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GitHub\abm_dengue\data\"/>
    </mc:Choice>
  </mc:AlternateContent>
  <xr:revisionPtr revIDLastSave="0" documentId="13_ncr:1_{AC35955F-2BF8-4DAC-A8F5-04E90A2E9658}" xr6:coauthVersionLast="47" xr6:coauthVersionMax="47" xr10:uidLastSave="{00000000-0000-0000-0000-000000000000}"/>
  <bookViews>
    <workbookView minimized="1" xWindow="2592" yWindow="2592" windowWidth="16589" windowHeight="8502" activeTab="7" xr2:uid="{46EF1B3D-7AFF-4249-9DCB-87E8D020C1D6}"/>
  </bookViews>
  <sheets>
    <sheet name="Sheet1" sheetId="1" r:id="rId1"/>
    <sheet name="Sheet6" sheetId="6" r:id="rId2"/>
    <sheet name="death" sheetId="8" r:id="rId3"/>
    <sheet name="Sheet2" sheetId="2" r:id="rId4"/>
    <sheet name="Sheet7" sheetId="7" r:id="rId5"/>
    <sheet name="Sheet4 (2)" sheetId="12" r:id="rId6"/>
    <sheet name="Sheet4 (3)" sheetId="14" r:id="rId7"/>
    <sheet name="Sheet9" sheetId="13" r:id="rId8"/>
    <sheet name="Sheet4" sheetId="10" r:id="rId9"/>
    <sheet name="Sheet5" sheetId="11" r:id="rId10"/>
    <sheet name="Sheet3" sheetId="9" r:id="rId11"/>
  </sheets>
  <definedNames>
    <definedName name="solver_adj" localSheetId="4" hidden="1">Sheet7!$C$8:$C$9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Sheet7!$E$7</definedName>
    <definedName name="solver_pre" localSheetId="4" hidden="1">0.000001</definedName>
    <definedName name="solver_rbv" localSheetId="4" hidden="1">2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3" l="1"/>
  <c r="O5" i="13"/>
  <c r="P4" i="13" s="1"/>
  <c r="E6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5" i="13"/>
  <c r="E4" i="13"/>
  <c r="E3" i="13"/>
  <c r="E2" i="13"/>
  <c r="I3" i="13" l="1"/>
  <c r="I4" i="13" s="1"/>
  <c r="G6" i="13"/>
  <c r="G9" i="13"/>
  <c r="G2" i="13"/>
  <c r="G4" i="13"/>
  <c r="G5" i="13"/>
  <c r="G13" i="13"/>
  <c r="G8" i="13"/>
  <c r="G10" i="13"/>
  <c r="G7" i="13"/>
  <c r="G12" i="13"/>
  <c r="G3" i="13"/>
  <c r="G11" i="13"/>
  <c r="F8" i="13"/>
  <c r="F11" i="13"/>
  <c r="F3" i="13"/>
  <c r="F7" i="13"/>
  <c r="F4" i="13"/>
  <c r="F2" i="13"/>
  <c r="F5" i="13"/>
  <c r="F9" i="13"/>
  <c r="F12" i="13"/>
  <c r="F6" i="13"/>
  <c r="F13" i="13"/>
  <c r="F10" i="13"/>
  <c r="K19" i="13"/>
  <c r="N27" i="14"/>
  <c r="G364" i="14"/>
  <c r="G363" i="14"/>
  <c r="E363" i="14"/>
  <c r="G362" i="14"/>
  <c r="G361" i="14"/>
  <c r="D361" i="14"/>
  <c r="G360" i="14"/>
  <c r="D360" i="14"/>
  <c r="G359" i="14"/>
  <c r="G358" i="14"/>
  <c r="G357" i="14"/>
  <c r="G356" i="14"/>
  <c r="G355" i="14"/>
  <c r="E355" i="14"/>
  <c r="D355" i="14"/>
  <c r="G354" i="14"/>
  <c r="G353" i="14"/>
  <c r="E353" i="14"/>
  <c r="G352" i="14"/>
  <c r="G351" i="14"/>
  <c r="G350" i="14"/>
  <c r="G349" i="14"/>
  <c r="E349" i="14"/>
  <c r="D349" i="14"/>
  <c r="G348" i="14"/>
  <c r="G347" i="14"/>
  <c r="G346" i="14"/>
  <c r="G345" i="14"/>
  <c r="D345" i="14"/>
  <c r="G344" i="14"/>
  <c r="G343" i="14"/>
  <c r="E343" i="14"/>
  <c r="G342" i="14"/>
  <c r="G341" i="14"/>
  <c r="G340" i="14"/>
  <c r="E340" i="14"/>
  <c r="D340" i="14"/>
  <c r="F340" i="14" s="1"/>
  <c r="G339" i="14"/>
  <c r="G338" i="14"/>
  <c r="G337" i="14"/>
  <c r="D337" i="14"/>
  <c r="G336" i="14"/>
  <c r="G335" i="14"/>
  <c r="G334" i="14"/>
  <c r="G333" i="14"/>
  <c r="D333" i="14"/>
  <c r="G332" i="14"/>
  <c r="D332" i="14"/>
  <c r="G331" i="14"/>
  <c r="G330" i="14"/>
  <c r="G329" i="14"/>
  <c r="G328" i="14"/>
  <c r="D328" i="14"/>
  <c r="G327" i="14"/>
  <c r="G326" i="14"/>
  <c r="G325" i="14"/>
  <c r="E325" i="14"/>
  <c r="F325" i="14" s="1"/>
  <c r="D325" i="14"/>
  <c r="G324" i="14"/>
  <c r="G323" i="14"/>
  <c r="D323" i="14"/>
  <c r="G322" i="14"/>
  <c r="G321" i="14"/>
  <c r="G320" i="14"/>
  <c r="G319" i="14"/>
  <c r="G318" i="14"/>
  <c r="G317" i="14"/>
  <c r="G316" i="14"/>
  <c r="E316" i="14"/>
  <c r="G315" i="14"/>
  <c r="E315" i="14"/>
  <c r="D315" i="14"/>
  <c r="G314" i="14"/>
  <c r="G313" i="14"/>
  <c r="E313" i="14"/>
  <c r="D313" i="14"/>
  <c r="F313" i="14" s="1"/>
  <c r="H313" i="14" s="1"/>
  <c r="G312" i="14"/>
  <c r="G311" i="14"/>
  <c r="D311" i="14"/>
  <c r="G310" i="14"/>
  <c r="G309" i="14"/>
  <c r="G308" i="14"/>
  <c r="D308" i="14"/>
  <c r="G307" i="14"/>
  <c r="G306" i="14"/>
  <c r="G305" i="14"/>
  <c r="D305" i="14"/>
  <c r="G304" i="14"/>
  <c r="G303" i="14"/>
  <c r="E303" i="14"/>
  <c r="G302" i="14"/>
  <c r="G301" i="14"/>
  <c r="D301" i="14"/>
  <c r="G300" i="14"/>
  <c r="E300" i="14"/>
  <c r="D300" i="14"/>
  <c r="G299" i="14"/>
  <c r="G298" i="14"/>
  <c r="G297" i="14"/>
  <c r="G296" i="14"/>
  <c r="D296" i="14"/>
  <c r="G295" i="14"/>
  <c r="D295" i="14"/>
  <c r="G294" i="14"/>
  <c r="G293" i="14"/>
  <c r="D293" i="14"/>
  <c r="G292" i="14"/>
  <c r="G291" i="14"/>
  <c r="E291" i="14"/>
  <c r="G290" i="14"/>
  <c r="G289" i="14"/>
  <c r="G288" i="14"/>
  <c r="E288" i="14"/>
  <c r="D288" i="14"/>
  <c r="G287" i="14"/>
  <c r="G286" i="14"/>
  <c r="G285" i="14"/>
  <c r="G284" i="14"/>
  <c r="D284" i="14"/>
  <c r="G283" i="14"/>
  <c r="E283" i="14"/>
  <c r="D283" i="14"/>
  <c r="F283" i="14" s="1"/>
  <c r="H283" i="14" s="1"/>
  <c r="G282" i="14"/>
  <c r="G281" i="14"/>
  <c r="D281" i="14"/>
  <c r="G280" i="14"/>
  <c r="D280" i="14"/>
  <c r="G279" i="14"/>
  <c r="G278" i="14"/>
  <c r="G277" i="14"/>
  <c r="G276" i="14"/>
  <c r="G275" i="14"/>
  <c r="G274" i="14"/>
  <c r="G273" i="14"/>
  <c r="F273" i="14"/>
  <c r="E273" i="14"/>
  <c r="D273" i="14"/>
  <c r="G272" i="14"/>
  <c r="G271" i="14"/>
  <c r="D271" i="14"/>
  <c r="G270" i="14"/>
  <c r="G269" i="14"/>
  <c r="D269" i="14"/>
  <c r="G268" i="14"/>
  <c r="E268" i="14"/>
  <c r="G267" i="14"/>
  <c r="G266" i="14"/>
  <c r="G265" i="14"/>
  <c r="D265" i="14"/>
  <c r="G264" i="14"/>
  <c r="G263" i="14"/>
  <c r="G262" i="14"/>
  <c r="G261" i="14"/>
  <c r="D261" i="14"/>
  <c r="G260" i="14"/>
  <c r="G259" i="14"/>
  <c r="G258" i="14"/>
  <c r="G257" i="14"/>
  <c r="G256" i="14"/>
  <c r="E256" i="14"/>
  <c r="D256" i="14"/>
  <c r="F256" i="14" s="1"/>
  <c r="G255" i="14"/>
  <c r="G254" i="14"/>
  <c r="G253" i="14"/>
  <c r="E253" i="14"/>
  <c r="G252" i="14"/>
  <c r="E252" i="14"/>
  <c r="G251" i="14"/>
  <c r="G250" i="14"/>
  <c r="D250" i="14"/>
  <c r="G249" i="14"/>
  <c r="G248" i="14"/>
  <c r="D248" i="14"/>
  <c r="G247" i="14"/>
  <c r="G246" i="14"/>
  <c r="G245" i="14"/>
  <c r="G244" i="14"/>
  <c r="D244" i="14"/>
  <c r="G243" i="14"/>
  <c r="G242" i="14"/>
  <c r="G241" i="14"/>
  <c r="E241" i="14"/>
  <c r="G240" i="14"/>
  <c r="G239" i="14"/>
  <c r="E239" i="14"/>
  <c r="G238" i="14"/>
  <c r="G237" i="14"/>
  <c r="G236" i="14"/>
  <c r="D236" i="14"/>
  <c r="G235" i="14"/>
  <c r="E235" i="14"/>
  <c r="G234" i="14"/>
  <c r="G233" i="14"/>
  <c r="G232" i="14"/>
  <c r="E232" i="14"/>
  <c r="F232" i="14" s="1"/>
  <c r="D232" i="14"/>
  <c r="G231" i="14"/>
  <c r="G230" i="14"/>
  <c r="G229" i="14"/>
  <c r="G228" i="14"/>
  <c r="E228" i="14"/>
  <c r="D228" i="14"/>
  <c r="F228" i="14" s="1"/>
  <c r="H228" i="14" s="1"/>
  <c r="G227" i="14"/>
  <c r="G226" i="14"/>
  <c r="G225" i="14"/>
  <c r="G224" i="14"/>
  <c r="G223" i="14"/>
  <c r="G222" i="14"/>
  <c r="D222" i="14"/>
  <c r="G221" i="14"/>
  <c r="D221" i="14"/>
  <c r="G220" i="14"/>
  <c r="G219" i="14"/>
  <c r="E219" i="14"/>
  <c r="F219" i="14" s="1"/>
  <c r="D219" i="14"/>
  <c r="G218" i="14"/>
  <c r="G217" i="14"/>
  <c r="G216" i="14"/>
  <c r="E216" i="14"/>
  <c r="G215" i="14"/>
  <c r="D215" i="14"/>
  <c r="G214" i="14"/>
  <c r="E214" i="14"/>
  <c r="D214" i="14"/>
  <c r="F214" i="14" s="1"/>
  <c r="H214" i="14" s="1"/>
  <c r="G213" i="14"/>
  <c r="G212" i="14"/>
  <c r="E212" i="14"/>
  <c r="G211" i="14"/>
  <c r="G210" i="14"/>
  <c r="G209" i="14"/>
  <c r="G208" i="14"/>
  <c r="D208" i="14"/>
  <c r="G207" i="14"/>
  <c r="G206" i="14"/>
  <c r="E206" i="14"/>
  <c r="D206" i="14"/>
  <c r="G205" i="14"/>
  <c r="G204" i="14"/>
  <c r="E204" i="14"/>
  <c r="D204" i="14"/>
  <c r="F204" i="14" s="1"/>
  <c r="G203" i="14"/>
  <c r="E203" i="14"/>
  <c r="G202" i="14"/>
  <c r="G201" i="14"/>
  <c r="G200" i="14"/>
  <c r="D200" i="14"/>
  <c r="G199" i="14"/>
  <c r="G198" i="14"/>
  <c r="E198" i="14"/>
  <c r="G197" i="14"/>
  <c r="G196" i="14"/>
  <c r="D196" i="14"/>
  <c r="G195" i="14"/>
  <c r="G194" i="14"/>
  <c r="G193" i="14"/>
  <c r="E193" i="14"/>
  <c r="G192" i="14"/>
  <c r="D192" i="14"/>
  <c r="G191" i="14"/>
  <c r="G190" i="14"/>
  <c r="D190" i="14"/>
  <c r="G189" i="14"/>
  <c r="G188" i="14"/>
  <c r="E188" i="14"/>
  <c r="D188" i="14"/>
  <c r="F188" i="14" s="1"/>
  <c r="G187" i="14"/>
  <c r="G186" i="14"/>
  <c r="G185" i="14"/>
  <c r="G184" i="14"/>
  <c r="G183" i="14"/>
  <c r="D183" i="14"/>
  <c r="G182" i="14"/>
  <c r="E182" i="14"/>
  <c r="D182" i="14"/>
  <c r="G181" i="14"/>
  <c r="G180" i="14"/>
  <c r="G179" i="14"/>
  <c r="E179" i="14"/>
  <c r="D179" i="14"/>
  <c r="F179" i="14" s="1"/>
  <c r="G178" i="14"/>
  <c r="G177" i="14"/>
  <c r="E177" i="14"/>
  <c r="G176" i="14"/>
  <c r="G175" i="14"/>
  <c r="G174" i="14"/>
  <c r="E174" i="14"/>
  <c r="D174" i="14"/>
  <c r="G173" i="14"/>
  <c r="E173" i="14"/>
  <c r="G172" i="14"/>
  <c r="G171" i="14"/>
  <c r="E171" i="14"/>
  <c r="D171" i="14"/>
  <c r="G170" i="14"/>
  <c r="G169" i="14"/>
  <c r="E169" i="14"/>
  <c r="G168" i="14"/>
  <c r="G167" i="14"/>
  <c r="E167" i="14"/>
  <c r="D167" i="14"/>
  <c r="F167" i="14" s="1"/>
  <c r="G166" i="14"/>
  <c r="E166" i="14"/>
  <c r="D166" i="14"/>
  <c r="G165" i="14"/>
  <c r="G164" i="14"/>
  <c r="E164" i="14"/>
  <c r="D164" i="14"/>
  <c r="F164" i="14" s="1"/>
  <c r="G163" i="14"/>
  <c r="D163" i="14"/>
  <c r="G162" i="14"/>
  <c r="E162" i="14"/>
  <c r="D162" i="14"/>
  <c r="G161" i="14"/>
  <c r="G160" i="14"/>
  <c r="G159" i="14"/>
  <c r="D159" i="14"/>
  <c r="G158" i="14"/>
  <c r="E158" i="14"/>
  <c r="D158" i="14"/>
  <c r="F158" i="14" s="1"/>
  <c r="G157" i="14"/>
  <c r="H156" i="14"/>
  <c r="G156" i="14"/>
  <c r="E156" i="14"/>
  <c r="F156" i="14" s="1"/>
  <c r="D156" i="14"/>
  <c r="G155" i="14"/>
  <c r="E155" i="14"/>
  <c r="D155" i="14"/>
  <c r="F155" i="14" s="1"/>
  <c r="G154" i="14"/>
  <c r="G153" i="14"/>
  <c r="E153" i="14"/>
  <c r="G152" i="14"/>
  <c r="G151" i="14"/>
  <c r="E151" i="14"/>
  <c r="G150" i="14"/>
  <c r="G149" i="14"/>
  <c r="E149" i="14"/>
  <c r="G148" i="14"/>
  <c r="G147" i="14"/>
  <c r="E147" i="14"/>
  <c r="D147" i="14"/>
  <c r="F147" i="14" s="1"/>
  <c r="G146" i="14"/>
  <c r="D146" i="14"/>
  <c r="G145" i="14"/>
  <c r="E145" i="14"/>
  <c r="G144" i="14"/>
  <c r="D144" i="14"/>
  <c r="G143" i="14"/>
  <c r="D143" i="14"/>
  <c r="G142" i="14"/>
  <c r="D142" i="14"/>
  <c r="G141" i="14"/>
  <c r="E141" i="14"/>
  <c r="G140" i="14"/>
  <c r="D140" i="14"/>
  <c r="G139" i="14"/>
  <c r="E139" i="14"/>
  <c r="D139" i="14"/>
  <c r="F139" i="14" s="1"/>
  <c r="G138" i="14"/>
  <c r="D138" i="14"/>
  <c r="G137" i="14"/>
  <c r="G136" i="14"/>
  <c r="D136" i="14"/>
  <c r="G135" i="14"/>
  <c r="F135" i="14"/>
  <c r="E135" i="14"/>
  <c r="D135" i="14"/>
  <c r="G134" i="14"/>
  <c r="G133" i="14"/>
  <c r="E133" i="14"/>
  <c r="G132" i="14"/>
  <c r="E132" i="14"/>
  <c r="D132" i="14"/>
  <c r="F132" i="14" s="1"/>
  <c r="G131" i="14"/>
  <c r="G130" i="14"/>
  <c r="E130" i="14"/>
  <c r="D130" i="14"/>
  <c r="F130" i="14" s="1"/>
  <c r="G129" i="14"/>
  <c r="G128" i="14"/>
  <c r="E128" i="14"/>
  <c r="D128" i="14"/>
  <c r="F128" i="14" s="1"/>
  <c r="H128" i="14" s="1"/>
  <c r="G127" i="14"/>
  <c r="G126" i="14"/>
  <c r="H126" i="14" s="1"/>
  <c r="E126" i="14"/>
  <c r="F126" i="14" s="1"/>
  <c r="D126" i="14"/>
  <c r="G125" i="14"/>
  <c r="E125" i="14"/>
  <c r="D125" i="14"/>
  <c r="F125" i="14" s="1"/>
  <c r="G124" i="14"/>
  <c r="G123" i="14"/>
  <c r="G122" i="14"/>
  <c r="D122" i="14"/>
  <c r="G121" i="14"/>
  <c r="E121" i="14"/>
  <c r="D121" i="14"/>
  <c r="F121" i="14" s="1"/>
  <c r="G120" i="14"/>
  <c r="E120" i="14"/>
  <c r="D120" i="14"/>
  <c r="F120" i="14" s="1"/>
  <c r="H120" i="14" s="1"/>
  <c r="G119" i="14"/>
  <c r="G118" i="14"/>
  <c r="E118" i="14"/>
  <c r="D118" i="14"/>
  <c r="F118" i="14" s="1"/>
  <c r="G117" i="14"/>
  <c r="D117" i="14"/>
  <c r="H116" i="14"/>
  <c r="G116" i="14"/>
  <c r="E116" i="14"/>
  <c r="D116" i="14"/>
  <c r="F116" i="14" s="1"/>
  <c r="G115" i="14"/>
  <c r="G114" i="14"/>
  <c r="G113" i="14"/>
  <c r="E113" i="14"/>
  <c r="D113" i="14"/>
  <c r="F113" i="14" s="1"/>
  <c r="G112" i="14"/>
  <c r="D112" i="14"/>
  <c r="G111" i="14"/>
  <c r="G110" i="14"/>
  <c r="E110" i="14"/>
  <c r="D110" i="14"/>
  <c r="F110" i="14" s="1"/>
  <c r="H110" i="14" s="1"/>
  <c r="G109" i="14"/>
  <c r="F109" i="14"/>
  <c r="E109" i="14"/>
  <c r="D109" i="14"/>
  <c r="G108" i="14"/>
  <c r="E108" i="14"/>
  <c r="D108" i="14"/>
  <c r="F108" i="14" s="1"/>
  <c r="H108" i="14" s="1"/>
  <c r="G107" i="14"/>
  <c r="G106" i="14"/>
  <c r="E106" i="14"/>
  <c r="D106" i="14"/>
  <c r="F106" i="14" s="1"/>
  <c r="G105" i="14"/>
  <c r="D105" i="14"/>
  <c r="G104" i="14"/>
  <c r="E104" i="14"/>
  <c r="D104" i="14"/>
  <c r="G103" i="14"/>
  <c r="G102" i="14"/>
  <c r="D102" i="14"/>
  <c r="G101" i="14"/>
  <c r="E101" i="14"/>
  <c r="D101" i="14"/>
  <c r="F101" i="14" s="1"/>
  <c r="G100" i="14"/>
  <c r="D100" i="14"/>
  <c r="G99" i="14"/>
  <c r="G98" i="14"/>
  <c r="E98" i="14"/>
  <c r="D98" i="14"/>
  <c r="F98" i="14" s="1"/>
  <c r="G97" i="14"/>
  <c r="G96" i="14"/>
  <c r="E96" i="14"/>
  <c r="D96" i="14"/>
  <c r="F96" i="14" s="1"/>
  <c r="H96" i="14" s="1"/>
  <c r="G95" i="14"/>
  <c r="G94" i="14"/>
  <c r="H94" i="14" s="1"/>
  <c r="E94" i="14"/>
  <c r="F94" i="14" s="1"/>
  <c r="D94" i="14"/>
  <c r="G93" i="14"/>
  <c r="E93" i="14"/>
  <c r="D93" i="14"/>
  <c r="F93" i="14" s="1"/>
  <c r="G92" i="14"/>
  <c r="G91" i="14"/>
  <c r="G90" i="14"/>
  <c r="D90" i="14"/>
  <c r="G89" i="14"/>
  <c r="E89" i="14"/>
  <c r="D89" i="14"/>
  <c r="F89" i="14" s="1"/>
  <c r="G88" i="14"/>
  <c r="E88" i="14"/>
  <c r="D88" i="14"/>
  <c r="F88" i="14" s="1"/>
  <c r="H88" i="14" s="1"/>
  <c r="G87" i="14"/>
  <c r="G86" i="14"/>
  <c r="E86" i="14"/>
  <c r="D86" i="14"/>
  <c r="F86" i="14" s="1"/>
  <c r="G85" i="14"/>
  <c r="D85" i="14"/>
  <c r="H84" i="14"/>
  <c r="G84" i="14"/>
  <c r="E84" i="14"/>
  <c r="D84" i="14"/>
  <c r="F84" i="14" s="1"/>
  <c r="G83" i="14"/>
  <c r="G82" i="14"/>
  <c r="G81" i="14"/>
  <c r="E81" i="14"/>
  <c r="D81" i="14"/>
  <c r="F81" i="14" s="1"/>
  <c r="G80" i="14"/>
  <c r="D80" i="14"/>
  <c r="G79" i="14"/>
  <c r="G78" i="14"/>
  <c r="E78" i="14"/>
  <c r="D78" i="14"/>
  <c r="F78" i="14" s="1"/>
  <c r="H78" i="14" s="1"/>
  <c r="G77" i="14"/>
  <c r="F77" i="14"/>
  <c r="E77" i="14"/>
  <c r="D77" i="14"/>
  <c r="G76" i="14"/>
  <c r="E76" i="14"/>
  <c r="D76" i="14"/>
  <c r="G75" i="14"/>
  <c r="G74" i="14"/>
  <c r="E74" i="14"/>
  <c r="D74" i="14"/>
  <c r="F74" i="14" s="1"/>
  <c r="G73" i="14"/>
  <c r="D73" i="14"/>
  <c r="G72" i="14"/>
  <c r="E72" i="14"/>
  <c r="D72" i="14"/>
  <c r="G71" i="14"/>
  <c r="G70" i="14"/>
  <c r="D70" i="14"/>
  <c r="G69" i="14"/>
  <c r="E69" i="14"/>
  <c r="D69" i="14"/>
  <c r="F69" i="14" s="1"/>
  <c r="G68" i="14"/>
  <c r="D68" i="14"/>
  <c r="G67" i="14"/>
  <c r="G66" i="14"/>
  <c r="E66" i="14"/>
  <c r="F66" i="14" s="1"/>
  <c r="D66" i="14"/>
  <c r="G65" i="14"/>
  <c r="G64" i="14"/>
  <c r="E64" i="14"/>
  <c r="D64" i="14"/>
  <c r="F64" i="14" s="1"/>
  <c r="H64" i="14" s="1"/>
  <c r="G63" i="14"/>
  <c r="G62" i="14"/>
  <c r="E62" i="14"/>
  <c r="F62" i="14" s="1"/>
  <c r="D62" i="14"/>
  <c r="G61" i="14"/>
  <c r="E61" i="14"/>
  <c r="D61" i="14"/>
  <c r="F61" i="14" s="1"/>
  <c r="G60" i="14"/>
  <c r="G59" i="14"/>
  <c r="G58" i="14"/>
  <c r="D58" i="14"/>
  <c r="G57" i="14"/>
  <c r="F57" i="14"/>
  <c r="E57" i="14"/>
  <c r="D57" i="14"/>
  <c r="G56" i="14"/>
  <c r="E56" i="14"/>
  <c r="D56" i="14"/>
  <c r="F56" i="14" s="1"/>
  <c r="H56" i="14" s="1"/>
  <c r="G55" i="14"/>
  <c r="G54" i="14"/>
  <c r="H54" i="14" s="1"/>
  <c r="F54" i="14"/>
  <c r="E54" i="14"/>
  <c r="D54" i="14"/>
  <c r="G53" i="14"/>
  <c r="D53" i="14"/>
  <c r="G52" i="14"/>
  <c r="E52" i="14"/>
  <c r="D52" i="14"/>
  <c r="G51" i="14"/>
  <c r="G50" i="14"/>
  <c r="G49" i="14"/>
  <c r="E49" i="14"/>
  <c r="D49" i="14"/>
  <c r="F49" i="14" s="1"/>
  <c r="G48" i="14"/>
  <c r="D48" i="14"/>
  <c r="G47" i="14"/>
  <c r="G46" i="14"/>
  <c r="E46" i="14"/>
  <c r="D46" i="14"/>
  <c r="F46" i="14" s="1"/>
  <c r="H46" i="14" s="1"/>
  <c r="G45" i="14"/>
  <c r="E45" i="14"/>
  <c r="F45" i="14" s="1"/>
  <c r="D45" i="14"/>
  <c r="G44" i="14"/>
  <c r="E44" i="14"/>
  <c r="D44" i="14"/>
  <c r="F44" i="14" s="1"/>
  <c r="H44" i="14" s="1"/>
  <c r="G43" i="14"/>
  <c r="G42" i="14"/>
  <c r="F42" i="14"/>
  <c r="E42" i="14"/>
  <c r="D42" i="14"/>
  <c r="G41" i="14"/>
  <c r="D41" i="14"/>
  <c r="G40" i="14"/>
  <c r="E40" i="14"/>
  <c r="D40" i="14"/>
  <c r="G39" i="14"/>
  <c r="J38" i="14"/>
  <c r="G38" i="14"/>
  <c r="J37" i="14"/>
  <c r="G37" i="14"/>
  <c r="J36" i="14"/>
  <c r="G36" i="14"/>
  <c r="E36" i="14"/>
  <c r="D36" i="14"/>
  <c r="F36" i="14" s="1"/>
  <c r="J35" i="14"/>
  <c r="G35" i="14"/>
  <c r="E35" i="14"/>
  <c r="D35" i="14"/>
  <c r="F35" i="14" s="1"/>
  <c r="J34" i="14"/>
  <c r="G34" i="14"/>
  <c r="D34" i="14"/>
  <c r="J33" i="14"/>
  <c r="G33" i="14"/>
  <c r="E33" i="14"/>
  <c r="D33" i="14"/>
  <c r="G32" i="14"/>
  <c r="G31" i="14"/>
  <c r="D31" i="14"/>
  <c r="G30" i="14"/>
  <c r="E30" i="14"/>
  <c r="D30" i="14"/>
  <c r="F30" i="14" s="1"/>
  <c r="K29" i="14"/>
  <c r="G29" i="14"/>
  <c r="E29" i="14"/>
  <c r="D29" i="14"/>
  <c r="F29" i="14" s="1"/>
  <c r="K28" i="14"/>
  <c r="G28" i="14"/>
  <c r="D28" i="14"/>
  <c r="G27" i="14"/>
  <c r="G26" i="14"/>
  <c r="E26" i="14"/>
  <c r="D26" i="14"/>
  <c r="F26" i="14" s="1"/>
  <c r="H26" i="14" s="1"/>
  <c r="K25" i="14"/>
  <c r="G25" i="14"/>
  <c r="D25" i="14"/>
  <c r="G24" i="14"/>
  <c r="E24" i="14"/>
  <c r="D24" i="14"/>
  <c r="F24" i="14" s="1"/>
  <c r="G23" i="14"/>
  <c r="E23" i="14"/>
  <c r="D23" i="14"/>
  <c r="F23" i="14" s="1"/>
  <c r="G22" i="14"/>
  <c r="D22" i="14"/>
  <c r="G21" i="14"/>
  <c r="E21" i="14"/>
  <c r="F21" i="14" s="1"/>
  <c r="D21" i="14"/>
  <c r="G20" i="14"/>
  <c r="F20" i="14"/>
  <c r="E20" i="14"/>
  <c r="D20" i="14"/>
  <c r="J19" i="14"/>
  <c r="G19" i="14"/>
  <c r="E19" i="14"/>
  <c r="D19" i="14"/>
  <c r="F19" i="14" s="1"/>
  <c r="G18" i="14"/>
  <c r="D18" i="14"/>
  <c r="G17" i="14"/>
  <c r="G16" i="14"/>
  <c r="H16" i="14" s="1"/>
  <c r="E16" i="14"/>
  <c r="D16" i="14"/>
  <c r="F16" i="14" s="1"/>
  <c r="G15" i="14"/>
  <c r="E15" i="14"/>
  <c r="D15" i="14"/>
  <c r="F15" i="14" s="1"/>
  <c r="G14" i="14"/>
  <c r="D14" i="14"/>
  <c r="G13" i="14"/>
  <c r="H12" i="14"/>
  <c r="G12" i="14"/>
  <c r="E12" i="14"/>
  <c r="D12" i="14"/>
  <c r="F12" i="14" s="1"/>
  <c r="G11" i="14"/>
  <c r="E11" i="14"/>
  <c r="D11" i="14"/>
  <c r="F11" i="14" s="1"/>
  <c r="G10" i="14"/>
  <c r="D10" i="14"/>
  <c r="G9" i="14"/>
  <c r="G8" i="14"/>
  <c r="E8" i="14"/>
  <c r="D8" i="14"/>
  <c r="F8" i="14" s="1"/>
  <c r="G7" i="14"/>
  <c r="F7" i="14"/>
  <c r="E7" i="14"/>
  <c r="D7" i="14"/>
  <c r="G6" i="14"/>
  <c r="D6" i="14"/>
  <c r="G5" i="14"/>
  <c r="G4" i="14"/>
  <c r="E4" i="14"/>
  <c r="D4" i="14"/>
  <c r="F4" i="14" s="1"/>
  <c r="K3" i="14"/>
  <c r="E311" i="14" s="1"/>
  <c r="J3" i="14"/>
  <c r="G3" i="14"/>
  <c r="E3" i="14"/>
  <c r="D3" i="14"/>
  <c r="F3" i="14" s="1"/>
  <c r="G2" i="14"/>
  <c r="E2" i="14"/>
  <c r="F2" i="14" s="1"/>
  <c r="D2" i="14"/>
  <c r="K3" i="12"/>
  <c r="E327" i="12" s="1"/>
  <c r="J3" i="12"/>
  <c r="I2" i="10"/>
  <c r="D104" i="12"/>
  <c r="J3" i="10"/>
  <c r="K3" i="10"/>
  <c r="E17" i="12"/>
  <c r="E263" i="12"/>
  <c r="E295" i="12"/>
  <c r="G364" i="12"/>
  <c r="G363" i="12"/>
  <c r="G362" i="12"/>
  <c r="G361" i="12"/>
  <c r="G360" i="12"/>
  <c r="G359" i="12"/>
  <c r="G358" i="12"/>
  <c r="G357" i="12"/>
  <c r="G356" i="12"/>
  <c r="G355" i="12"/>
  <c r="G354" i="12"/>
  <c r="G353" i="12"/>
  <c r="G352" i="12"/>
  <c r="G351" i="12"/>
  <c r="G350" i="12"/>
  <c r="G349" i="12"/>
  <c r="G348" i="12"/>
  <c r="G347" i="12"/>
  <c r="G346" i="12"/>
  <c r="G345" i="12"/>
  <c r="G344" i="12"/>
  <c r="G343" i="12"/>
  <c r="G342" i="12"/>
  <c r="G341" i="12"/>
  <c r="G340" i="12"/>
  <c r="G339" i="12"/>
  <c r="G338" i="12"/>
  <c r="G337" i="12"/>
  <c r="G336" i="12"/>
  <c r="G335" i="12"/>
  <c r="G334" i="12"/>
  <c r="G333" i="12"/>
  <c r="G332" i="12"/>
  <c r="G331" i="12"/>
  <c r="G330" i="12"/>
  <c r="G329" i="12"/>
  <c r="G328" i="12"/>
  <c r="G327" i="12"/>
  <c r="G326" i="12"/>
  <c r="G325" i="12"/>
  <c r="G324" i="12"/>
  <c r="G323" i="12"/>
  <c r="G322" i="12"/>
  <c r="G321" i="12"/>
  <c r="G320" i="12"/>
  <c r="G319" i="12"/>
  <c r="G318" i="12"/>
  <c r="G317" i="12"/>
  <c r="G316" i="12"/>
  <c r="G315" i="12"/>
  <c r="G314" i="12"/>
  <c r="G313" i="12"/>
  <c r="G312" i="12"/>
  <c r="G311" i="12"/>
  <c r="G310" i="12"/>
  <c r="G309" i="12"/>
  <c r="G308" i="12"/>
  <c r="G307" i="12"/>
  <c r="G306" i="12"/>
  <c r="G305" i="12"/>
  <c r="G304" i="12"/>
  <c r="G303" i="12"/>
  <c r="G302" i="12"/>
  <c r="G301" i="12"/>
  <c r="G300" i="12"/>
  <c r="G299" i="12"/>
  <c r="G298" i="12"/>
  <c r="G297" i="12"/>
  <c r="G296" i="12"/>
  <c r="G295" i="12"/>
  <c r="G294" i="12"/>
  <c r="G293" i="12"/>
  <c r="G292" i="12"/>
  <c r="G291" i="12"/>
  <c r="G290" i="12"/>
  <c r="G289" i="12"/>
  <c r="G288" i="12"/>
  <c r="G287" i="12"/>
  <c r="G286" i="12"/>
  <c r="G285" i="12"/>
  <c r="G284" i="12"/>
  <c r="G283" i="12"/>
  <c r="G282" i="12"/>
  <c r="G281" i="12"/>
  <c r="G280" i="12"/>
  <c r="G279" i="12"/>
  <c r="G278" i="12"/>
  <c r="G277" i="12"/>
  <c r="G276" i="12"/>
  <c r="G275" i="12"/>
  <c r="G274" i="12"/>
  <c r="G273" i="12"/>
  <c r="G272" i="12"/>
  <c r="G271" i="12"/>
  <c r="G270" i="12"/>
  <c r="G269" i="12"/>
  <c r="G268" i="12"/>
  <c r="G267" i="12"/>
  <c r="G266" i="12"/>
  <c r="G265" i="12"/>
  <c r="G264" i="12"/>
  <c r="G263" i="12"/>
  <c r="G262" i="12"/>
  <c r="G261" i="12"/>
  <c r="G260" i="12"/>
  <c r="G259" i="12"/>
  <c r="G258" i="12"/>
  <c r="G257" i="12"/>
  <c r="G256" i="12"/>
  <c r="G255" i="12"/>
  <c r="G254" i="12"/>
  <c r="G253" i="12"/>
  <c r="G252" i="12"/>
  <c r="G251" i="12"/>
  <c r="G250" i="12"/>
  <c r="G249" i="12"/>
  <c r="G248" i="12"/>
  <c r="G247" i="12"/>
  <c r="G246" i="12"/>
  <c r="G245" i="12"/>
  <c r="G244" i="12"/>
  <c r="G243" i="12"/>
  <c r="G242" i="12"/>
  <c r="G241" i="12"/>
  <c r="G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J38" i="12"/>
  <c r="G8" i="12"/>
  <c r="J37" i="12"/>
  <c r="G7" i="12"/>
  <c r="J36" i="12"/>
  <c r="G6" i="12"/>
  <c r="J35" i="12"/>
  <c r="G5" i="12"/>
  <c r="J34" i="12"/>
  <c r="G4" i="12"/>
  <c r="J33" i="12"/>
  <c r="G3" i="12"/>
  <c r="G2" i="12"/>
  <c r="K29" i="12"/>
  <c r="K28" i="12"/>
  <c r="K25" i="12"/>
  <c r="J19" i="12"/>
  <c r="J34" i="10"/>
  <c r="J35" i="10"/>
  <c r="J36" i="10"/>
  <c r="J37" i="10"/>
  <c r="J38" i="10"/>
  <c r="J33" i="10"/>
  <c r="K25" i="10"/>
  <c r="K29" i="10"/>
  <c r="K28" i="10"/>
  <c r="D315" i="10"/>
  <c r="E4" i="10"/>
  <c r="E11" i="10"/>
  <c r="E12" i="10"/>
  <c r="E13" i="10"/>
  <c r="E14" i="10"/>
  <c r="E19" i="10"/>
  <c r="E21" i="10"/>
  <c r="E28" i="10"/>
  <c r="E29" i="10"/>
  <c r="E30" i="10"/>
  <c r="E35" i="10"/>
  <c r="E36" i="10"/>
  <c r="E43" i="10"/>
  <c r="E45" i="10"/>
  <c r="E46" i="10"/>
  <c r="E51" i="10"/>
  <c r="E52" i="10"/>
  <c r="E53" i="10"/>
  <c r="E60" i="10"/>
  <c r="E62" i="10"/>
  <c r="E67" i="10"/>
  <c r="E68" i="10"/>
  <c r="E69" i="10"/>
  <c r="E75" i="10"/>
  <c r="E77" i="10"/>
  <c r="E83" i="10"/>
  <c r="E84" i="10"/>
  <c r="E85" i="10"/>
  <c r="E91" i="10"/>
  <c r="E92" i="10"/>
  <c r="E94" i="10"/>
  <c r="E100" i="10"/>
  <c r="E101" i="10"/>
  <c r="E107" i="10"/>
  <c r="E108" i="10"/>
  <c r="E109" i="10"/>
  <c r="E115" i="10"/>
  <c r="E117" i="10"/>
  <c r="E123" i="10"/>
  <c r="E124" i="10"/>
  <c r="E125" i="10"/>
  <c r="E126" i="10"/>
  <c r="E132" i="10"/>
  <c r="E139" i="10"/>
  <c r="E140" i="10"/>
  <c r="E141" i="10"/>
  <c r="E142" i="10"/>
  <c r="E147" i="10"/>
  <c r="E149" i="10"/>
  <c r="E155" i="10"/>
  <c r="E156" i="10"/>
  <c r="E157" i="10"/>
  <c r="E158" i="10"/>
  <c r="E163" i="10"/>
  <c r="E166" i="10"/>
  <c r="E171" i="10"/>
  <c r="E172" i="10"/>
  <c r="E173" i="10"/>
  <c r="E174" i="10"/>
  <c r="E178" i="10"/>
  <c r="E181" i="10"/>
  <c r="E186" i="10"/>
  <c r="E187" i="10"/>
  <c r="E188" i="10"/>
  <c r="E189" i="10"/>
  <c r="E194" i="10"/>
  <c r="E196" i="10"/>
  <c r="E198" i="10"/>
  <c r="E202" i="10"/>
  <c r="E203" i="10"/>
  <c r="E205" i="10"/>
  <c r="E206" i="10"/>
  <c r="E211" i="10"/>
  <c r="E213" i="10"/>
  <c r="E214" i="10"/>
  <c r="E219" i="10"/>
  <c r="E220" i="10"/>
  <c r="E221" i="10"/>
  <c r="E226" i="10"/>
  <c r="E228" i="10"/>
  <c r="E230" i="10"/>
  <c r="E234" i="10"/>
  <c r="E235" i="10"/>
  <c r="E236" i="10"/>
  <c r="E238" i="10"/>
  <c r="E244" i="10"/>
  <c r="E245" i="10"/>
  <c r="E246" i="10"/>
  <c r="E250" i="10"/>
  <c r="E251" i="10"/>
  <c r="E253" i="10"/>
  <c r="E259" i="10"/>
  <c r="E260" i="10"/>
  <c r="E261" i="10"/>
  <c r="E262" i="10"/>
  <c r="E266" i="10"/>
  <c r="E267" i="10"/>
  <c r="E269" i="10"/>
  <c r="E270" i="10"/>
  <c r="E274" i="10"/>
  <c r="E275" i="10"/>
  <c r="E276" i="10"/>
  <c r="E277" i="10"/>
  <c r="E278" i="10"/>
  <c r="E283" i="10"/>
  <c r="E284" i="10"/>
  <c r="E285" i="10"/>
  <c r="E286" i="10"/>
  <c r="E290" i="10"/>
  <c r="E291" i="10"/>
  <c r="E292" i="10"/>
  <c r="E294" i="10"/>
  <c r="E298" i="10"/>
  <c r="E299" i="10"/>
  <c r="E300" i="10"/>
  <c r="E301" i="10"/>
  <c r="E302" i="10"/>
  <c r="E306" i="10"/>
  <c r="E308" i="10"/>
  <c r="E309" i="10"/>
  <c r="E310" i="10"/>
  <c r="E314" i="10"/>
  <c r="E315" i="10"/>
  <c r="E316" i="10"/>
  <c r="E317" i="10"/>
  <c r="E322" i="10"/>
  <c r="E323" i="10"/>
  <c r="E324" i="10"/>
  <c r="E325" i="10"/>
  <c r="E326" i="10"/>
  <c r="E330" i="10"/>
  <c r="E331" i="10"/>
  <c r="E333" i="10"/>
  <c r="E334" i="10"/>
  <c r="E338" i="10"/>
  <c r="E339" i="10"/>
  <c r="E340" i="10"/>
  <c r="E341" i="10"/>
  <c r="E342" i="10"/>
  <c r="E347" i="10"/>
  <c r="E348" i="10"/>
  <c r="E349" i="10"/>
  <c r="E350" i="10"/>
  <c r="E354" i="10"/>
  <c r="E355" i="10"/>
  <c r="E356" i="10"/>
  <c r="E358" i="10"/>
  <c r="E362" i="10"/>
  <c r="E363" i="10"/>
  <c r="E364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J19" i="10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" i="11"/>
  <c r="C3" i="9"/>
  <c r="C2" i="9"/>
  <c r="F3" i="9"/>
  <c r="F2" i="9"/>
  <c r="B2" i="9"/>
  <c r="E27" i="7"/>
  <c r="C14" i="7"/>
  <c r="C15" i="7"/>
  <c r="C16" i="7"/>
  <c r="C17" i="7"/>
  <c r="C18" i="7"/>
  <c r="C19" i="7"/>
  <c r="C20" i="7"/>
  <c r="C21" i="7"/>
  <c r="C13" i="7"/>
  <c r="I5" i="13" l="1"/>
  <c r="H174" i="14"/>
  <c r="F328" i="14"/>
  <c r="H328" i="14" s="1"/>
  <c r="H59" i="14"/>
  <c r="H24" i="14"/>
  <c r="H117" i="14"/>
  <c r="H141" i="14"/>
  <c r="H7" i="14"/>
  <c r="H20" i="14"/>
  <c r="H42" i="14"/>
  <c r="H57" i="14"/>
  <c r="H71" i="14"/>
  <c r="H99" i="14"/>
  <c r="H109" i="14"/>
  <c r="H177" i="14"/>
  <c r="F236" i="14"/>
  <c r="H236" i="14" s="1"/>
  <c r="F250" i="14"/>
  <c r="H250" i="14" s="1"/>
  <c r="F345" i="14"/>
  <c r="H345" i="14" s="1"/>
  <c r="H3" i="14"/>
  <c r="H45" i="14"/>
  <c r="F58" i="14"/>
  <c r="H58" i="14" s="1"/>
  <c r="H66" i="14"/>
  <c r="H74" i="14"/>
  <c r="H25" i="14"/>
  <c r="F143" i="14"/>
  <c r="H164" i="14"/>
  <c r="H312" i="14"/>
  <c r="H8" i="14"/>
  <c r="H67" i="14"/>
  <c r="H121" i="14"/>
  <c r="H133" i="14"/>
  <c r="H15" i="14"/>
  <c r="H32" i="14"/>
  <c r="H276" i="14"/>
  <c r="H11" i="14"/>
  <c r="H36" i="14"/>
  <c r="F73" i="14"/>
  <c r="H73" i="14" s="1"/>
  <c r="F76" i="14"/>
  <c r="H76" i="14" s="1"/>
  <c r="F144" i="14"/>
  <c r="H221" i="14"/>
  <c r="F244" i="14"/>
  <c r="H244" i="14" s="1"/>
  <c r="F248" i="14"/>
  <c r="H248" i="14" s="1"/>
  <c r="H4" i="14"/>
  <c r="H85" i="14"/>
  <c r="F105" i="14"/>
  <c r="F6" i="14"/>
  <c r="H6" i="14" s="1"/>
  <c r="H21" i="14"/>
  <c r="H77" i="14"/>
  <c r="H130" i="14"/>
  <c r="H143" i="14"/>
  <c r="H2" i="14"/>
  <c r="I2" i="14" s="1"/>
  <c r="I3" i="14" s="1"/>
  <c r="I4" i="14" s="1"/>
  <c r="H62" i="14"/>
  <c r="H89" i="14"/>
  <c r="H98" i="14"/>
  <c r="H166" i="14"/>
  <c r="H169" i="14"/>
  <c r="F190" i="14"/>
  <c r="F206" i="14"/>
  <c r="H206" i="14" s="1"/>
  <c r="F14" i="14"/>
  <c r="H14" i="14" s="1"/>
  <c r="H19" i="14"/>
  <c r="H30" i="14"/>
  <c r="H53" i="14"/>
  <c r="H69" i="14"/>
  <c r="H158" i="14"/>
  <c r="F18" i="14"/>
  <c r="H18" i="14" s="1"/>
  <c r="H86" i="14"/>
  <c r="H118" i="14"/>
  <c r="H134" i="14"/>
  <c r="H139" i="14"/>
  <c r="H306" i="14"/>
  <c r="H23" i="14"/>
  <c r="F52" i="14"/>
  <c r="H52" i="14" s="1"/>
  <c r="H106" i="14"/>
  <c r="F162" i="14"/>
  <c r="H162" i="14" s="1"/>
  <c r="F171" i="14"/>
  <c r="H171" i="14" s="1"/>
  <c r="F271" i="14"/>
  <c r="H271" i="14" s="1"/>
  <c r="F315" i="14"/>
  <c r="H315" i="14" s="1"/>
  <c r="F360" i="14"/>
  <c r="H360" i="14" s="1"/>
  <c r="H101" i="14"/>
  <c r="H147" i="14"/>
  <c r="H151" i="14"/>
  <c r="H167" i="14"/>
  <c r="H190" i="14"/>
  <c r="E223" i="14"/>
  <c r="E236" i="14"/>
  <c r="F269" i="14"/>
  <c r="H269" i="14" s="1"/>
  <c r="E281" i="14"/>
  <c r="F281" i="14" s="1"/>
  <c r="H281" i="14" s="1"/>
  <c r="H310" i="14"/>
  <c r="H325" i="14"/>
  <c r="E335" i="14"/>
  <c r="H340" i="14"/>
  <c r="E348" i="14"/>
  <c r="E6" i="14"/>
  <c r="E10" i="14"/>
  <c r="F10" i="14" s="1"/>
  <c r="H10" i="14" s="1"/>
  <c r="E14" i="14"/>
  <c r="E18" i="14"/>
  <c r="E38" i="14"/>
  <c r="E41" i="14"/>
  <c r="F41" i="14" s="1"/>
  <c r="H41" i="14" s="1"/>
  <c r="F48" i="14"/>
  <c r="H48" i="14" s="1"/>
  <c r="H49" i="14"/>
  <c r="E58" i="14"/>
  <c r="E68" i="14"/>
  <c r="F68" i="14" s="1"/>
  <c r="H68" i="14" s="1"/>
  <c r="E73" i="14"/>
  <c r="F80" i="14"/>
  <c r="H80" i="14" s="1"/>
  <c r="H81" i="14"/>
  <c r="E90" i="14"/>
  <c r="F90" i="14" s="1"/>
  <c r="H90" i="14" s="1"/>
  <c r="E100" i="14"/>
  <c r="F100" i="14" s="1"/>
  <c r="H100" i="14" s="1"/>
  <c r="E105" i="14"/>
  <c r="H113" i="14"/>
  <c r="E122" i="14"/>
  <c r="F122" i="14" s="1"/>
  <c r="H122" i="14" s="1"/>
  <c r="E136" i="14"/>
  <c r="F136" i="14" s="1"/>
  <c r="H136" i="14" s="1"/>
  <c r="F140" i="14"/>
  <c r="H140" i="14" s="1"/>
  <c r="E142" i="14"/>
  <c r="F142" i="14" s="1"/>
  <c r="H142" i="14" s="1"/>
  <c r="E144" i="14"/>
  <c r="E148" i="14"/>
  <c r="E159" i="14"/>
  <c r="F159" i="14" s="1"/>
  <c r="H159" i="14" s="1"/>
  <c r="E161" i="14"/>
  <c r="F163" i="14"/>
  <c r="H163" i="14" s="1"/>
  <c r="E186" i="14"/>
  <c r="E191" i="14"/>
  <c r="E196" i="14"/>
  <c r="F196" i="14" s="1"/>
  <c r="H196" i="14" s="1"/>
  <c r="E199" i="14"/>
  <c r="E248" i="14"/>
  <c r="H278" i="14"/>
  <c r="E296" i="14"/>
  <c r="F296" i="14" s="1"/>
  <c r="H296" i="14" s="1"/>
  <c r="F311" i="14"/>
  <c r="H311" i="14" s="1"/>
  <c r="E320" i="14"/>
  <c r="E323" i="14"/>
  <c r="F323" i="14" s="1"/>
  <c r="H323" i="14" s="1"/>
  <c r="E332" i="14"/>
  <c r="F332" i="14" s="1"/>
  <c r="H332" i="14" s="1"/>
  <c r="D362" i="14"/>
  <c r="F362" i="14" s="1"/>
  <c r="H362" i="14" s="1"/>
  <c r="D358" i="14"/>
  <c r="F358" i="14" s="1"/>
  <c r="H358" i="14" s="1"/>
  <c r="D354" i="14"/>
  <c r="F354" i="14" s="1"/>
  <c r="H354" i="14" s="1"/>
  <c r="D350" i="14"/>
  <c r="D346" i="14"/>
  <c r="D342" i="14"/>
  <c r="F342" i="14" s="1"/>
  <c r="D338" i="14"/>
  <c r="F338" i="14" s="1"/>
  <c r="H338" i="14" s="1"/>
  <c r="D334" i="14"/>
  <c r="F334" i="14" s="1"/>
  <c r="H334" i="14" s="1"/>
  <c r="D330" i="14"/>
  <c r="F330" i="14" s="1"/>
  <c r="H330" i="14" s="1"/>
  <c r="D326" i="14"/>
  <c r="F326" i="14" s="1"/>
  <c r="H326" i="14" s="1"/>
  <c r="D322" i="14"/>
  <c r="F322" i="14" s="1"/>
  <c r="H322" i="14" s="1"/>
  <c r="D318" i="14"/>
  <c r="D314" i="14"/>
  <c r="D310" i="14"/>
  <c r="F310" i="14" s="1"/>
  <c r="D306" i="14"/>
  <c r="F306" i="14" s="1"/>
  <c r="D302" i="14"/>
  <c r="F302" i="14" s="1"/>
  <c r="H302" i="14" s="1"/>
  <c r="D298" i="14"/>
  <c r="F298" i="14" s="1"/>
  <c r="H298" i="14" s="1"/>
  <c r="D294" i="14"/>
  <c r="F294" i="14" s="1"/>
  <c r="H294" i="14" s="1"/>
  <c r="D290" i="14"/>
  <c r="F290" i="14" s="1"/>
  <c r="H290" i="14" s="1"/>
  <c r="D286" i="14"/>
  <c r="D282" i="14"/>
  <c r="D278" i="14"/>
  <c r="F278" i="14" s="1"/>
  <c r="D274" i="14"/>
  <c r="F274" i="14" s="1"/>
  <c r="H274" i="14" s="1"/>
  <c r="D270" i="14"/>
  <c r="F270" i="14" s="1"/>
  <c r="H270" i="14" s="1"/>
  <c r="D266" i="14"/>
  <c r="F266" i="14" s="1"/>
  <c r="H266" i="14" s="1"/>
  <c r="D262" i="14"/>
  <c r="F262" i="14" s="1"/>
  <c r="H262" i="14" s="1"/>
  <c r="D258" i="14"/>
  <c r="F258" i="14" s="1"/>
  <c r="H258" i="14" s="1"/>
  <c r="D254" i="14"/>
  <c r="D363" i="14"/>
  <c r="F363" i="14" s="1"/>
  <c r="H363" i="14" s="1"/>
  <c r="D353" i="14"/>
  <c r="F353" i="14" s="1"/>
  <c r="H353" i="14" s="1"/>
  <c r="D336" i="14"/>
  <c r="D331" i="14"/>
  <c r="D321" i="14"/>
  <c r="F321" i="14" s="1"/>
  <c r="H321" i="14" s="1"/>
  <c r="D304" i="14"/>
  <c r="D299" i="14"/>
  <c r="F299" i="14" s="1"/>
  <c r="H299" i="14" s="1"/>
  <c r="D289" i="14"/>
  <c r="D272" i="14"/>
  <c r="D267" i="14"/>
  <c r="D257" i="14"/>
  <c r="F257" i="14" s="1"/>
  <c r="H257" i="14" s="1"/>
  <c r="D249" i="14"/>
  <c r="D246" i="14"/>
  <c r="F246" i="14" s="1"/>
  <c r="H246" i="14" s="1"/>
  <c r="D233" i="14"/>
  <c r="F233" i="14" s="1"/>
  <c r="H233" i="14" s="1"/>
  <c r="D230" i="14"/>
  <c r="F230" i="14" s="1"/>
  <c r="H230" i="14" s="1"/>
  <c r="D356" i="14"/>
  <c r="D351" i="14"/>
  <c r="D341" i="14"/>
  <c r="D324" i="14"/>
  <c r="D319" i="14"/>
  <c r="D309" i="14"/>
  <c r="D292" i="14"/>
  <c r="D287" i="14"/>
  <c r="D277" i="14"/>
  <c r="D260" i="14"/>
  <c r="D255" i="14"/>
  <c r="D243" i="14"/>
  <c r="D240" i="14"/>
  <c r="D227" i="14"/>
  <c r="D224" i="14"/>
  <c r="D217" i="14"/>
  <c r="D213" i="14"/>
  <c r="D209" i="14"/>
  <c r="D205" i="14"/>
  <c r="D201" i="14"/>
  <c r="D197" i="14"/>
  <c r="D193" i="14"/>
  <c r="F193" i="14" s="1"/>
  <c r="H193" i="14" s="1"/>
  <c r="D189" i="14"/>
  <c r="D185" i="14"/>
  <c r="F185" i="14" s="1"/>
  <c r="H185" i="14" s="1"/>
  <c r="D181" i="14"/>
  <c r="D177" i="14"/>
  <c r="F177" i="14" s="1"/>
  <c r="D173" i="14"/>
  <c r="F173" i="14" s="1"/>
  <c r="H173" i="14" s="1"/>
  <c r="D169" i="14"/>
  <c r="F169" i="14" s="1"/>
  <c r="D165" i="14"/>
  <c r="D161" i="14"/>
  <c r="F161" i="14" s="1"/>
  <c r="H161" i="14" s="1"/>
  <c r="D157" i="14"/>
  <c r="F157" i="14" s="1"/>
  <c r="H157" i="14" s="1"/>
  <c r="D153" i="14"/>
  <c r="F153" i="14" s="1"/>
  <c r="H153" i="14" s="1"/>
  <c r="D149" i="14"/>
  <c r="F149" i="14" s="1"/>
  <c r="H149" i="14" s="1"/>
  <c r="D145" i="14"/>
  <c r="F145" i="14" s="1"/>
  <c r="H145" i="14" s="1"/>
  <c r="D141" i="14"/>
  <c r="F141" i="14" s="1"/>
  <c r="D137" i="14"/>
  <c r="D133" i="14"/>
  <c r="F133" i="14" s="1"/>
  <c r="D352" i="14"/>
  <c r="D348" i="14"/>
  <c r="F348" i="14" s="1"/>
  <c r="H348" i="14" s="1"/>
  <c r="D339" i="14"/>
  <c r="D335" i="14"/>
  <c r="D291" i="14"/>
  <c r="F291" i="14" s="1"/>
  <c r="H291" i="14" s="1"/>
  <c r="D285" i="14"/>
  <c r="D276" i="14"/>
  <c r="F276" i="14" s="1"/>
  <c r="D268" i="14"/>
  <c r="F268" i="14" s="1"/>
  <c r="H268" i="14" s="1"/>
  <c r="D239" i="14"/>
  <c r="F239" i="14" s="1"/>
  <c r="H239" i="14" s="1"/>
  <c r="D235" i="14"/>
  <c r="F235" i="14" s="1"/>
  <c r="H235" i="14" s="1"/>
  <c r="D226" i="14"/>
  <c r="F226" i="14" s="1"/>
  <c r="H226" i="14" s="1"/>
  <c r="D212" i="14"/>
  <c r="F212" i="14" s="1"/>
  <c r="H212" i="14" s="1"/>
  <c r="D186" i="14"/>
  <c r="D364" i="14"/>
  <c r="D343" i="14"/>
  <c r="F343" i="14" s="1"/>
  <c r="H343" i="14" s="1"/>
  <c r="D320" i="14"/>
  <c r="F320" i="14" s="1"/>
  <c r="H320" i="14" s="1"/>
  <c r="D316" i="14"/>
  <c r="F316" i="14" s="1"/>
  <c r="H316" i="14" s="1"/>
  <c r="D307" i="14"/>
  <c r="F307" i="14" s="1"/>
  <c r="H307" i="14" s="1"/>
  <c r="D303" i="14"/>
  <c r="F303" i="14" s="1"/>
  <c r="H303" i="14" s="1"/>
  <c r="D259" i="14"/>
  <c r="D253" i="14"/>
  <c r="F253" i="14" s="1"/>
  <c r="H253" i="14" s="1"/>
  <c r="D251" i="14"/>
  <c r="D242" i="14"/>
  <c r="F242" i="14" s="1"/>
  <c r="H242" i="14" s="1"/>
  <c r="D231" i="14"/>
  <c r="D220" i="14"/>
  <c r="F220" i="14" s="1"/>
  <c r="H220" i="14" s="1"/>
  <c r="D203" i="14"/>
  <c r="F203" i="14" s="1"/>
  <c r="H203" i="14" s="1"/>
  <c r="D198" i="14"/>
  <c r="F198" i="14" s="1"/>
  <c r="H198" i="14" s="1"/>
  <c r="D178" i="14"/>
  <c r="D175" i="14"/>
  <c r="D172" i="14"/>
  <c r="D347" i="14"/>
  <c r="F347" i="14" s="1"/>
  <c r="H347" i="14" s="1"/>
  <c r="D327" i="14"/>
  <c r="F327" i="14" s="1"/>
  <c r="H327" i="14" s="1"/>
  <c r="D312" i="14"/>
  <c r="F312" i="14" s="1"/>
  <c r="D297" i="14"/>
  <c r="F297" i="14" s="1"/>
  <c r="H297" i="14" s="1"/>
  <c r="D252" i="14"/>
  <c r="F252" i="14" s="1"/>
  <c r="H252" i="14" s="1"/>
  <c r="D241" i="14"/>
  <c r="F241" i="14" s="1"/>
  <c r="H241" i="14" s="1"/>
  <c r="D238" i="14"/>
  <c r="D223" i="14"/>
  <c r="F223" i="14" s="1"/>
  <c r="H223" i="14" s="1"/>
  <c r="D216" i="14"/>
  <c r="F216" i="14" s="1"/>
  <c r="H216" i="14" s="1"/>
  <c r="D199" i="14"/>
  <c r="F199" i="14" s="1"/>
  <c r="H199" i="14" s="1"/>
  <c r="D195" i="14"/>
  <c r="D191" i="14"/>
  <c r="F191" i="14" s="1"/>
  <c r="H191" i="14" s="1"/>
  <c r="D187" i="14"/>
  <c r="F187" i="14" s="1"/>
  <c r="H187" i="14" s="1"/>
  <c r="D180" i="14"/>
  <c r="D154" i="14"/>
  <c r="D151" i="14"/>
  <c r="F151" i="14" s="1"/>
  <c r="D148" i="14"/>
  <c r="F148" i="14" s="1"/>
  <c r="H148" i="14" s="1"/>
  <c r="D38" i="14"/>
  <c r="D359" i="14"/>
  <c r="F359" i="14" s="1"/>
  <c r="H359" i="14" s="1"/>
  <c r="D357" i="14"/>
  <c r="F357" i="14" s="1"/>
  <c r="D344" i="14"/>
  <c r="F344" i="14" s="1"/>
  <c r="H344" i="14" s="1"/>
  <c r="D329" i="14"/>
  <c r="D317" i="14"/>
  <c r="D264" i="14"/>
  <c r="D247" i="14"/>
  <c r="D245" i="14"/>
  <c r="D229" i="14"/>
  <c r="F229" i="14" s="1"/>
  <c r="H229" i="14" s="1"/>
  <c r="D225" i="14"/>
  <c r="D211" i="14"/>
  <c r="F211" i="14" s="1"/>
  <c r="H211" i="14" s="1"/>
  <c r="D207" i="14"/>
  <c r="D170" i="14"/>
  <c r="D160" i="14"/>
  <c r="D134" i="14"/>
  <c r="F134" i="14" s="1"/>
  <c r="D131" i="14"/>
  <c r="F131" i="14" s="1"/>
  <c r="H131" i="14" s="1"/>
  <c r="D127" i="14"/>
  <c r="F127" i="14" s="1"/>
  <c r="H127" i="14" s="1"/>
  <c r="D123" i="14"/>
  <c r="F123" i="14" s="1"/>
  <c r="H123" i="14" s="1"/>
  <c r="D119" i="14"/>
  <c r="F119" i="14" s="1"/>
  <c r="H119" i="14" s="1"/>
  <c r="D115" i="14"/>
  <c r="D111" i="14"/>
  <c r="D107" i="14"/>
  <c r="F107" i="14" s="1"/>
  <c r="H107" i="14" s="1"/>
  <c r="D103" i="14"/>
  <c r="F103" i="14" s="1"/>
  <c r="H103" i="14" s="1"/>
  <c r="D99" i="14"/>
  <c r="F99" i="14" s="1"/>
  <c r="D95" i="14"/>
  <c r="F95" i="14" s="1"/>
  <c r="H95" i="14" s="1"/>
  <c r="D91" i="14"/>
  <c r="F91" i="14" s="1"/>
  <c r="H91" i="14" s="1"/>
  <c r="D87" i="14"/>
  <c r="F87" i="14" s="1"/>
  <c r="H87" i="14" s="1"/>
  <c r="D83" i="14"/>
  <c r="D79" i="14"/>
  <c r="D75" i="14"/>
  <c r="F75" i="14" s="1"/>
  <c r="H75" i="14" s="1"/>
  <c r="D71" i="14"/>
  <c r="F71" i="14" s="1"/>
  <c r="D67" i="14"/>
  <c r="F67" i="14" s="1"/>
  <c r="D63" i="14"/>
  <c r="F63" i="14" s="1"/>
  <c r="H63" i="14" s="1"/>
  <c r="D59" i="14"/>
  <c r="F59" i="14" s="1"/>
  <c r="D55" i="14"/>
  <c r="F55" i="14" s="1"/>
  <c r="H55" i="14" s="1"/>
  <c r="D51" i="14"/>
  <c r="D47" i="14"/>
  <c r="D43" i="14"/>
  <c r="F43" i="14" s="1"/>
  <c r="H43" i="14" s="1"/>
  <c r="D39" i="14"/>
  <c r="F39" i="14" s="1"/>
  <c r="H39" i="14" s="1"/>
  <c r="D32" i="14"/>
  <c r="F32" i="14" s="1"/>
  <c r="D27" i="14"/>
  <c r="F27" i="14" s="1"/>
  <c r="H27" i="14" s="1"/>
  <c r="D5" i="14"/>
  <c r="D9" i="14"/>
  <c r="D13" i="14"/>
  <c r="D17" i="14"/>
  <c r="E22" i="14"/>
  <c r="F22" i="14" s="1"/>
  <c r="H22" i="14" s="1"/>
  <c r="E25" i="14"/>
  <c r="F25" i="14" s="1"/>
  <c r="E28" i="14"/>
  <c r="F28" i="14" s="1"/>
  <c r="H28" i="14" s="1"/>
  <c r="H29" i="14"/>
  <c r="E31" i="14"/>
  <c r="F31" i="14" s="1"/>
  <c r="H31" i="14" s="1"/>
  <c r="E34" i="14"/>
  <c r="F34" i="14" s="1"/>
  <c r="H34" i="14" s="1"/>
  <c r="H35" i="14"/>
  <c r="D37" i="14"/>
  <c r="E48" i="14"/>
  <c r="D50" i="14"/>
  <c r="E53" i="14"/>
  <c r="F53" i="14" s="1"/>
  <c r="D60" i="14"/>
  <c r="H61" i="14"/>
  <c r="D65" i="14"/>
  <c r="F65" i="14" s="1"/>
  <c r="H65" i="14" s="1"/>
  <c r="E70" i="14"/>
  <c r="F70" i="14" s="1"/>
  <c r="H70" i="14" s="1"/>
  <c r="E80" i="14"/>
  <c r="D82" i="14"/>
  <c r="E85" i="14"/>
  <c r="F85" i="14" s="1"/>
  <c r="D92" i="14"/>
  <c r="H93" i="14"/>
  <c r="D97" i="14"/>
  <c r="F97" i="14" s="1"/>
  <c r="H97" i="14" s="1"/>
  <c r="E102" i="14"/>
  <c r="F102" i="14" s="1"/>
  <c r="H102" i="14" s="1"/>
  <c r="E112" i="14"/>
  <c r="F112" i="14" s="1"/>
  <c r="H112" i="14" s="1"/>
  <c r="D114" i="14"/>
  <c r="E117" i="14"/>
  <c r="F117" i="14" s="1"/>
  <c r="D124" i="14"/>
  <c r="F124" i="14" s="1"/>
  <c r="H124" i="14" s="1"/>
  <c r="H125" i="14"/>
  <c r="D129" i="14"/>
  <c r="F129" i="14" s="1"/>
  <c r="H129" i="14" s="1"/>
  <c r="H132" i="14"/>
  <c r="E138" i="14"/>
  <c r="F138" i="14" s="1"/>
  <c r="H138" i="14" s="1"/>
  <c r="D150" i="14"/>
  <c r="D152" i="14"/>
  <c r="D168" i="14"/>
  <c r="E172" i="14"/>
  <c r="D176" i="14"/>
  <c r="D184" i="14"/>
  <c r="D194" i="14"/>
  <c r="F194" i="14" s="1"/>
  <c r="H194" i="14" s="1"/>
  <c r="D202" i="14"/>
  <c r="H204" i="14"/>
  <c r="D210" i="14"/>
  <c r="D218" i="14"/>
  <c r="F218" i="14" s="1"/>
  <c r="H218" i="14" s="1"/>
  <c r="D234" i="14"/>
  <c r="F234" i="14" s="1"/>
  <c r="H234" i="14" s="1"/>
  <c r="D237" i="14"/>
  <c r="E251" i="14"/>
  <c r="D263" i="14"/>
  <c r="D275" i="14"/>
  <c r="D279" i="14"/>
  <c r="F279" i="14" s="1"/>
  <c r="H279" i="14" s="1"/>
  <c r="E285" i="14"/>
  <c r="E308" i="14"/>
  <c r="F308" i="14" s="1"/>
  <c r="E362" i="14"/>
  <c r="E358" i="14"/>
  <c r="E354" i="14"/>
  <c r="E350" i="14"/>
  <c r="E346" i="14"/>
  <c r="E342" i="14"/>
  <c r="E338" i="14"/>
  <c r="E334" i="14"/>
  <c r="E330" i="14"/>
  <c r="E326" i="14"/>
  <c r="E322" i="14"/>
  <c r="E318" i="14"/>
  <c r="E314" i="14"/>
  <c r="E310" i="14"/>
  <c r="E306" i="14"/>
  <c r="E302" i="14"/>
  <c r="E298" i="14"/>
  <c r="E294" i="14"/>
  <c r="E290" i="14"/>
  <c r="E286" i="14"/>
  <c r="E282" i="14"/>
  <c r="E278" i="14"/>
  <c r="E274" i="14"/>
  <c r="E270" i="14"/>
  <c r="E266" i="14"/>
  <c r="E262" i="14"/>
  <c r="E258" i="14"/>
  <c r="E254" i="14"/>
  <c r="E250" i="14"/>
  <c r="E246" i="14"/>
  <c r="E242" i="14"/>
  <c r="E238" i="14"/>
  <c r="E234" i="14"/>
  <c r="E230" i="14"/>
  <c r="E226" i="14"/>
  <c r="E222" i="14"/>
  <c r="F222" i="14" s="1"/>
  <c r="H222" i="14" s="1"/>
  <c r="E356" i="14"/>
  <c r="E351" i="14"/>
  <c r="E341" i="14"/>
  <c r="E324" i="14"/>
  <c r="E319" i="14"/>
  <c r="E309" i="14"/>
  <c r="E292" i="14"/>
  <c r="E287" i="14"/>
  <c r="E277" i="14"/>
  <c r="E260" i="14"/>
  <c r="E255" i="14"/>
  <c r="E243" i="14"/>
  <c r="E240" i="14"/>
  <c r="E227" i="14"/>
  <c r="E224" i="14"/>
  <c r="E217" i="14"/>
  <c r="E213" i="14"/>
  <c r="E209" i="14"/>
  <c r="E205" i="14"/>
  <c r="E201" i="14"/>
  <c r="E197" i="14"/>
  <c r="E361" i="14"/>
  <c r="F361" i="14" s="1"/>
  <c r="H361" i="14" s="1"/>
  <c r="E344" i="14"/>
  <c r="E339" i="14"/>
  <c r="E329" i="14"/>
  <c r="E312" i="14"/>
  <c r="E307" i="14"/>
  <c r="E297" i="14"/>
  <c r="E280" i="14"/>
  <c r="F280" i="14" s="1"/>
  <c r="H280" i="14" s="1"/>
  <c r="E275" i="14"/>
  <c r="E265" i="14"/>
  <c r="F265" i="14" s="1"/>
  <c r="H265" i="14" s="1"/>
  <c r="E237" i="14"/>
  <c r="E221" i="14"/>
  <c r="E360" i="14"/>
  <c r="E337" i="14"/>
  <c r="F337" i="14" s="1"/>
  <c r="H337" i="14" s="1"/>
  <c r="E333" i="14"/>
  <c r="F333" i="14" s="1"/>
  <c r="H333" i="14" s="1"/>
  <c r="E331" i="14"/>
  <c r="E295" i="14"/>
  <c r="F295" i="14" s="1"/>
  <c r="H295" i="14" s="1"/>
  <c r="E293" i="14"/>
  <c r="F293" i="14" s="1"/>
  <c r="H293" i="14" s="1"/>
  <c r="E289" i="14"/>
  <c r="E272" i="14"/>
  <c r="E244" i="14"/>
  <c r="E215" i="14"/>
  <c r="F215" i="14" s="1"/>
  <c r="H215" i="14" s="1"/>
  <c r="E210" i="14"/>
  <c r="E200" i="14"/>
  <c r="F200" i="14" s="1"/>
  <c r="H200" i="14" s="1"/>
  <c r="E195" i="14"/>
  <c r="E192" i="14"/>
  <c r="F192" i="14" s="1"/>
  <c r="H192" i="14" s="1"/>
  <c r="E189" i="14"/>
  <c r="E347" i="14"/>
  <c r="E345" i="14"/>
  <c r="E328" i="14"/>
  <c r="E305" i="14"/>
  <c r="F305" i="14" s="1"/>
  <c r="H305" i="14" s="1"/>
  <c r="E301" i="14"/>
  <c r="F301" i="14" s="1"/>
  <c r="H301" i="14" s="1"/>
  <c r="E299" i="14"/>
  <c r="E263" i="14"/>
  <c r="E261" i="14"/>
  <c r="F261" i="14" s="1"/>
  <c r="H261" i="14" s="1"/>
  <c r="E257" i="14"/>
  <c r="E229" i="14"/>
  <c r="E218" i="14"/>
  <c r="E208" i="14"/>
  <c r="F208" i="14" s="1"/>
  <c r="H208" i="14" s="1"/>
  <c r="E190" i="14"/>
  <c r="E187" i="14"/>
  <c r="E184" i="14"/>
  <c r="E181" i="14"/>
  <c r="E359" i="14"/>
  <c r="E357" i="14"/>
  <c r="E317" i="14"/>
  <c r="E264" i="14"/>
  <c r="E259" i="14"/>
  <c r="E247" i="14"/>
  <c r="E245" i="14"/>
  <c r="E225" i="14"/>
  <c r="E220" i="14"/>
  <c r="E211" i="14"/>
  <c r="E207" i="14"/>
  <c r="E185" i="14"/>
  <c r="E175" i="14"/>
  <c r="E170" i="14"/>
  <c r="E165" i="14"/>
  <c r="E160" i="14"/>
  <c r="E157" i="14"/>
  <c r="E134" i="14"/>
  <c r="E131" i="14"/>
  <c r="E127" i="14"/>
  <c r="E123" i="14"/>
  <c r="E119" i="14"/>
  <c r="E115" i="14"/>
  <c r="E111" i="14"/>
  <c r="E107" i="14"/>
  <c r="E103" i="14"/>
  <c r="E99" i="14"/>
  <c r="E95" i="14"/>
  <c r="E91" i="14"/>
  <c r="E87" i="14"/>
  <c r="E83" i="14"/>
  <c r="E79" i="14"/>
  <c r="E75" i="14"/>
  <c r="E71" i="14"/>
  <c r="E67" i="14"/>
  <c r="E63" i="14"/>
  <c r="E59" i="14"/>
  <c r="E55" i="14"/>
  <c r="E51" i="14"/>
  <c r="E47" i="14"/>
  <c r="E43" i="14"/>
  <c r="E39" i="14"/>
  <c r="E32" i="14"/>
  <c r="E27" i="14"/>
  <c r="E364" i="14"/>
  <c r="E352" i="14"/>
  <c r="E304" i="14"/>
  <c r="E284" i="14"/>
  <c r="F284" i="14" s="1"/>
  <c r="H284" i="14" s="1"/>
  <c r="E279" i="14"/>
  <c r="E276" i="14"/>
  <c r="E271" i="14"/>
  <c r="E269" i="14"/>
  <c r="E249" i="14"/>
  <c r="E233" i="14"/>
  <c r="E231" i="14"/>
  <c r="E183" i="14"/>
  <c r="F183" i="14" s="1"/>
  <c r="H183" i="14" s="1"/>
  <c r="E178" i="14"/>
  <c r="E163" i="14"/>
  <c r="E146" i="14"/>
  <c r="F146" i="14" s="1"/>
  <c r="H146" i="14" s="1"/>
  <c r="E143" i="14"/>
  <c r="E140" i="14"/>
  <c r="E137" i="14"/>
  <c r="E5" i="14"/>
  <c r="E9" i="14"/>
  <c r="E13" i="14"/>
  <c r="E17" i="14"/>
  <c r="F33" i="14"/>
  <c r="H33" i="14" s="1"/>
  <c r="E37" i="14"/>
  <c r="F40" i="14"/>
  <c r="H40" i="14" s="1"/>
  <c r="E50" i="14"/>
  <c r="E60" i="14"/>
  <c r="E65" i="14"/>
  <c r="F72" i="14"/>
  <c r="H72" i="14" s="1"/>
  <c r="E82" i="14"/>
  <c r="E92" i="14"/>
  <c r="E97" i="14"/>
  <c r="F104" i="14"/>
  <c r="H104" i="14" s="1"/>
  <c r="H105" i="14"/>
  <c r="E114" i="14"/>
  <c r="E124" i="14"/>
  <c r="E129" i="14"/>
  <c r="H144" i="14"/>
  <c r="E150" i="14"/>
  <c r="E152" i="14"/>
  <c r="E154" i="14"/>
  <c r="F166" i="14"/>
  <c r="E168" i="14"/>
  <c r="F174" i="14"/>
  <c r="E176" i="14"/>
  <c r="E180" i="14"/>
  <c r="F182" i="14"/>
  <c r="H182" i="14" s="1"/>
  <c r="E194" i="14"/>
  <c r="E202" i="14"/>
  <c r="F221" i="14"/>
  <c r="E267" i="14"/>
  <c r="F288" i="14"/>
  <c r="F300" i="14"/>
  <c r="E321" i="14"/>
  <c r="E327" i="14"/>
  <c r="E336" i="14"/>
  <c r="H342" i="14"/>
  <c r="F349" i="14"/>
  <c r="H349" i="14" s="1"/>
  <c r="F355" i="14"/>
  <c r="H355" i="14" s="1"/>
  <c r="H135" i="14"/>
  <c r="H188" i="14"/>
  <c r="H219" i="14"/>
  <c r="H308" i="14"/>
  <c r="H155" i="14"/>
  <c r="H179" i="14"/>
  <c r="H232" i="14"/>
  <c r="H273" i="14"/>
  <c r="H357" i="14"/>
  <c r="H256" i="14"/>
  <c r="H288" i="14"/>
  <c r="H300" i="14"/>
  <c r="E231" i="12"/>
  <c r="E193" i="12"/>
  <c r="E150" i="12"/>
  <c r="E76" i="12"/>
  <c r="E359" i="12"/>
  <c r="E358" i="12"/>
  <c r="E326" i="12"/>
  <c r="E294" i="12"/>
  <c r="E262" i="12"/>
  <c r="E230" i="12"/>
  <c r="E191" i="12"/>
  <c r="E137" i="12"/>
  <c r="E350" i="12"/>
  <c r="E318" i="12"/>
  <c r="E286" i="12"/>
  <c r="E254" i="12"/>
  <c r="E222" i="12"/>
  <c r="E182" i="12"/>
  <c r="E135" i="12"/>
  <c r="E347" i="12"/>
  <c r="E315" i="12"/>
  <c r="E283" i="12"/>
  <c r="E251" i="12"/>
  <c r="E219" i="12"/>
  <c r="E177" i="12"/>
  <c r="E127" i="12"/>
  <c r="E311" i="12"/>
  <c r="E247" i="12"/>
  <c r="E342" i="12"/>
  <c r="E310" i="12"/>
  <c r="E278" i="12"/>
  <c r="E246" i="12"/>
  <c r="E214" i="12"/>
  <c r="E169" i="12"/>
  <c r="E113" i="12"/>
  <c r="E343" i="12"/>
  <c r="E215" i="12"/>
  <c r="E334" i="12"/>
  <c r="E302" i="12"/>
  <c r="E270" i="12"/>
  <c r="E238" i="12"/>
  <c r="E201" i="12"/>
  <c r="E159" i="12"/>
  <c r="E102" i="12"/>
  <c r="E84" i="12"/>
  <c r="E279" i="12"/>
  <c r="E174" i="12"/>
  <c r="E118" i="12"/>
  <c r="E363" i="12"/>
  <c r="E331" i="12"/>
  <c r="E299" i="12"/>
  <c r="E267" i="12"/>
  <c r="E235" i="12"/>
  <c r="E199" i="12"/>
  <c r="E158" i="12"/>
  <c r="E361" i="12"/>
  <c r="E345" i="12"/>
  <c r="E329" i="12"/>
  <c r="E313" i="12"/>
  <c r="E297" i="12"/>
  <c r="E281" i="12"/>
  <c r="E265" i="12"/>
  <c r="E249" i="12"/>
  <c r="E233" i="12"/>
  <c r="E217" i="12"/>
  <c r="E198" i="12"/>
  <c r="E175" i="12"/>
  <c r="E153" i="12"/>
  <c r="E134" i="12"/>
  <c r="E111" i="12"/>
  <c r="E151" i="12"/>
  <c r="E129" i="12"/>
  <c r="E110" i="12"/>
  <c r="E355" i="12"/>
  <c r="E339" i="12"/>
  <c r="E323" i="12"/>
  <c r="E307" i="12"/>
  <c r="E291" i="12"/>
  <c r="E275" i="12"/>
  <c r="E259" i="12"/>
  <c r="E243" i="12"/>
  <c r="E227" i="12"/>
  <c r="E209" i="12"/>
  <c r="E190" i="12"/>
  <c r="E167" i="12"/>
  <c r="E145" i="12"/>
  <c r="E126" i="12"/>
  <c r="E96" i="12"/>
  <c r="E353" i="12"/>
  <c r="E337" i="12"/>
  <c r="E321" i="12"/>
  <c r="E305" i="12"/>
  <c r="E289" i="12"/>
  <c r="E273" i="12"/>
  <c r="E257" i="12"/>
  <c r="E241" i="12"/>
  <c r="E225" i="12"/>
  <c r="E207" i="12"/>
  <c r="E185" i="12"/>
  <c r="E166" i="12"/>
  <c r="E143" i="12"/>
  <c r="E121" i="12"/>
  <c r="E88" i="12"/>
  <c r="E33" i="12"/>
  <c r="E351" i="12"/>
  <c r="E335" i="12"/>
  <c r="E319" i="12"/>
  <c r="E303" i="12"/>
  <c r="E287" i="12"/>
  <c r="E271" i="12"/>
  <c r="E255" i="12"/>
  <c r="E239" i="12"/>
  <c r="E223" i="12"/>
  <c r="E206" i="12"/>
  <c r="E183" i="12"/>
  <c r="E161" i="12"/>
  <c r="E142" i="12"/>
  <c r="E119" i="12"/>
  <c r="E20" i="12"/>
  <c r="E71" i="12"/>
  <c r="E63" i="12"/>
  <c r="E57" i="12"/>
  <c r="E49" i="12"/>
  <c r="E44" i="12"/>
  <c r="E360" i="12"/>
  <c r="E352" i="12"/>
  <c r="E344" i="12"/>
  <c r="E336" i="12"/>
  <c r="E328" i="12"/>
  <c r="E320" i="12"/>
  <c r="E312" i="12"/>
  <c r="E304" i="12"/>
  <c r="E296" i="12"/>
  <c r="E288" i="12"/>
  <c r="E280" i="12"/>
  <c r="E272" i="12"/>
  <c r="E264" i="12"/>
  <c r="E256" i="12"/>
  <c r="E248" i="12"/>
  <c r="E240" i="12"/>
  <c r="E232" i="12"/>
  <c r="E224" i="12"/>
  <c r="E216" i="12"/>
  <c r="E208" i="12"/>
  <c r="E200" i="12"/>
  <c r="E192" i="12"/>
  <c r="E184" i="12"/>
  <c r="E176" i="12"/>
  <c r="E168" i="12"/>
  <c r="E160" i="12"/>
  <c r="E152" i="12"/>
  <c r="E144" i="12"/>
  <c r="E136" i="12"/>
  <c r="E128" i="12"/>
  <c r="E120" i="12"/>
  <c r="E112" i="12"/>
  <c r="E100" i="12"/>
  <c r="E87" i="12"/>
  <c r="E73" i="12"/>
  <c r="E62" i="12"/>
  <c r="E47" i="12"/>
  <c r="E31" i="12"/>
  <c r="E15" i="12"/>
  <c r="E97" i="12"/>
  <c r="E86" i="12"/>
  <c r="E72" i="12"/>
  <c r="E60" i="12"/>
  <c r="E46" i="12"/>
  <c r="E30" i="12"/>
  <c r="E14" i="12"/>
  <c r="E28" i="12"/>
  <c r="E12" i="12"/>
  <c r="E2" i="12"/>
  <c r="E357" i="12"/>
  <c r="E349" i="12"/>
  <c r="E341" i="12"/>
  <c r="E333" i="12"/>
  <c r="E325" i="12"/>
  <c r="E317" i="12"/>
  <c r="E309" i="12"/>
  <c r="E301" i="12"/>
  <c r="E293" i="12"/>
  <c r="E285" i="12"/>
  <c r="E277" i="12"/>
  <c r="E269" i="12"/>
  <c r="E261" i="12"/>
  <c r="E253" i="12"/>
  <c r="E245" i="12"/>
  <c r="E237" i="12"/>
  <c r="E229" i="12"/>
  <c r="E221" i="12"/>
  <c r="E213" i="12"/>
  <c r="E205" i="12"/>
  <c r="E197" i="12"/>
  <c r="E189" i="12"/>
  <c r="E181" i="12"/>
  <c r="E173" i="12"/>
  <c r="E165" i="12"/>
  <c r="E157" i="12"/>
  <c r="E149" i="12"/>
  <c r="E141" i="12"/>
  <c r="E133" i="12"/>
  <c r="E125" i="12"/>
  <c r="E117" i="12"/>
  <c r="E108" i="12"/>
  <c r="E95" i="12"/>
  <c r="E81" i="12"/>
  <c r="E70" i="12"/>
  <c r="E56" i="12"/>
  <c r="E41" i="12"/>
  <c r="E25" i="12"/>
  <c r="E9" i="12"/>
  <c r="E364" i="12"/>
  <c r="E356" i="12"/>
  <c r="E348" i="12"/>
  <c r="E340" i="12"/>
  <c r="E332" i="12"/>
  <c r="E324" i="12"/>
  <c r="E316" i="12"/>
  <c r="E308" i="12"/>
  <c r="E300" i="12"/>
  <c r="E292" i="12"/>
  <c r="E284" i="12"/>
  <c r="E276" i="12"/>
  <c r="E268" i="12"/>
  <c r="E260" i="12"/>
  <c r="E252" i="12"/>
  <c r="E244" i="12"/>
  <c r="E236" i="12"/>
  <c r="E228" i="12"/>
  <c r="E220" i="12"/>
  <c r="E212" i="12"/>
  <c r="E204" i="12"/>
  <c r="E196" i="12"/>
  <c r="E188" i="12"/>
  <c r="E180" i="12"/>
  <c r="E172" i="12"/>
  <c r="E164" i="12"/>
  <c r="E156" i="12"/>
  <c r="E148" i="12"/>
  <c r="E140" i="12"/>
  <c r="E132" i="12"/>
  <c r="E124" i="12"/>
  <c r="E116" i="12"/>
  <c r="E105" i="12"/>
  <c r="E94" i="12"/>
  <c r="E80" i="12"/>
  <c r="E68" i="12"/>
  <c r="E55" i="12"/>
  <c r="E39" i="12"/>
  <c r="E23" i="12"/>
  <c r="E211" i="12"/>
  <c r="E203" i="12"/>
  <c r="E195" i="12"/>
  <c r="E187" i="12"/>
  <c r="E179" i="12"/>
  <c r="E171" i="12"/>
  <c r="E163" i="12"/>
  <c r="E155" i="12"/>
  <c r="E147" i="12"/>
  <c r="E139" i="12"/>
  <c r="E131" i="12"/>
  <c r="E123" i="12"/>
  <c r="E115" i="12"/>
  <c r="E104" i="12"/>
  <c r="F104" i="12" s="1"/>
  <c r="H104" i="12" s="1"/>
  <c r="E92" i="12"/>
  <c r="E79" i="12"/>
  <c r="E65" i="12"/>
  <c r="E54" i="12"/>
  <c r="E38" i="12"/>
  <c r="E22" i="12"/>
  <c r="E10" i="12"/>
  <c r="E362" i="12"/>
  <c r="E354" i="12"/>
  <c r="E346" i="12"/>
  <c r="E338" i="12"/>
  <c r="E330" i="12"/>
  <c r="E322" i="12"/>
  <c r="E314" i="12"/>
  <c r="E306" i="12"/>
  <c r="E298" i="12"/>
  <c r="E290" i="12"/>
  <c r="E282" i="12"/>
  <c r="E274" i="12"/>
  <c r="E266" i="12"/>
  <c r="E258" i="12"/>
  <c r="E250" i="12"/>
  <c r="E242" i="12"/>
  <c r="E234" i="12"/>
  <c r="E226" i="12"/>
  <c r="E218" i="12"/>
  <c r="E210" i="12"/>
  <c r="E202" i="12"/>
  <c r="E194" i="12"/>
  <c r="E186" i="12"/>
  <c r="E178" i="12"/>
  <c r="E170" i="12"/>
  <c r="E162" i="12"/>
  <c r="E154" i="12"/>
  <c r="E146" i="12"/>
  <c r="E138" i="12"/>
  <c r="E130" i="12"/>
  <c r="E122" i="12"/>
  <c r="E114" i="12"/>
  <c r="E103" i="12"/>
  <c r="E89" i="12"/>
  <c r="E78" i="12"/>
  <c r="E64" i="12"/>
  <c r="E52" i="12"/>
  <c r="E36" i="12"/>
  <c r="E48" i="12"/>
  <c r="E40" i="12"/>
  <c r="E32" i="12"/>
  <c r="E24" i="12"/>
  <c r="E16" i="12"/>
  <c r="E8" i="12"/>
  <c r="E6" i="12"/>
  <c r="E4" i="12"/>
  <c r="E109" i="12"/>
  <c r="E101" i="12"/>
  <c r="E93" i="12"/>
  <c r="E85" i="12"/>
  <c r="E77" i="12"/>
  <c r="E69" i="12"/>
  <c r="E61" i="12"/>
  <c r="E53" i="12"/>
  <c r="E45" i="12"/>
  <c r="E37" i="12"/>
  <c r="E29" i="12"/>
  <c r="E21" i="12"/>
  <c r="E13" i="12"/>
  <c r="E3" i="12"/>
  <c r="E107" i="12"/>
  <c r="E99" i="12"/>
  <c r="E91" i="12"/>
  <c r="E83" i="12"/>
  <c r="E75" i="12"/>
  <c r="E67" i="12"/>
  <c r="E59" i="12"/>
  <c r="E51" i="12"/>
  <c r="E43" i="12"/>
  <c r="E35" i="12"/>
  <c r="E27" i="12"/>
  <c r="E19" i="12"/>
  <c r="E11" i="12"/>
  <c r="E5" i="12"/>
  <c r="E106" i="12"/>
  <c r="E98" i="12"/>
  <c r="E90" i="12"/>
  <c r="E82" i="12"/>
  <c r="E74" i="12"/>
  <c r="E66" i="12"/>
  <c r="E58" i="12"/>
  <c r="E50" i="12"/>
  <c r="E42" i="12"/>
  <c r="E34" i="12"/>
  <c r="E26" i="12"/>
  <c r="E18" i="12"/>
  <c r="E7" i="12"/>
  <c r="D107" i="12"/>
  <c r="D168" i="12"/>
  <c r="D323" i="12"/>
  <c r="D100" i="12"/>
  <c r="D37" i="12"/>
  <c r="D43" i="12"/>
  <c r="D259" i="12"/>
  <c r="D34" i="12"/>
  <c r="D51" i="12"/>
  <c r="D120" i="12"/>
  <c r="D63" i="12"/>
  <c r="D20" i="12"/>
  <c r="D38" i="12"/>
  <c r="D41" i="12"/>
  <c r="D140" i="12"/>
  <c r="D147" i="12"/>
  <c r="D202" i="12"/>
  <c r="D225" i="12"/>
  <c r="D291" i="12"/>
  <c r="D143" i="12"/>
  <c r="D7" i="12"/>
  <c r="D17" i="12"/>
  <c r="D24" i="12"/>
  <c r="D40" i="12"/>
  <c r="D136" i="12"/>
  <c r="D205" i="12"/>
  <c r="D2" i="12"/>
  <c r="D14" i="12"/>
  <c r="D88" i="12"/>
  <c r="D56" i="12"/>
  <c r="D67" i="12"/>
  <c r="D111" i="12"/>
  <c r="D79" i="12"/>
  <c r="D108" i="12"/>
  <c r="D188" i="12"/>
  <c r="D332" i="12"/>
  <c r="D12" i="12"/>
  <c r="D29" i="12"/>
  <c r="D83" i="12"/>
  <c r="D148" i="12"/>
  <c r="D167" i="12"/>
  <c r="D170" i="12"/>
  <c r="D177" i="12"/>
  <c r="D200" i="12"/>
  <c r="D329" i="12"/>
  <c r="D9" i="12"/>
  <c r="D26" i="12"/>
  <c r="D116" i="12"/>
  <c r="D127" i="12"/>
  <c r="D164" i="12"/>
  <c r="D174" i="12"/>
  <c r="D3" i="12"/>
  <c r="D18" i="12"/>
  <c r="D21" i="12"/>
  <c r="D32" i="12"/>
  <c r="D47" i="12"/>
  <c r="D60" i="12"/>
  <c r="D91" i="12"/>
  <c r="D124" i="12"/>
  <c r="D131" i="12"/>
  <c r="D151" i="12"/>
  <c r="D185" i="12"/>
  <c r="D222" i="12"/>
  <c r="D233" i="12"/>
  <c r="D275" i="12"/>
  <c r="D10" i="12"/>
  <c r="D13" i="12"/>
  <c r="D16" i="12"/>
  <c r="D30" i="12"/>
  <c r="D64" i="12"/>
  <c r="D95" i="12"/>
  <c r="D115" i="12"/>
  <c r="D135" i="12"/>
  <c r="D197" i="12"/>
  <c r="D303" i="12"/>
  <c r="D360" i="12"/>
  <c r="D8" i="12"/>
  <c r="D22" i="12"/>
  <c r="D33" i="12"/>
  <c r="D36" i="12"/>
  <c r="D71" i="12"/>
  <c r="D92" i="12"/>
  <c r="D99" i="12"/>
  <c r="D132" i="12"/>
  <c r="D152" i="12"/>
  <c r="D159" i="12"/>
  <c r="D246" i="12"/>
  <c r="D269" i="12"/>
  <c r="D311" i="12"/>
  <c r="D4" i="12"/>
  <c r="D25" i="12"/>
  <c r="D28" i="12"/>
  <c r="D52" i="12"/>
  <c r="D55" i="12"/>
  <c r="D68" i="12"/>
  <c r="D75" i="12"/>
  <c r="D119" i="12"/>
  <c r="D156" i="12"/>
  <c r="D163" i="12"/>
  <c r="D176" i="12"/>
  <c r="D362" i="12"/>
  <c r="D358" i="12"/>
  <c r="D354" i="12"/>
  <c r="D350" i="12"/>
  <c r="D346" i="12"/>
  <c r="D342" i="12"/>
  <c r="D338" i="12"/>
  <c r="D334" i="12"/>
  <c r="D330" i="12"/>
  <c r="D326" i="12"/>
  <c r="D322" i="12"/>
  <c r="D318" i="12"/>
  <c r="D314" i="12"/>
  <c r="D310" i="12"/>
  <c r="D306" i="12"/>
  <c r="D302" i="12"/>
  <c r="D298" i="12"/>
  <c r="D294" i="12"/>
  <c r="D290" i="12"/>
  <c r="D286" i="12"/>
  <c r="D282" i="12"/>
  <c r="D278" i="12"/>
  <c r="D274" i="12"/>
  <c r="D270" i="12"/>
  <c r="D266" i="12"/>
  <c r="D262" i="12"/>
  <c r="D258" i="12"/>
  <c r="D254" i="12"/>
  <c r="D364" i="12"/>
  <c r="D347" i="12"/>
  <c r="D344" i="12"/>
  <c r="D341" i="12"/>
  <c r="D315" i="12"/>
  <c r="D312" i="12"/>
  <c r="D309" i="12"/>
  <c r="D283" i="12"/>
  <c r="D280" i="12"/>
  <c r="D277" i="12"/>
  <c r="D359" i="12"/>
  <c r="D356" i="12"/>
  <c r="D353" i="12"/>
  <c r="D327" i="12"/>
  <c r="D324" i="12"/>
  <c r="D321" i="12"/>
  <c r="D295" i="12"/>
  <c r="D292" i="12"/>
  <c r="D289" i="12"/>
  <c r="D263" i="12"/>
  <c r="D260" i="12"/>
  <c r="D257" i="12"/>
  <c r="D251" i="12"/>
  <c r="D247" i="12"/>
  <c r="D243" i="12"/>
  <c r="D239" i="12"/>
  <c r="D235" i="12"/>
  <c r="D231" i="12"/>
  <c r="D227" i="12"/>
  <c r="D223" i="12"/>
  <c r="D219" i="12"/>
  <c r="D215" i="12"/>
  <c r="D211" i="12"/>
  <c r="D207" i="12"/>
  <c r="D203" i="12"/>
  <c r="D199" i="12"/>
  <c r="D195" i="12"/>
  <c r="D191" i="12"/>
  <c r="D187" i="12"/>
  <c r="D183" i="12"/>
  <c r="D179" i="12"/>
  <c r="D175" i="12"/>
  <c r="D171" i="12"/>
  <c r="D339" i="12"/>
  <c r="D336" i="12"/>
  <c r="D333" i="12"/>
  <c r="D351" i="12"/>
  <c r="D348" i="12"/>
  <c r="D345" i="12"/>
  <c r="D319" i="12"/>
  <c r="D316" i="12"/>
  <c r="D313" i="12"/>
  <c r="D287" i="12"/>
  <c r="D284" i="12"/>
  <c r="D281" i="12"/>
  <c r="D255" i="12"/>
  <c r="D252" i="12"/>
  <c r="D248" i="12"/>
  <c r="D244" i="12"/>
  <c r="D240" i="12"/>
  <c r="D236" i="12"/>
  <c r="D232" i="12"/>
  <c r="D228" i="12"/>
  <c r="D224" i="12"/>
  <c r="D220" i="12"/>
  <c r="D216" i="12"/>
  <c r="D212" i="12"/>
  <c r="D208" i="12"/>
  <c r="D204" i="12"/>
  <c r="D363" i="12"/>
  <c r="D355" i="12"/>
  <c r="D349" i="12"/>
  <c r="D340" i="12"/>
  <c r="D308" i="12"/>
  <c r="D304" i="12"/>
  <c r="D268" i="12"/>
  <c r="D264" i="12"/>
  <c r="D253" i="12"/>
  <c r="D249" i="12"/>
  <c r="D238" i="12"/>
  <c r="D217" i="12"/>
  <c r="D210" i="12"/>
  <c r="D192" i="12"/>
  <c r="D189" i="12"/>
  <c r="D186" i="12"/>
  <c r="D357" i="12"/>
  <c r="D320" i="12"/>
  <c r="D276" i="12"/>
  <c r="D272" i="12"/>
  <c r="D245" i="12"/>
  <c r="D234" i="12"/>
  <c r="D201" i="12"/>
  <c r="D198" i="12"/>
  <c r="D172" i="12"/>
  <c r="D169" i="12"/>
  <c r="D165" i="12"/>
  <c r="D161" i="12"/>
  <c r="D157" i="12"/>
  <c r="D153" i="12"/>
  <c r="D149" i="12"/>
  <c r="D145" i="12"/>
  <c r="D141" i="12"/>
  <c r="D137" i="12"/>
  <c r="D133" i="12"/>
  <c r="D129" i="12"/>
  <c r="D125" i="12"/>
  <c r="D121" i="12"/>
  <c r="D117" i="12"/>
  <c r="D113" i="12"/>
  <c r="D109" i="12"/>
  <c r="D105" i="12"/>
  <c r="D101" i="12"/>
  <c r="D97" i="12"/>
  <c r="D93" i="12"/>
  <c r="D89" i="12"/>
  <c r="D85" i="12"/>
  <c r="D81" i="12"/>
  <c r="D77" i="12"/>
  <c r="D73" i="12"/>
  <c r="D69" i="12"/>
  <c r="D65" i="12"/>
  <c r="D61" i="12"/>
  <c r="D57" i="12"/>
  <c r="D53" i="12"/>
  <c r="D49" i="12"/>
  <c r="D45" i="12"/>
  <c r="D335" i="12"/>
  <c r="D328" i="12"/>
  <c r="D299" i="12"/>
  <c r="D288" i="12"/>
  <c r="D241" i="12"/>
  <c r="D230" i="12"/>
  <c r="D213" i="12"/>
  <c r="D206" i="12"/>
  <c r="D184" i="12"/>
  <c r="D181" i="12"/>
  <c r="D178" i="12"/>
  <c r="D361" i="12"/>
  <c r="D337" i="12"/>
  <c r="D301" i="12"/>
  <c r="D297" i="12"/>
  <c r="D267" i="12"/>
  <c r="D256" i="12"/>
  <c r="D237" i="12"/>
  <c r="D226" i="12"/>
  <c r="D196" i="12"/>
  <c r="D193" i="12"/>
  <c r="D190" i="12"/>
  <c r="D166" i="12"/>
  <c r="D162" i="12"/>
  <c r="D158" i="12"/>
  <c r="D154" i="12"/>
  <c r="D150" i="12"/>
  <c r="D146" i="12"/>
  <c r="D142" i="12"/>
  <c r="D138" i="12"/>
  <c r="D134" i="12"/>
  <c r="D130" i="12"/>
  <c r="D126" i="12"/>
  <c r="D122" i="12"/>
  <c r="D118" i="12"/>
  <c r="D114" i="12"/>
  <c r="D110" i="12"/>
  <c r="D106" i="12"/>
  <c r="D102" i="12"/>
  <c r="D98" i="12"/>
  <c r="D94" i="12"/>
  <c r="D90" i="12"/>
  <c r="D86" i="12"/>
  <c r="D82" i="12"/>
  <c r="D78" i="12"/>
  <c r="D74" i="12"/>
  <c r="D70" i="12"/>
  <c r="D66" i="12"/>
  <c r="D62" i="12"/>
  <c r="D58" i="12"/>
  <c r="D54" i="12"/>
  <c r="D50" i="12"/>
  <c r="D46" i="12"/>
  <c r="D42" i="12"/>
  <c r="D300" i="12"/>
  <c r="D285" i="12"/>
  <c r="D271" i="12"/>
  <c r="D250" i="12"/>
  <c r="D242" i="12"/>
  <c r="D229" i="12"/>
  <c r="D214" i="12"/>
  <c r="D209" i="12"/>
  <c r="D180" i="12"/>
  <c r="D173" i="12"/>
  <c r="F173" i="12" s="1"/>
  <c r="H173" i="12" s="1"/>
  <c r="D103" i="12"/>
  <c r="D96" i="12"/>
  <c r="D87" i="12"/>
  <c r="D80" i="12"/>
  <c r="D305" i="12"/>
  <c r="D279" i="12"/>
  <c r="D265" i="12"/>
  <c r="D182" i="12"/>
  <c r="D6" i="12"/>
  <c r="D44" i="12"/>
  <c r="D48" i="12"/>
  <c r="D72" i="12"/>
  <c r="D84" i="12"/>
  <c r="D123" i="12"/>
  <c r="D139" i="12"/>
  <c r="D155" i="12"/>
  <c r="D194" i="12"/>
  <c r="D218" i="12"/>
  <c r="D307" i="12"/>
  <c r="D325" i="12"/>
  <c r="D331" i="12"/>
  <c r="D343" i="12"/>
  <c r="D352" i="12"/>
  <c r="D5" i="12"/>
  <c r="D11" i="12"/>
  <c r="D15" i="12"/>
  <c r="D19" i="12"/>
  <c r="D23" i="12"/>
  <c r="D27" i="12"/>
  <c r="D31" i="12"/>
  <c r="D35" i="12"/>
  <c r="D39" i="12"/>
  <c r="D59" i="12"/>
  <c r="D76" i="12"/>
  <c r="D112" i="12"/>
  <c r="D128" i="12"/>
  <c r="D144" i="12"/>
  <c r="D160" i="12"/>
  <c r="D221" i="12"/>
  <c r="D261" i="12"/>
  <c r="F261" i="12" s="1"/>
  <c r="H261" i="12" s="1"/>
  <c r="D273" i="12"/>
  <c r="D293" i="12"/>
  <c r="D296" i="12"/>
  <c r="D317" i="12"/>
  <c r="E258" i="10"/>
  <c r="E242" i="10"/>
  <c r="E227" i="10"/>
  <c r="E212" i="10"/>
  <c r="E197" i="10"/>
  <c r="E182" i="10"/>
  <c r="E170" i="10"/>
  <c r="E154" i="10"/>
  <c r="E133" i="10"/>
  <c r="E116" i="10"/>
  <c r="E99" i="10"/>
  <c r="E78" i="10"/>
  <c r="E61" i="10"/>
  <c r="E44" i="10"/>
  <c r="E27" i="10"/>
  <c r="E5" i="10"/>
  <c r="E252" i="10"/>
  <c r="E237" i="10"/>
  <c r="E222" i="10"/>
  <c r="E210" i="10"/>
  <c r="E195" i="10"/>
  <c r="E180" i="10"/>
  <c r="E164" i="10"/>
  <c r="E148" i="10"/>
  <c r="E131" i="10"/>
  <c r="E110" i="10"/>
  <c r="E93" i="10"/>
  <c r="E76" i="10"/>
  <c r="E59" i="10"/>
  <c r="E37" i="10"/>
  <c r="E20" i="10"/>
  <c r="E3" i="10"/>
  <c r="E357" i="10"/>
  <c r="E346" i="10"/>
  <c r="E332" i="10"/>
  <c r="E318" i="10"/>
  <c r="E307" i="10"/>
  <c r="E293" i="10"/>
  <c r="E282" i="10"/>
  <c r="E268" i="10"/>
  <c r="E254" i="10"/>
  <c r="E243" i="10"/>
  <c r="E229" i="10"/>
  <c r="E218" i="10"/>
  <c r="E204" i="10"/>
  <c r="E190" i="10"/>
  <c r="E179" i="10"/>
  <c r="E165" i="10"/>
  <c r="E150" i="10"/>
  <c r="E134" i="10"/>
  <c r="E118" i="10"/>
  <c r="E102" i="10"/>
  <c r="E86" i="10"/>
  <c r="E70" i="10"/>
  <c r="E54" i="10"/>
  <c r="E38" i="10"/>
  <c r="E22" i="10"/>
  <c r="E6" i="10"/>
  <c r="E7" i="10"/>
  <c r="E15" i="10"/>
  <c r="E23" i="10"/>
  <c r="E31" i="10"/>
  <c r="E39" i="10"/>
  <c r="E47" i="10"/>
  <c r="E55" i="10"/>
  <c r="E63" i="10"/>
  <c r="E71" i="10"/>
  <c r="E79" i="10"/>
  <c r="E87" i="10"/>
  <c r="E95" i="10"/>
  <c r="E103" i="10"/>
  <c r="E111" i="10"/>
  <c r="E119" i="10"/>
  <c r="E127" i="10"/>
  <c r="E135" i="10"/>
  <c r="E143" i="10"/>
  <c r="E151" i="10"/>
  <c r="E159" i="10"/>
  <c r="E167" i="10"/>
  <c r="E175" i="10"/>
  <c r="E183" i="10"/>
  <c r="E191" i="10"/>
  <c r="E199" i="10"/>
  <c r="E207" i="10"/>
  <c r="E215" i="10"/>
  <c r="E223" i="10"/>
  <c r="E231" i="10"/>
  <c r="E239" i="10"/>
  <c r="E247" i="10"/>
  <c r="E255" i="10"/>
  <c r="E263" i="10"/>
  <c r="E271" i="10"/>
  <c r="E279" i="10"/>
  <c r="E287" i="10"/>
  <c r="E295" i="10"/>
  <c r="E303" i="10"/>
  <c r="E311" i="10"/>
  <c r="E319" i="10"/>
  <c r="E327" i="10"/>
  <c r="E335" i="10"/>
  <c r="E343" i="10"/>
  <c r="E351" i="10"/>
  <c r="E359" i="10"/>
  <c r="E9" i="10"/>
  <c r="E25" i="10"/>
  <c r="E41" i="10"/>
  <c r="E57" i="10"/>
  <c r="E73" i="10"/>
  <c r="E89" i="10"/>
  <c r="E105" i="10"/>
  <c r="E121" i="10"/>
  <c r="E137" i="10"/>
  <c r="E153" i="10"/>
  <c r="E169" i="10"/>
  <c r="E185" i="10"/>
  <c r="E201" i="10"/>
  <c r="E217" i="10"/>
  <c r="E233" i="10"/>
  <c r="E249" i="10"/>
  <c r="E265" i="10"/>
  <c r="E281" i="10"/>
  <c r="E297" i="10"/>
  <c r="E313" i="10"/>
  <c r="E329" i="10"/>
  <c r="E337" i="10"/>
  <c r="E353" i="10"/>
  <c r="E10" i="10"/>
  <c r="E26" i="10"/>
  <c r="E42" i="10"/>
  <c r="E58" i="10"/>
  <c r="E74" i="10"/>
  <c r="E90" i="10"/>
  <c r="E106" i="10"/>
  <c r="E122" i="10"/>
  <c r="E138" i="10"/>
  <c r="E8" i="10"/>
  <c r="E16" i="10"/>
  <c r="E24" i="10"/>
  <c r="E32" i="10"/>
  <c r="E40" i="10"/>
  <c r="E48" i="10"/>
  <c r="E56" i="10"/>
  <c r="E64" i="10"/>
  <c r="E72" i="10"/>
  <c r="E80" i="10"/>
  <c r="E88" i="10"/>
  <c r="E96" i="10"/>
  <c r="E104" i="10"/>
  <c r="E112" i="10"/>
  <c r="E120" i="10"/>
  <c r="E128" i="10"/>
  <c r="E136" i="10"/>
  <c r="E144" i="10"/>
  <c r="E152" i="10"/>
  <c r="E160" i="10"/>
  <c r="E168" i="10"/>
  <c r="E176" i="10"/>
  <c r="E184" i="10"/>
  <c r="E192" i="10"/>
  <c r="E200" i="10"/>
  <c r="E208" i="10"/>
  <c r="E216" i="10"/>
  <c r="E224" i="10"/>
  <c r="E232" i="10"/>
  <c r="E240" i="10"/>
  <c r="E248" i="10"/>
  <c r="E256" i="10"/>
  <c r="E264" i="10"/>
  <c r="E272" i="10"/>
  <c r="E280" i="10"/>
  <c r="E288" i="10"/>
  <c r="E296" i="10"/>
  <c r="E304" i="10"/>
  <c r="E312" i="10"/>
  <c r="E320" i="10"/>
  <c r="E328" i="10"/>
  <c r="E336" i="10"/>
  <c r="E344" i="10"/>
  <c r="E352" i="10"/>
  <c r="E360" i="10"/>
  <c r="E17" i="10"/>
  <c r="E33" i="10"/>
  <c r="E49" i="10"/>
  <c r="E65" i="10"/>
  <c r="E81" i="10"/>
  <c r="E97" i="10"/>
  <c r="E113" i="10"/>
  <c r="E129" i="10"/>
  <c r="E145" i="10"/>
  <c r="E161" i="10"/>
  <c r="E177" i="10"/>
  <c r="E193" i="10"/>
  <c r="E209" i="10"/>
  <c r="E225" i="10"/>
  <c r="E241" i="10"/>
  <c r="E257" i="10"/>
  <c r="E273" i="10"/>
  <c r="E289" i="10"/>
  <c r="E305" i="10"/>
  <c r="E321" i="10"/>
  <c r="E345" i="10"/>
  <c r="E361" i="10"/>
  <c r="E2" i="10"/>
  <c r="E18" i="10"/>
  <c r="E34" i="10"/>
  <c r="E50" i="10"/>
  <c r="E66" i="10"/>
  <c r="E82" i="10"/>
  <c r="E98" i="10"/>
  <c r="E114" i="10"/>
  <c r="E130" i="10"/>
  <c r="E146" i="10"/>
  <c r="E162" i="10"/>
  <c r="F315" i="10"/>
  <c r="H315" i="10" s="1"/>
  <c r="D340" i="10"/>
  <c r="D327" i="10"/>
  <c r="D17" i="10"/>
  <c r="D304" i="10"/>
  <c r="D290" i="10"/>
  <c r="D267" i="10"/>
  <c r="D363" i="10"/>
  <c r="D253" i="10"/>
  <c r="D352" i="10"/>
  <c r="D351" i="10"/>
  <c r="D314" i="10"/>
  <c r="D289" i="10"/>
  <c r="D252" i="10"/>
  <c r="D204" i="10"/>
  <c r="D155" i="10"/>
  <c r="D100" i="10"/>
  <c r="D2" i="10"/>
  <c r="D361" i="10"/>
  <c r="D349" i="10"/>
  <c r="D336" i="10"/>
  <c r="D324" i="10"/>
  <c r="D313" i="10"/>
  <c r="D299" i="10"/>
  <c r="D288" i="10"/>
  <c r="D276" i="10"/>
  <c r="D263" i="10"/>
  <c r="D251" i="10"/>
  <c r="D240" i="10"/>
  <c r="D226" i="10"/>
  <c r="D215" i="10"/>
  <c r="D203" i="10"/>
  <c r="D189" i="10"/>
  <c r="D178" i="10"/>
  <c r="D167" i="10"/>
  <c r="D153" i="10"/>
  <c r="D141" i="10"/>
  <c r="D129" i="10"/>
  <c r="D113" i="10"/>
  <c r="D99" i="10"/>
  <c r="D85" i="10"/>
  <c r="D69" i="10"/>
  <c r="D57" i="10"/>
  <c r="D43" i="10"/>
  <c r="D27" i="10"/>
  <c r="D13" i="10"/>
  <c r="D360" i="10"/>
  <c r="D347" i="10"/>
  <c r="D335" i="10"/>
  <c r="D323" i="10"/>
  <c r="D311" i="10"/>
  <c r="D298" i="10"/>
  <c r="D287" i="10"/>
  <c r="D274" i="10"/>
  <c r="D261" i="10"/>
  <c r="D250" i="10"/>
  <c r="D237" i="10"/>
  <c r="D225" i="10"/>
  <c r="D213" i="10"/>
  <c r="D201" i="10"/>
  <c r="D188" i="10"/>
  <c r="D177" i="10"/>
  <c r="D164" i="10"/>
  <c r="D152" i="10"/>
  <c r="D140" i="10"/>
  <c r="D125" i="10"/>
  <c r="D111" i="10"/>
  <c r="D98" i="10"/>
  <c r="D83" i="10"/>
  <c r="D68" i="10"/>
  <c r="D55" i="10"/>
  <c r="D41" i="10"/>
  <c r="D26" i="10"/>
  <c r="D12" i="10"/>
  <c r="D362" i="10"/>
  <c r="D325" i="10"/>
  <c r="D301" i="10"/>
  <c r="D277" i="10"/>
  <c r="D265" i="10"/>
  <c r="D241" i="10"/>
  <c r="D216" i="10"/>
  <c r="D192" i="10"/>
  <c r="D179" i="10"/>
  <c r="D168" i="10"/>
  <c r="D143" i="10"/>
  <c r="D130" i="10"/>
  <c r="D115" i="10"/>
  <c r="D87" i="10"/>
  <c r="D73" i="10"/>
  <c r="D58" i="10"/>
  <c r="D44" i="10"/>
  <c r="D29" i="10"/>
  <c r="D359" i="10"/>
  <c r="D345" i="10"/>
  <c r="D333" i="10"/>
  <c r="D322" i="10"/>
  <c r="D308" i="10"/>
  <c r="D297" i="10"/>
  <c r="D285" i="10"/>
  <c r="D272" i="10"/>
  <c r="D260" i="10"/>
  <c r="D249" i="10"/>
  <c r="D235" i="10"/>
  <c r="D224" i="10"/>
  <c r="D212" i="10"/>
  <c r="D199" i="10"/>
  <c r="D187" i="10"/>
  <c r="D176" i="10"/>
  <c r="D162" i="10"/>
  <c r="D151" i="10"/>
  <c r="D139" i="10"/>
  <c r="D123" i="10"/>
  <c r="D109" i="10"/>
  <c r="D97" i="10"/>
  <c r="D81" i="10"/>
  <c r="D67" i="10"/>
  <c r="D53" i="10"/>
  <c r="D37" i="10"/>
  <c r="D25" i="10"/>
  <c r="D11" i="10"/>
  <c r="D356" i="10"/>
  <c r="D344" i="10"/>
  <c r="D332" i="10"/>
  <c r="D320" i="10"/>
  <c r="D307" i="10"/>
  <c r="D296" i="10"/>
  <c r="D283" i="10"/>
  <c r="D271" i="10"/>
  <c r="D259" i="10"/>
  <c r="D247" i="10"/>
  <c r="D234" i="10"/>
  <c r="D223" i="10"/>
  <c r="D210" i="10"/>
  <c r="D197" i="10"/>
  <c r="D186" i="10"/>
  <c r="D173" i="10"/>
  <c r="D161" i="10"/>
  <c r="D149" i="10"/>
  <c r="D137" i="10"/>
  <c r="D122" i="10"/>
  <c r="D108" i="10"/>
  <c r="D93" i="10"/>
  <c r="D79" i="10"/>
  <c r="D66" i="10"/>
  <c r="D51" i="10"/>
  <c r="D36" i="10"/>
  <c r="D23" i="10"/>
  <c r="D9" i="10"/>
  <c r="D295" i="10"/>
  <c r="D3" i="10"/>
  <c r="D338" i="10"/>
  <c r="D228" i="10"/>
  <c r="D15" i="10"/>
  <c r="D354" i="10"/>
  <c r="D343" i="10"/>
  <c r="D331" i="10"/>
  <c r="D317" i="10"/>
  <c r="D306" i="10"/>
  <c r="D281" i="10"/>
  <c r="D269" i="10"/>
  <c r="D258" i="10"/>
  <c r="D244" i="10"/>
  <c r="D233" i="10"/>
  <c r="D221" i="10"/>
  <c r="D208" i="10"/>
  <c r="D196" i="10"/>
  <c r="D185" i="10"/>
  <c r="D171" i="10"/>
  <c r="D160" i="10"/>
  <c r="D148" i="10"/>
  <c r="D133" i="10"/>
  <c r="D121" i="10"/>
  <c r="D107" i="10"/>
  <c r="D91" i="10"/>
  <c r="D77" i="10"/>
  <c r="D65" i="10"/>
  <c r="D49" i="10"/>
  <c r="D35" i="10"/>
  <c r="D21" i="10"/>
  <c r="D5" i="10"/>
  <c r="D353" i="10"/>
  <c r="D341" i="10"/>
  <c r="D329" i="10"/>
  <c r="D316" i="10"/>
  <c r="D305" i="10"/>
  <c r="D292" i="10"/>
  <c r="D280" i="10"/>
  <c r="D268" i="10"/>
  <c r="D256" i="10"/>
  <c r="D243" i="10"/>
  <c r="D232" i="10"/>
  <c r="D219" i="10"/>
  <c r="D207" i="10"/>
  <c r="D195" i="10"/>
  <c r="D183" i="10"/>
  <c r="D170" i="10"/>
  <c r="D159" i="10"/>
  <c r="D146" i="10"/>
  <c r="D132" i="10"/>
  <c r="D119" i="10"/>
  <c r="D105" i="10"/>
  <c r="D90" i="10"/>
  <c r="D76" i="10"/>
  <c r="D61" i="10"/>
  <c r="D47" i="10"/>
  <c r="D34" i="10"/>
  <c r="D19" i="10"/>
  <c r="D4" i="10"/>
  <c r="D279" i="10"/>
  <c r="D242" i="10"/>
  <c r="D231" i="10"/>
  <c r="D217" i="10"/>
  <c r="D205" i="10"/>
  <c r="D194" i="10"/>
  <c r="D180" i="10"/>
  <c r="D169" i="10"/>
  <c r="D157" i="10"/>
  <c r="D144" i="10"/>
  <c r="D131" i="10"/>
  <c r="D117" i="10"/>
  <c r="D101" i="10"/>
  <c r="D89" i="10"/>
  <c r="D75" i="10"/>
  <c r="D59" i="10"/>
  <c r="D45" i="10"/>
  <c r="D33" i="10"/>
  <c r="D357" i="10"/>
  <c r="D348" i="10"/>
  <c r="D339" i="10"/>
  <c r="D330" i="10"/>
  <c r="D321" i="10"/>
  <c r="D312" i="10"/>
  <c r="D303" i="10"/>
  <c r="D293" i="10"/>
  <c r="D284" i="10"/>
  <c r="D275" i="10"/>
  <c r="D266" i="10"/>
  <c r="D257" i="10"/>
  <c r="D248" i="10"/>
  <c r="D239" i="10"/>
  <c r="D229" i="10"/>
  <c r="D220" i="10"/>
  <c r="D211" i="10"/>
  <c r="D202" i="10"/>
  <c r="D193" i="10"/>
  <c r="D184" i="10"/>
  <c r="D175" i="10"/>
  <c r="D165" i="10"/>
  <c r="D156" i="10"/>
  <c r="D147" i="10"/>
  <c r="D138" i="10"/>
  <c r="D127" i="10"/>
  <c r="D116" i="10"/>
  <c r="D106" i="10"/>
  <c r="D95" i="10"/>
  <c r="D84" i="10"/>
  <c r="D74" i="10"/>
  <c r="D63" i="10"/>
  <c r="D52" i="10"/>
  <c r="D42" i="10"/>
  <c r="D31" i="10"/>
  <c r="D20" i="10"/>
  <c r="D10" i="10"/>
  <c r="D364" i="10"/>
  <c r="D355" i="10"/>
  <c r="D346" i="10"/>
  <c r="D337" i="10"/>
  <c r="D328" i="10"/>
  <c r="D319" i="10"/>
  <c r="D309" i="10"/>
  <c r="D300" i="10"/>
  <c r="D291" i="10"/>
  <c r="D282" i="10"/>
  <c r="D273" i="10"/>
  <c r="D264" i="10"/>
  <c r="D255" i="10"/>
  <c r="D245" i="10"/>
  <c r="D236" i="10"/>
  <c r="D227" i="10"/>
  <c r="D218" i="10"/>
  <c r="D209" i="10"/>
  <c r="D200" i="10"/>
  <c r="D191" i="10"/>
  <c r="D181" i="10"/>
  <c r="D172" i="10"/>
  <c r="D163" i="10"/>
  <c r="D154" i="10"/>
  <c r="D145" i="10"/>
  <c r="D135" i="10"/>
  <c r="D124" i="10"/>
  <c r="D114" i="10"/>
  <c r="D103" i="10"/>
  <c r="D92" i="10"/>
  <c r="D82" i="10"/>
  <c r="D71" i="10"/>
  <c r="D60" i="10"/>
  <c r="D50" i="10"/>
  <c r="D39" i="10"/>
  <c r="D28" i="10"/>
  <c r="D18" i="10"/>
  <c r="D7" i="10"/>
  <c r="D136" i="10"/>
  <c r="D128" i="10"/>
  <c r="D120" i="10"/>
  <c r="D112" i="10"/>
  <c r="D104" i="10"/>
  <c r="D96" i="10"/>
  <c r="D88" i="10"/>
  <c r="D80" i="10"/>
  <c r="D72" i="10"/>
  <c r="D64" i="10"/>
  <c r="D56" i="10"/>
  <c r="D48" i="10"/>
  <c r="D40" i="10"/>
  <c r="D32" i="10"/>
  <c r="D24" i="10"/>
  <c r="D16" i="10"/>
  <c r="D8" i="10"/>
  <c r="D358" i="10"/>
  <c r="D350" i="10"/>
  <c r="D342" i="10"/>
  <c r="D334" i="10"/>
  <c r="D326" i="10"/>
  <c r="D318" i="10"/>
  <c r="D310" i="10"/>
  <c r="D302" i="10"/>
  <c r="D294" i="10"/>
  <c r="D286" i="10"/>
  <c r="D278" i="10"/>
  <c r="D270" i="10"/>
  <c r="D262" i="10"/>
  <c r="D254" i="10"/>
  <c r="D246" i="10"/>
  <c r="D238" i="10"/>
  <c r="D230" i="10"/>
  <c r="D222" i="10"/>
  <c r="D214" i="10"/>
  <c r="D206" i="10"/>
  <c r="D198" i="10"/>
  <c r="D190" i="10"/>
  <c r="D182" i="10"/>
  <c r="D174" i="10"/>
  <c r="D166" i="10"/>
  <c r="D158" i="10"/>
  <c r="D150" i="10"/>
  <c r="D142" i="10"/>
  <c r="D134" i="10"/>
  <c r="D126" i="10"/>
  <c r="D118" i="10"/>
  <c r="D110" i="10"/>
  <c r="D102" i="10"/>
  <c r="D94" i="10"/>
  <c r="D86" i="10"/>
  <c r="D78" i="10"/>
  <c r="D70" i="10"/>
  <c r="D62" i="10"/>
  <c r="D54" i="10"/>
  <c r="D46" i="10"/>
  <c r="D38" i="10"/>
  <c r="D30" i="10"/>
  <c r="D22" i="10"/>
  <c r="D14" i="10"/>
  <c r="D6" i="10"/>
  <c r="D13" i="2"/>
  <c r="D14" i="2"/>
  <c r="D15" i="2"/>
  <c r="D16" i="2"/>
  <c r="D17" i="2"/>
  <c r="D18" i="2"/>
  <c r="D19" i="2"/>
  <c r="D12" i="2"/>
  <c r="G13" i="2"/>
  <c r="G14" i="2"/>
  <c r="G15" i="2"/>
  <c r="G16" i="2"/>
  <c r="G17" i="2"/>
  <c r="G18" i="2"/>
  <c r="G19" i="2"/>
  <c r="G12" i="2"/>
  <c r="K11" i="2"/>
  <c r="H4" i="2"/>
  <c r="H5" i="2"/>
  <c r="H6" i="2"/>
  <c r="H7" i="2"/>
  <c r="H8" i="2"/>
  <c r="H9" i="2"/>
  <c r="H10" i="2"/>
  <c r="E4" i="2"/>
  <c r="E5" i="2"/>
  <c r="E6" i="2"/>
  <c r="E7" i="2"/>
  <c r="E8" i="2"/>
  <c r="E9" i="2"/>
  <c r="E10" i="2"/>
  <c r="E3" i="2"/>
  <c r="J8" i="2"/>
  <c r="J7" i="2"/>
  <c r="L3" i="2" a="1"/>
  <c r="L3" i="2" s="1"/>
  <c r="N6" i="1"/>
  <c r="N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2" i="1"/>
  <c r="B2" i="1"/>
  <c r="D2" i="1"/>
  <c r="K8" i="1"/>
  <c r="K7" i="1"/>
  <c r="H3" i="2"/>
  <c r="L19" i="2"/>
  <c r="K19" i="2"/>
  <c r="J19" i="2"/>
  <c r="I19" i="2"/>
  <c r="I6" i="13" l="1"/>
  <c r="F9" i="14"/>
  <c r="H9" i="14" s="1"/>
  <c r="F217" i="14"/>
  <c r="H217" i="14" s="1"/>
  <c r="F184" i="14"/>
  <c r="H184" i="14" s="1"/>
  <c r="F5" i="14"/>
  <c r="H5" i="14" s="1"/>
  <c r="I5" i="14" s="1"/>
  <c r="I6" i="14" s="1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I84" i="14" s="1"/>
  <c r="I85" i="14" s="1"/>
  <c r="I86" i="14" s="1"/>
  <c r="I87" i="14" s="1"/>
  <c r="I88" i="14" s="1"/>
  <c r="I89" i="14" s="1"/>
  <c r="I90" i="14" s="1"/>
  <c r="I91" i="14" s="1"/>
  <c r="I92" i="14" s="1"/>
  <c r="I93" i="14" s="1"/>
  <c r="I94" i="14" s="1"/>
  <c r="I95" i="14" s="1"/>
  <c r="I96" i="14" s="1"/>
  <c r="I97" i="14" s="1"/>
  <c r="I98" i="14" s="1"/>
  <c r="I99" i="14" s="1"/>
  <c r="I100" i="14" s="1"/>
  <c r="I101" i="14" s="1"/>
  <c r="I102" i="14" s="1"/>
  <c r="I103" i="14" s="1"/>
  <c r="I104" i="14" s="1"/>
  <c r="I105" i="14" s="1"/>
  <c r="I106" i="14" s="1"/>
  <c r="I107" i="14" s="1"/>
  <c r="I108" i="14" s="1"/>
  <c r="I109" i="14" s="1"/>
  <c r="I110" i="14" s="1"/>
  <c r="I111" i="14" s="1"/>
  <c r="I112" i="14" s="1"/>
  <c r="I113" i="14" s="1"/>
  <c r="I114" i="14" s="1"/>
  <c r="I115" i="14" s="1"/>
  <c r="I116" i="14" s="1"/>
  <c r="I117" i="14" s="1"/>
  <c r="I118" i="14" s="1"/>
  <c r="I119" i="14" s="1"/>
  <c r="I120" i="14" s="1"/>
  <c r="I121" i="14" s="1"/>
  <c r="I122" i="14" s="1"/>
  <c r="I123" i="14" s="1"/>
  <c r="I124" i="14" s="1"/>
  <c r="I125" i="14" s="1"/>
  <c r="I126" i="14" s="1"/>
  <c r="I127" i="14" s="1"/>
  <c r="I128" i="14" s="1"/>
  <c r="I129" i="14" s="1"/>
  <c r="I130" i="14" s="1"/>
  <c r="I131" i="14" s="1"/>
  <c r="I132" i="14" s="1"/>
  <c r="I133" i="14" s="1"/>
  <c r="I134" i="14" s="1"/>
  <c r="I135" i="14" s="1"/>
  <c r="I136" i="14" s="1"/>
  <c r="I137" i="14" s="1"/>
  <c r="I138" i="14" s="1"/>
  <c r="I139" i="14" s="1"/>
  <c r="I140" i="14" s="1"/>
  <c r="I141" i="14" s="1"/>
  <c r="I142" i="14" s="1"/>
  <c r="I143" i="14" s="1"/>
  <c r="I144" i="14" s="1"/>
  <c r="I145" i="14" s="1"/>
  <c r="I146" i="14" s="1"/>
  <c r="I147" i="14" s="1"/>
  <c r="I148" i="14" s="1"/>
  <c r="I149" i="14" s="1"/>
  <c r="I150" i="14" s="1"/>
  <c r="I151" i="14" s="1"/>
  <c r="I152" i="14" s="1"/>
  <c r="I153" i="14" s="1"/>
  <c r="I154" i="14" s="1"/>
  <c r="I155" i="14" s="1"/>
  <c r="I156" i="14" s="1"/>
  <c r="I157" i="14" s="1"/>
  <c r="I158" i="14" s="1"/>
  <c r="I159" i="14" s="1"/>
  <c r="I160" i="14" s="1"/>
  <c r="I161" i="14" s="1"/>
  <c r="I162" i="14" s="1"/>
  <c r="I163" i="14" s="1"/>
  <c r="I164" i="14" s="1"/>
  <c r="I165" i="14" s="1"/>
  <c r="I166" i="14" s="1"/>
  <c r="I167" i="14" s="1"/>
  <c r="I168" i="14" s="1"/>
  <c r="I169" i="14" s="1"/>
  <c r="I170" i="14" s="1"/>
  <c r="I171" i="14" s="1"/>
  <c r="I172" i="14" s="1"/>
  <c r="I173" i="14" s="1"/>
  <c r="I174" i="14" s="1"/>
  <c r="I175" i="14" s="1"/>
  <c r="I176" i="14" s="1"/>
  <c r="I177" i="14" s="1"/>
  <c r="I178" i="14" s="1"/>
  <c r="I179" i="14" s="1"/>
  <c r="I180" i="14" s="1"/>
  <c r="I181" i="14" s="1"/>
  <c r="I182" i="14" s="1"/>
  <c r="I183" i="14" s="1"/>
  <c r="I184" i="14" s="1"/>
  <c r="I185" i="14" s="1"/>
  <c r="I186" i="14" s="1"/>
  <c r="I187" i="14" s="1"/>
  <c r="I188" i="14" s="1"/>
  <c r="I189" i="14" s="1"/>
  <c r="I190" i="14" s="1"/>
  <c r="I191" i="14" s="1"/>
  <c r="I192" i="14" s="1"/>
  <c r="I193" i="14" s="1"/>
  <c r="I194" i="14" s="1"/>
  <c r="I195" i="14" s="1"/>
  <c r="I196" i="14" s="1"/>
  <c r="I197" i="14" s="1"/>
  <c r="I198" i="14" s="1"/>
  <c r="I199" i="14" s="1"/>
  <c r="I200" i="14" s="1"/>
  <c r="I201" i="14" s="1"/>
  <c r="I202" i="14" s="1"/>
  <c r="I203" i="14" s="1"/>
  <c r="I204" i="14" s="1"/>
  <c r="I205" i="14" s="1"/>
  <c r="I206" i="14" s="1"/>
  <c r="I207" i="14" s="1"/>
  <c r="I208" i="14" s="1"/>
  <c r="I209" i="14" s="1"/>
  <c r="I210" i="14" s="1"/>
  <c r="I211" i="14" s="1"/>
  <c r="I212" i="14" s="1"/>
  <c r="I213" i="14" s="1"/>
  <c r="I214" i="14" s="1"/>
  <c r="I215" i="14" s="1"/>
  <c r="I216" i="14" s="1"/>
  <c r="I217" i="14" s="1"/>
  <c r="I218" i="14" s="1"/>
  <c r="I219" i="14" s="1"/>
  <c r="I220" i="14" s="1"/>
  <c r="I221" i="14" s="1"/>
  <c r="I222" i="14" s="1"/>
  <c r="I223" i="14" s="1"/>
  <c r="I224" i="14" s="1"/>
  <c r="I225" i="14" s="1"/>
  <c r="I226" i="14" s="1"/>
  <c r="I227" i="14" s="1"/>
  <c r="I228" i="14" s="1"/>
  <c r="I229" i="14" s="1"/>
  <c r="I230" i="14" s="1"/>
  <c r="I231" i="14" s="1"/>
  <c r="I232" i="14" s="1"/>
  <c r="I233" i="14" s="1"/>
  <c r="I234" i="14" s="1"/>
  <c r="I235" i="14" s="1"/>
  <c r="I236" i="14" s="1"/>
  <c r="I237" i="14" s="1"/>
  <c r="I238" i="14" s="1"/>
  <c r="I239" i="14" s="1"/>
  <c r="I240" i="14" s="1"/>
  <c r="I241" i="14" s="1"/>
  <c r="I242" i="14" s="1"/>
  <c r="I243" i="14" s="1"/>
  <c r="I244" i="14" s="1"/>
  <c r="I245" i="14" s="1"/>
  <c r="I246" i="14" s="1"/>
  <c r="I247" i="14" s="1"/>
  <c r="I248" i="14" s="1"/>
  <c r="I249" i="14" s="1"/>
  <c r="I250" i="14" s="1"/>
  <c r="I251" i="14" s="1"/>
  <c r="I252" i="14" s="1"/>
  <c r="I253" i="14" s="1"/>
  <c r="I254" i="14" s="1"/>
  <c r="I255" i="14" s="1"/>
  <c r="I256" i="14" s="1"/>
  <c r="I257" i="14" s="1"/>
  <c r="I258" i="14" s="1"/>
  <c r="I259" i="14" s="1"/>
  <c r="I260" i="14" s="1"/>
  <c r="I261" i="14" s="1"/>
  <c r="I262" i="14" s="1"/>
  <c r="I263" i="14" s="1"/>
  <c r="I264" i="14" s="1"/>
  <c r="I265" i="14" s="1"/>
  <c r="I266" i="14" s="1"/>
  <c r="I267" i="14" s="1"/>
  <c r="I268" i="14" s="1"/>
  <c r="I269" i="14" s="1"/>
  <c r="I270" i="14" s="1"/>
  <c r="I271" i="14" s="1"/>
  <c r="I272" i="14" s="1"/>
  <c r="I273" i="14" s="1"/>
  <c r="I274" i="14" s="1"/>
  <c r="I275" i="14" s="1"/>
  <c r="I276" i="14" s="1"/>
  <c r="I277" i="14" s="1"/>
  <c r="I278" i="14" s="1"/>
  <c r="I279" i="14" s="1"/>
  <c r="I280" i="14" s="1"/>
  <c r="I281" i="14" s="1"/>
  <c r="I282" i="14" s="1"/>
  <c r="I283" i="14" s="1"/>
  <c r="I284" i="14" s="1"/>
  <c r="I285" i="14" s="1"/>
  <c r="I286" i="14" s="1"/>
  <c r="I287" i="14" s="1"/>
  <c r="I288" i="14" s="1"/>
  <c r="I289" i="14" s="1"/>
  <c r="I290" i="14" s="1"/>
  <c r="I291" i="14" s="1"/>
  <c r="I292" i="14" s="1"/>
  <c r="I293" i="14" s="1"/>
  <c r="I294" i="14" s="1"/>
  <c r="I295" i="14" s="1"/>
  <c r="I296" i="14" s="1"/>
  <c r="I297" i="14" s="1"/>
  <c r="I298" i="14" s="1"/>
  <c r="I299" i="14" s="1"/>
  <c r="I300" i="14" s="1"/>
  <c r="I301" i="14" s="1"/>
  <c r="I302" i="14" s="1"/>
  <c r="I303" i="14" s="1"/>
  <c r="I304" i="14" s="1"/>
  <c r="I305" i="14" s="1"/>
  <c r="I306" i="14" s="1"/>
  <c r="I307" i="14" s="1"/>
  <c r="I308" i="14" s="1"/>
  <c r="I309" i="14" s="1"/>
  <c r="I310" i="14" s="1"/>
  <c r="I311" i="14" s="1"/>
  <c r="I312" i="14" s="1"/>
  <c r="I313" i="14" s="1"/>
  <c r="I314" i="14" s="1"/>
  <c r="I315" i="14" s="1"/>
  <c r="I316" i="14" s="1"/>
  <c r="I317" i="14" s="1"/>
  <c r="I318" i="14" s="1"/>
  <c r="I319" i="14" s="1"/>
  <c r="I320" i="14" s="1"/>
  <c r="I321" i="14" s="1"/>
  <c r="I322" i="14" s="1"/>
  <c r="I323" i="14" s="1"/>
  <c r="I324" i="14" s="1"/>
  <c r="I325" i="14" s="1"/>
  <c r="I326" i="14" s="1"/>
  <c r="I327" i="14" s="1"/>
  <c r="I328" i="14" s="1"/>
  <c r="I329" i="14" s="1"/>
  <c r="I330" i="14" s="1"/>
  <c r="I331" i="14" s="1"/>
  <c r="I332" i="14" s="1"/>
  <c r="I333" i="14" s="1"/>
  <c r="I334" i="14" s="1"/>
  <c r="I335" i="14" s="1"/>
  <c r="I336" i="14" s="1"/>
  <c r="I337" i="14" s="1"/>
  <c r="I338" i="14" s="1"/>
  <c r="I339" i="14" s="1"/>
  <c r="I340" i="14" s="1"/>
  <c r="I341" i="14" s="1"/>
  <c r="I342" i="14" s="1"/>
  <c r="I343" i="14" s="1"/>
  <c r="I344" i="14" s="1"/>
  <c r="I345" i="14" s="1"/>
  <c r="I346" i="14" s="1"/>
  <c r="I347" i="14" s="1"/>
  <c r="I348" i="14" s="1"/>
  <c r="I349" i="14" s="1"/>
  <c r="I350" i="14" s="1"/>
  <c r="I351" i="14" s="1"/>
  <c r="I352" i="14" s="1"/>
  <c r="I353" i="14" s="1"/>
  <c r="I354" i="14" s="1"/>
  <c r="I355" i="14" s="1"/>
  <c r="I356" i="14" s="1"/>
  <c r="I357" i="14" s="1"/>
  <c r="I358" i="14" s="1"/>
  <c r="I359" i="14" s="1"/>
  <c r="I360" i="14" s="1"/>
  <c r="I361" i="14" s="1"/>
  <c r="I362" i="14" s="1"/>
  <c r="I363" i="14" s="1"/>
  <c r="I364" i="14" s="1"/>
  <c r="F224" i="14"/>
  <c r="H224" i="14" s="1"/>
  <c r="F292" i="14"/>
  <c r="H292" i="14" s="1"/>
  <c r="F304" i="14"/>
  <c r="H304" i="14" s="1"/>
  <c r="F176" i="14"/>
  <c r="H176" i="14" s="1"/>
  <c r="F60" i="14"/>
  <c r="H60" i="14" s="1"/>
  <c r="F195" i="14"/>
  <c r="H195" i="14" s="1"/>
  <c r="F227" i="14"/>
  <c r="H227" i="14" s="1"/>
  <c r="F38" i="14"/>
  <c r="H38" i="14" s="1"/>
  <c r="F231" i="14"/>
  <c r="H231" i="14" s="1"/>
  <c r="F197" i="14"/>
  <c r="H197" i="14" s="1"/>
  <c r="F240" i="14"/>
  <c r="H240" i="14" s="1"/>
  <c r="F249" i="14"/>
  <c r="H249" i="14" s="1"/>
  <c r="F210" i="14"/>
  <c r="H210" i="14" s="1"/>
  <c r="F168" i="14"/>
  <c r="H168" i="14" s="1"/>
  <c r="F50" i="14"/>
  <c r="H50" i="14" s="1"/>
  <c r="F247" i="14"/>
  <c r="H247" i="14" s="1"/>
  <c r="F243" i="14"/>
  <c r="H243" i="14" s="1"/>
  <c r="F264" i="14"/>
  <c r="H264" i="14" s="1"/>
  <c r="F251" i="14"/>
  <c r="H251" i="14" s="1"/>
  <c r="F285" i="14"/>
  <c r="H285" i="14" s="1"/>
  <c r="F205" i="14"/>
  <c r="H205" i="14" s="1"/>
  <c r="F341" i="14"/>
  <c r="H341" i="14" s="1"/>
  <c r="F267" i="14"/>
  <c r="H267" i="14" s="1"/>
  <c r="F202" i="14"/>
  <c r="H202" i="14" s="1"/>
  <c r="F152" i="14"/>
  <c r="H152" i="14" s="1"/>
  <c r="F114" i="14"/>
  <c r="H114" i="14" s="1"/>
  <c r="F37" i="14"/>
  <c r="H37" i="14" s="1"/>
  <c r="F17" i="14"/>
  <c r="H17" i="14" s="1"/>
  <c r="F47" i="14"/>
  <c r="H47" i="14" s="1"/>
  <c r="F79" i="14"/>
  <c r="H79" i="14" s="1"/>
  <c r="F111" i="14"/>
  <c r="H111" i="14" s="1"/>
  <c r="F170" i="14"/>
  <c r="H170" i="14" s="1"/>
  <c r="F317" i="14"/>
  <c r="H317" i="14" s="1"/>
  <c r="F154" i="14"/>
  <c r="H154" i="14" s="1"/>
  <c r="F238" i="14"/>
  <c r="H238" i="14" s="1"/>
  <c r="F175" i="14"/>
  <c r="H175" i="14" s="1"/>
  <c r="F186" i="14"/>
  <c r="H186" i="14" s="1"/>
  <c r="F209" i="14"/>
  <c r="H209" i="14" s="1"/>
  <c r="F260" i="14"/>
  <c r="H260" i="14" s="1"/>
  <c r="F351" i="14"/>
  <c r="H351" i="14" s="1"/>
  <c r="F272" i="14"/>
  <c r="H272" i="14" s="1"/>
  <c r="F282" i="14"/>
  <c r="H282" i="14" s="1"/>
  <c r="F314" i="14"/>
  <c r="H314" i="14" s="1"/>
  <c r="F346" i="14"/>
  <c r="H346" i="14" s="1"/>
  <c r="F339" i="14"/>
  <c r="H339" i="14" s="1"/>
  <c r="F287" i="14"/>
  <c r="H287" i="14" s="1"/>
  <c r="F237" i="14"/>
  <c r="H237" i="14" s="1"/>
  <c r="F225" i="14"/>
  <c r="H225" i="14" s="1"/>
  <c r="F189" i="14"/>
  <c r="H189" i="14" s="1"/>
  <c r="F352" i="14"/>
  <c r="H352" i="14" s="1"/>
  <c r="F309" i="14"/>
  <c r="H309" i="14" s="1"/>
  <c r="F92" i="14"/>
  <c r="H92" i="14" s="1"/>
  <c r="F245" i="14"/>
  <c r="H245" i="14" s="1"/>
  <c r="F165" i="14"/>
  <c r="H165" i="14" s="1"/>
  <c r="F319" i="14"/>
  <c r="H319" i="14" s="1"/>
  <c r="F331" i="14"/>
  <c r="H331" i="14" s="1"/>
  <c r="F275" i="14"/>
  <c r="H275" i="14" s="1"/>
  <c r="F137" i="14"/>
  <c r="H137" i="14" s="1"/>
  <c r="F201" i="14"/>
  <c r="H201" i="14" s="1"/>
  <c r="F324" i="14"/>
  <c r="H324" i="14" s="1"/>
  <c r="F336" i="14"/>
  <c r="H336" i="14" s="1"/>
  <c r="F82" i="14"/>
  <c r="H82" i="14" s="1"/>
  <c r="F160" i="14"/>
  <c r="H160" i="14" s="1"/>
  <c r="F172" i="14"/>
  <c r="H172" i="14" s="1"/>
  <c r="F364" i="14"/>
  <c r="H364" i="14" s="1"/>
  <c r="F255" i="14"/>
  <c r="H255" i="14" s="1"/>
  <c r="F263" i="14"/>
  <c r="H263" i="14" s="1"/>
  <c r="F150" i="14"/>
  <c r="H150" i="14" s="1"/>
  <c r="F13" i="14"/>
  <c r="H13" i="14" s="1"/>
  <c r="F51" i="14"/>
  <c r="H51" i="14" s="1"/>
  <c r="F83" i="14"/>
  <c r="H83" i="14" s="1"/>
  <c r="F115" i="14"/>
  <c r="H115" i="14" s="1"/>
  <c r="F207" i="14"/>
  <c r="H207" i="14" s="1"/>
  <c r="F329" i="14"/>
  <c r="H329" i="14" s="1"/>
  <c r="F180" i="14"/>
  <c r="H180" i="14" s="1"/>
  <c r="F178" i="14"/>
  <c r="H178" i="14" s="1"/>
  <c r="F259" i="14"/>
  <c r="H259" i="14" s="1"/>
  <c r="F335" i="14"/>
  <c r="H335" i="14" s="1"/>
  <c r="F181" i="14"/>
  <c r="H181" i="14" s="1"/>
  <c r="F213" i="14"/>
  <c r="H213" i="14" s="1"/>
  <c r="F277" i="14"/>
  <c r="H277" i="14" s="1"/>
  <c r="F356" i="14"/>
  <c r="H356" i="14" s="1"/>
  <c r="F289" i="14"/>
  <c r="H289" i="14" s="1"/>
  <c r="F254" i="14"/>
  <c r="H254" i="14" s="1"/>
  <c r="F286" i="14"/>
  <c r="H286" i="14" s="1"/>
  <c r="F318" i="14"/>
  <c r="H318" i="14" s="1"/>
  <c r="F350" i="14"/>
  <c r="H350" i="14" s="1"/>
  <c r="F130" i="12"/>
  <c r="H130" i="12" s="1"/>
  <c r="F84" i="12"/>
  <c r="H84" i="12" s="1"/>
  <c r="F323" i="12"/>
  <c r="H323" i="12" s="1"/>
  <c r="F116" i="12"/>
  <c r="H116" i="12" s="1"/>
  <c r="F149" i="12"/>
  <c r="H149" i="12" s="1"/>
  <c r="F83" i="12"/>
  <c r="H83" i="12" s="1"/>
  <c r="F147" i="12"/>
  <c r="H147" i="12" s="1"/>
  <c r="F141" i="12"/>
  <c r="H141" i="12" s="1"/>
  <c r="F253" i="12"/>
  <c r="H253" i="12" s="1"/>
  <c r="F151" i="12"/>
  <c r="H151" i="12" s="1"/>
  <c r="F39" i="12"/>
  <c r="H39" i="12" s="1"/>
  <c r="F109" i="12"/>
  <c r="H109" i="12" s="1"/>
  <c r="F357" i="12"/>
  <c r="H357" i="12" s="1"/>
  <c r="F223" i="12"/>
  <c r="H223" i="12" s="1"/>
  <c r="F294" i="12"/>
  <c r="H294" i="12" s="1"/>
  <c r="F301" i="12"/>
  <c r="H301" i="12" s="1"/>
  <c r="F20" i="12"/>
  <c r="H20" i="12" s="1"/>
  <c r="F197" i="12"/>
  <c r="H197" i="12" s="1"/>
  <c r="F118" i="12"/>
  <c r="H118" i="12" s="1"/>
  <c r="F93" i="12"/>
  <c r="H93" i="12" s="1"/>
  <c r="F103" i="12"/>
  <c r="H103" i="12" s="1"/>
  <c r="F335" i="12"/>
  <c r="H335" i="12" s="1"/>
  <c r="F73" i="12"/>
  <c r="H73" i="12" s="1"/>
  <c r="F137" i="12"/>
  <c r="H137" i="12" s="1"/>
  <c r="F351" i="12"/>
  <c r="H351" i="12" s="1"/>
  <c r="F219" i="12"/>
  <c r="H219" i="12" s="1"/>
  <c r="F290" i="12"/>
  <c r="H290" i="12" s="1"/>
  <c r="F182" i="12"/>
  <c r="H182" i="12" s="1"/>
  <c r="F5" i="12"/>
  <c r="H5" i="12" s="1"/>
  <c r="F42" i="12"/>
  <c r="H42" i="12" s="1"/>
  <c r="F102" i="12"/>
  <c r="H102" i="12" s="1"/>
  <c r="F330" i="12"/>
  <c r="H330" i="12" s="1"/>
  <c r="F229" i="12"/>
  <c r="H229" i="12" s="1"/>
  <c r="F362" i="12"/>
  <c r="H362" i="12" s="1"/>
  <c r="F52" i="12"/>
  <c r="H52" i="12" s="1"/>
  <c r="F74" i="12"/>
  <c r="H74" i="12" s="1"/>
  <c r="F287" i="12"/>
  <c r="H287" i="12" s="1"/>
  <c r="F199" i="12"/>
  <c r="H199" i="12" s="1"/>
  <c r="F121" i="12"/>
  <c r="H121" i="12" s="1"/>
  <c r="F171" i="12"/>
  <c r="H171" i="12" s="1"/>
  <c r="F359" i="12"/>
  <c r="H359" i="12" s="1"/>
  <c r="F338" i="12"/>
  <c r="H338" i="12" s="1"/>
  <c r="F303" i="12"/>
  <c r="H303" i="12" s="1"/>
  <c r="F2" i="12"/>
  <c r="H2" i="12" s="1"/>
  <c r="I2" i="12" s="1"/>
  <c r="F63" i="12"/>
  <c r="H63" i="12" s="1"/>
  <c r="F23" i="12"/>
  <c r="H23" i="12" s="1"/>
  <c r="F175" i="12"/>
  <c r="H175" i="12" s="1"/>
  <c r="F178" i="12"/>
  <c r="H178" i="12" s="1"/>
  <c r="F119" i="12"/>
  <c r="H119" i="12" s="1"/>
  <c r="F71" i="12"/>
  <c r="H71" i="12" s="1"/>
  <c r="F60" i="12"/>
  <c r="H60" i="12" s="1"/>
  <c r="F136" i="12"/>
  <c r="H136" i="12" s="1"/>
  <c r="F202" i="12"/>
  <c r="H202" i="12" s="1"/>
  <c r="F107" i="12"/>
  <c r="H107" i="12" s="1"/>
  <c r="F218" i="12"/>
  <c r="H218" i="12" s="1"/>
  <c r="F181" i="12"/>
  <c r="H181" i="12" s="1"/>
  <c r="F283" i="12"/>
  <c r="H283" i="12" s="1"/>
  <c r="F273" i="12"/>
  <c r="H273" i="12" s="1"/>
  <c r="F322" i="12"/>
  <c r="H322" i="12" s="1"/>
  <c r="F68" i="12"/>
  <c r="H68" i="12" s="1"/>
  <c r="F222" i="12"/>
  <c r="H222" i="12" s="1"/>
  <c r="F32" i="12"/>
  <c r="H32" i="12" s="1"/>
  <c r="F67" i="12"/>
  <c r="H67" i="12" s="1"/>
  <c r="F24" i="12"/>
  <c r="H24" i="12" s="1"/>
  <c r="F333" i="12"/>
  <c r="H333" i="12" s="1"/>
  <c r="F257" i="12"/>
  <c r="H257" i="12" s="1"/>
  <c r="F56" i="12"/>
  <c r="H56" i="12" s="1"/>
  <c r="F291" i="12"/>
  <c r="H291" i="12" s="1"/>
  <c r="F114" i="12"/>
  <c r="H114" i="12" s="1"/>
  <c r="F269" i="12"/>
  <c r="H269" i="12" s="1"/>
  <c r="F265" i="12"/>
  <c r="H265" i="12" s="1"/>
  <c r="F113" i="12"/>
  <c r="H113" i="12" s="1"/>
  <c r="F195" i="12"/>
  <c r="H195" i="12" s="1"/>
  <c r="F315" i="12"/>
  <c r="H315" i="12" s="1"/>
  <c r="F298" i="12"/>
  <c r="H298" i="12" s="1"/>
  <c r="F37" i="12"/>
  <c r="H37" i="12" s="1"/>
  <c r="F244" i="12"/>
  <c r="H244" i="12" s="1"/>
  <c r="F128" i="12"/>
  <c r="H128" i="12" s="1"/>
  <c r="F361" i="12"/>
  <c r="H361" i="12" s="1"/>
  <c r="F157" i="12"/>
  <c r="H157" i="12" s="1"/>
  <c r="F308" i="12"/>
  <c r="H308" i="12" s="1"/>
  <c r="F319" i="12"/>
  <c r="H319" i="12" s="1"/>
  <c r="F239" i="12"/>
  <c r="H239" i="12" s="1"/>
  <c r="F48" i="12"/>
  <c r="H48" i="12" s="1"/>
  <c r="F87" i="12"/>
  <c r="H87" i="12" s="1"/>
  <c r="F242" i="12"/>
  <c r="H242" i="12" s="1"/>
  <c r="F150" i="12"/>
  <c r="H150" i="12" s="1"/>
  <c r="F226" i="12"/>
  <c r="H226" i="12" s="1"/>
  <c r="F299" i="12"/>
  <c r="H299" i="12" s="1"/>
  <c r="F345" i="12"/>
  <c r="H345" i="12" s="1"/>
  <c r="F179" i="12"/>
  <c r="H179" i="12" s="1"/>
  <c r="F135" i="12"/>
  <c r="H135" i="12" s="1"/>
  <c r="F167" i="12"/>
  <c r="H167" i="12" s="1"/>
  <c r="F44" i="12"/>
  <c r="H44" i="12" s="1"/>
  <c r="F122" i="12"/>
  <c r="H122" i="12" s="1"/>
  <c r="F237" i="12"/>
  <c r="H237" i="12" s="1"/>
  <c r="F212" i="12"/>
  <c r="H212" i="12" s="1"/>
  <c r="F11" i="12"/>
  <c r="H11" i="12" s="1"/>
  <c r="F6" i="12"/>
  <c r="H6" i="12" s="1"/>
  <c r="F258" i="12"/>
  <c r="H258" i="12" s="1"/>
  <c r="F354" i="12"/>
  <c r="H354" i="12" s="1"/>
  <c r="F33" i="12"/>
  <c r="H33" i="12" s="1"/>
  <c r="F95" i="12"/>
  <c r="H95" i="12" s="1"/>
  <c r="F155" i="12"/>
  <c r="H155" i="12" s="1"/>
  <c r="F206" i="12"/>
  <c r="H206" i="12" s="1"/>
  <c r="F363" i="12"/>
  <c r="H363" i="12" s="1"/>
  <c r="F29" i="12"/>
  <c r="H29" i="12" s="1"/>
  <c r="F43" i="12"/>
  <c r="H43" i="12" s="1"/>
  <c r="F168" i="12"/>
  <c r="H168" i="12" s="1"/>
  <c r="F3" i="12"/>
  <c r="H3" i="12" s="1"/>
  <c r="F194" i="12"/>
  <c r="H194" i="12" s="1"/>
  <c r="F246" i="12"/>
  <c r="H246" i="12" s="1"/>
  <c r="F35" i="12"/>
  <c r="H35" i="12" s="1"/>
  <c r="F134" i="12"/>
  <c r="H134" i="12" s="1"/>
  <c r="F297" i="12"/>
  <c r="H297" i="12" s="1"/>
  <c r="F213" i="12"/>
  <c r="H213" i="12" s="1"/>
  <c r="F81" i="12"/>
  <c r="H81" i="12" s="1"/>
  <c r="F145" i="12"/>
  <c r="H145" i="12" s="1"/>
  <c r="F186" i="12"/>
  <c r="H186" i="12" s="1"/>
  <c r="F227" i="12"/>
  <c r="H227" i="12" s="1"/>
  <c r="F266" i="12"/>
  <c r="H266" i="12" s="1"/>
  <c r="F191" i="12"/>
  <c r="H191" i="12" s="1"/>
  <c r="F327" i="12"/>
  <c r="H327" i="12" s="1"/>
  <c r="F326" i="12"/>
  <c r="H326" i="12" s="1"/>
  <c r="F55" i="12"/>
  <c r="H55" i="12" s="1"/>
  <c r="F123" i="12"/>
  <c r="H123" i="12" s="1"/>
  <c r="F230" i="12"/>
  <c r="H230" i="12" s="1"/>
  <c r="F334" i="12"/>
  <c r="H334" i="12" s="1"/>
  <c r="F28" i="12"/>
  <c r="H28" i="12" s="1"/>
  <c r="F143" i="12"/>
  <c r="H143" i="12" s="1"/>
  <c r="F285" i="12"/>
  <c r="H285" i="12" s="1"/>
  <c r="F267" i="12"/>
  <c r="H267" i="12" s="1"/>
  <c r="F45" i="12"/>
  <c r="H45" i="12" s="1"/>
  <c r="F262" i="12"/>
  <c r="H262" i="12" s="1"/>
  <c r="F358" i="12"/>
  <c r="H358" i="12" s="1"/>
  <c r="F174" i="12"/>
  <c r="H174" i="12" s="1"/>
  <c r="F59" i="12"/>
  <c r="H59" i="12" s="1"/>
  <c r="F317" i="12"/>
  <c r="H317" i="12" s="1"/>
  <c r="F72" i="12"/>
  <c r="H72" i="12" s="1"/>
  <c r="F61" i="12"/>
  <c r="H61" i="12" s="1"/>
  <c r="F210" i="12"/>
  <c r="H210" i="12" s="1"/>
  <c r="F207" i="12"/>
  <c r="H207" i="12" s="1"/>
  <c r="F342" i="12"/>
  <c r="H342" i="12" s="1"/>
  <c r="F92" i="12"/>
  <c r="H92" i="12" s="1"/>
  <c r="F170" i="12"/>
  <c r="H170" i="12" s="1"/>
  <c r="F217" i="12"/>
  <c r="H217" i="12" s="1"/>
  <c r="F314" i="12"/>
  <c r="H314" i="12" s="1"/>
  <c r="F198" i="12"/>
  <c r="H198" i="12" s="1"/>
  <c r="F271" i="12"/>
  <c r="H271" i="12" s="1"/>
  <c r="F187" i="12"/>
  <c r="H187" i="12" s="1"/>
  <c r="F8" i="12"/>
  <c r="H8" i="12" s="1"/>
  <c r="F343" i="12"/>
  <c r="H343" i="12" s="1"/>
  <c r="F106" i="12"/>
  <c r="H106" i="12" s="1"/>
  <c r="F138" i="12"/>
  <c r="H138" i="12" s="1"/>
  <c r="F85" i="12"/>
  <c r="H85" i="12" s="1"/>
  <c r="F201" i="12"/>
  <c r="H201" i="12" s="1"/>
  <c r="F189" i="12"/>
  <c r="H189" i="12" s="1"/>
  <c r="F313" i="12"/>
  <c r="H313" i="12" s="1"/>
  <c r="F339" i="12"/>
  <c r="H339" i="12" s="1"/>
  <c r="F231" i="12"/>
  <c r="H231" i="12" s="1"/>
  <c r="F302" i="12"/>
  <c r="H302" i="12" s="1"/>
  <c r="F18" i="12"/>
  <c r="H18" i="12" s="1"/>
  <c r="F27" i="12"/>
  <c r="H27" i="12" s="1"/>
  <c r="F142" i="12"/>
  <c r="H142" i="12" s="1"/>
  <c r="F241" i="12"/>
  <c r="H241" i="12" s="1"/>
  <c r="F89" i="12"/>
  <c r="H89" i="12" s="1"/>
  <c r="F203" i="12"/>
  <c r="H203" i="12" s="1"/>
  <c r="F306" i="12"/>
  <c r="H306" i="12" s="1"/>
  <c r="F131" i="12"/>
  <c r="H131" i="12" s="1"/>
  <c r="F41" i="12"/>
  <c r="H41" i="12" s="1"/>
  <c r="F80" i="12"/>
  <c r="H80" i="12" s="1"/>
  <c r="F125" i="12"/>
  <c r="H125" i="12" s="1"/>
  <c r="F347" i="12"/>
  <c r="H347" i="12" s="1"/>
  <c r="F278" i="12"/>
  <c r="H278" i="12" s="1"/>
  <c r="F112" i="12"/>
  <c r="H112" i="12" s="1"/>
  <c r="F65" i="12"/>
  <c r="H65" i="12" s="1"/>
  <c r="F211" i="12"/>
  <c r="H211" i="12" s="1"/>
  <c r="F346" i="12"/>
  <c r="H346" i="12" s="1"/>
  <c r="F108" i="12"/>
  <c r="H108" i="12" s="1"/>
  <c r="F225" i="12"/>
  <c r="H225" i="12" s="1"/>
  <c r="F17" i="12"/>
  <c r="H17" i="12" s="1"/>
  <c r="F293" i="12"/>
  <c r="H293" i="12" s="1"/>
  <c r="F76" i="12"/>
  <c r="H76" i="12" s="1"/>
  <c r="F250" i="12"/>
  <c r="H250" i="12" s="1"/>
  <c r="F154" i="12"/>
  <c r="H154" i="12" s="1"/>
  <c r="F69" i="12"/>
  <c r="H69" i="12" s="1"/>
  <c r="F165" i="12"/>
  <c r="H165" i="12" s="1"/>
  <c r="F238" i="12"/>
  <c r="H238" i="12" s="1"/>
  <c r="F349" i="12"/>
  <c r="H349" i="12" s="1"/>
  <c r="F255" i="12"/>
  <c r="H255" i="12" s="1"/>
  <c r="F75" i="12"/>
  <c r="H75" i="12" s="1"/>
  <c r="F127" i="12"/>
  <c r="H127" i="12" s="1"/>
  <c r="F337" i="12"/>
  <c r="H337" i="12" s="1"/>
  <c r="F153" i="12"/>
  <c r="H153" i="12" s="1"/>
  <c r="F100" i="12"/>
  <c r="H100" i="12" s="1"/>
  <c r="F146" i="12"/>
  <c r="H146" i="12" s="1"/>
  <c r="F245" i="12"/>
  <c r="H245" i="12" s="1"/>
  <c r="F124" i="12"/>
  <c r="H124" i="12" s="1"/>
  <c r="F129" i="12"/>
  <c r="H129" i="12" s="1"/>
  <c r="F36" i="12"/>
  <c r="H36" i="12" s="1"/>
  <c r="F275" i="12"/>
  <c r="H275" i="12" s="1"/>
  <c r="F79" i="12"/>
  <c r="H79" i="12" s="1"/>
  <c r="F281" i="12"/>
  <c r="H281" i="12" s="1"/>
  <c r="F233" i="12"/>
  <c r="H233" i="12" s="1"/>
  <c r="F111" i="12"/>
  <c r="H111" i="12" s="1"/>
  <c r="F13" i="12"/>
  <c r="H13" i="12" s="1"/>
  <c r="F177" i="12"/>
  <c r="H177" i="12" s="1"/>
  <c r="F161" i="12"/>
  <c r="H161" i="12" s="1"/>
  <c r="F243" i="12"/>
  <c r="H243" i="12" s="1"/>
  <c r="F282" i="12"/>
  <c r="H282" i="12" s="1"/>
  <c r="F311" i="12"/>
  <c r="H311" i="12" s="1"/>
  <c r="F91" i="12"/>
  <c r="H91" i="12" s="1"/>
  <c r="F205" i="12"/>
  <c r="H205" i="12" s="1"/>
  <c r="F120" i="12"/>
  <c r="H120" i="12" s="1"/>
  <c r="F19" i="12"/>
  <c r="H19" i="12" s="1"/>
  <c r="F307" i="12"/>
  <c r="H307" i="12" s="1"/>
  <c r="F97" i="12"/>
  <c r="H97" i="12" s="1"/>
  <c r="F15" i="12"/>
  <c r="H15" i="12" s="1"/>
  <c r="F101" i="12"/>
  <c r="H101" i="12" s="1"/>
  <c r="F133" i="12"/>
  <c r="H133" i="12" s="1"/>
  <c r="F183" i="12"/>
  <c r="H183" i="12" s="1"/>
  <c r="F321" i="12"/>
  <c r="H321" i="12" s="1"/>
  <c r="F221" i="12"/>
  <c r="H221" i="12" s="1"/>
  <c r="F139" i="12"/>
  <c r="H139" i="12" s="1"/>
  <c r="F49" i="12"/>
  <c r="H49" i="12" s="1"/>
  <c r="F64" i="12"/>
  <c r="H64" i="12" s="1"/>
  <c r="F185" i="12"/>
  <c r="H185" i="12" s="1"/>
  <c r="F21" i="12"/>
  <c r="H21" i="12" s="1"/>
  <c r="F77" i="12"/>
  <c r="H77" i="12" s="1"/>
  <c r="F31" i="12"/>
  <c r="H31" i="12" s="1"/>
  <c r="F270" i="12"/>
  <c r="H270" i="12" s="1"/>
  <c r="F12" i="12"/>
  <c r="H12" i="12" s="1"/>
  <c r="F26" i="12"/>
  <c r="H26" i="12" s="1"/>
  <c r="F331" i="12"/>
  <c r="H331" i="12" s="1"/>
  <c r="F305" i="12"/>
  <c r="H305" i="12" s="1"/>
  <c r="F214" i="12"/>
  <c r="H214" i="12" s="1"/>
  <c r="F110" i="12"/>
  <c r="H110" i="12" s="1"/>
  <c r="F234" i="12"/>
  <c r="H234" i="12" s="1"/>
  <c r="F235" i="12"/>
  <c r="H235" i="12" s="1"/>
  <c r="F289" i="12"/>
  <c r="H289" i="12" s="1"/>
  <c r="F274" i="12"/>
  <c r="H274" i="12" s="1"/>
  <c r="F163" i="12"/>
  <c r="H163" i="12" s="1"/>
  <c r="F25" i="12"/>
  <c r="H25" i="12" s="1"/>
  <c r="F99" i="12"/>
  <c r="H99" i="12" s="1"/>
  <c r="F16" i="12"/>
  <c r="H16" i="12" s="1"/>
  <c r="F96" i="12"/>
  <c r="H96" i="12" s="1"/>
  <c r="F215" i="12"/>
  <c r="H215" i="12" s="1"/>
  <c r="F247" i="12"/>
  <c r="H247" i="12" s="1"/>
  <c r="F254" i="12"/>
  <c r="H254" i="12" s="1"/>
  <c r="F126" i="12"/>
  <c r="H126" i="12" s="1"/>
  <c r="F158" i="12"/>
  <c r="H158" i="12" s="1"/>
  <c r="F169" i="12"/>
  <c r="H169" i="12" s="1"/>
  <c r="F249" i="12"/>
  <c r="H249" i="12" s="1"/>
  <c r="F355" i="12"/>
  <c r="H355" i="12" s="1"/>
  <c r="F251" i="12"/>
  <c r="H251" i="12" s="1"/>
  <c r="F115" i="12"/>
  <c r="H115" i="12" s="1"/>
  <c r="F47" i="12"/>
  <c r="H47" i="12" s="1"/>
  <c r="F51" i="12"/>
  <c r="H51" i="12" s="1"/>
  <c r="F162" i="12"/>
  <c r="H162" i="12" s="1"/>
  <c r="F159" i="12"/>
  <c r="H159" i="12" s="1"/>
  <c r="F40" i="12"/>
  <c r="H40" i="12" s="1"/>
  <c r="F166" i="12"/>
  <c r="H166" i="12" s="1"/>
  <c r="F9" i="12"/>
  <c r="H9" i="12" s="1"/>
  <c r="F259" i="12"/>
  <c r="H259" i="12" s="1"/>
  <c r="F279" i="12"/>
  <c r="H279" i="12" s="1"/>
  <c r="F209" i="12"/>
  <c r="H209" i="12" s="1"/>
  <c r="F190" i="12"/>
  <c r="H190" i="12" s="1"/>
  <c r="F53" i="12"/>
  <c r="H53" i="12" s="1"/>
  <c r="F117" i="12"/>
  <c r="H117" i="12" s="1"/>
  <c r="F208" i="12"/>
  <c r="H208" i="12" s="1"/>
  <c r="F240" i="12"/>
  <c r="H240" i="12" s="1"/>
  <c r="F176" i="12"/>
  <c r="H176" i="12" s="1"/>
  <c r="F132" i="12"/>
  <c r="H132" i="12" s="1"/>
  <c r="F193" i="12"/>
  <c r="H193" i="12" s="1"/>
  <c r="F57" i="12"/>
  <c r="H57" i="12" s="1"/>
  <c r="F304" i="12"/>
  <c r="H304" i="12" s="1"/>
  <c r="F329" i="12"/>
  <c r="H329" i="12" s="1"/>
  <c r="F88" i="12"/>
  <c r="H88" i="12" s="1"/>
  <c r="F325" i="12"/>
  <c r="H325" i="12" s="1"/>
  <c r="F310" i="12"/>
  <c r="H310" i="12" s="1"/>
  <c r="F4" i="12"/>
  <c r="H4" i="12" s="1"/>
  <c r="F318" i="12"/>
  <c r="H318" i="12" s="1"/>
  <c r="F350" i="12"/>
  <c r="H350" i="12" s="1"/>
  <c r="F353" i="12"/>
  <c r="H353" i="12" s="1"/>
  <c r="F263" i="12"/>
  <c r="H263" i="12" s="1"/>
  <c r="F341" i="12"/>
  <c r="H341" i="12" s="1"/>
  <c r="F38" i="12"/>
  <c r="H38" i="12" s="1"/>
  <c r="F309" i="12"/>
  <c r="H309" i="12" s="1"/>
  <c r="F277" i="12"/>
  <c r="H277" i="12" s="1"/>
  <c r="F286" i="12"/>
  <c r="H286" i="12" s="1"/>
  <c r="F66" i="12"/>
  <c r="H66" i="12" s="1"/>
  <c r="F98" i="12"/>
  <c r="H98" i="12" s="1"/>
  <c r="F172" i="12"/>
  <c r="H172" i="12" s="1"/>
  <c r="F300" i="12"/>
  <c r="H300" i="12" s="1"/>
  <c r="F204" i="12"/>
  <c r="H204" i="12" s="1"/>
  <c r="F236" i="12"/>
  <c r="H236" i="12" s="1"/>
  <c r="F268" i="12"/>
  <c r="H268" i="12" s="1"/>
  <c r="F140" i="12"/>
  <c r="H140" i="12" s="1"/>
  <c r="F7" i="12"/>
  <c r="H7" i="12" s="1"/>
  <c r="F295" i="12"/>
  <c r="H295" i="12" s="1"/>
  <c r="F364" i="12"/>
  <c r="H364" i="12" s="1"/>
  <c r="F332" i="12"/>
  <c r="H332" i="12" s="1"/>
  <c r="F272" i="12"/>
  <c r="H272" i="12" s="1"/>
  <c r="F34" i="12"/>
  <c r="H34" i="12" s="1"/>
  <c r="F105" i="12"/>
  <c r="H105" i="12" s="1"/>
  <c r="F144" i="12"/>
  <c r="H144" i="12" s="1"/>
  <c r="F70" i="12"/>
  <c r="H70" i="12" s="1"/>
  <c r="F336" i="12"/>
  <c r="H336" i="12" s="1"/>
  <c r="F156" i="12"/>
  <c r="H156" i="12" s="1"/>
  <c r="F148" i="12"/>
  <c r="H148" i="12" s="1"/>
  <c r="F256" i="12"/>
  <c r="H256" i="12" s="1"/>
  <c r="F184" i="12"/>
  <c r="H184" i="12" s="1"/>
  <c r="F320" i="12"/>
  <c r="H320" i="12" s="1"/>
  <c r="F10" i="12"/>
  <c r="H10" i="12" s="1"/>
  <c r="F284" i="12"/>
  <c r="H284" i="12" s="1"/>
  <c r="F312" i="12"/>
  <c r="H312" i="12" s="1"/>
  <c r="F180" i="12"/>
  <c r="H180" i="12" s="1"/>
  <c r="F14" i="12"/>
  <c r="H14" i="12" s="1"/>
  <c r="F228" i="12"/>
  <c r="H228" i="12" s="1"/>
  <c r="F324" i="12"/>
  <c r="H324" i="12" s="1"/>
  <c r="F352" i="12"/>
  <c r="H352" i="12" s="1"/>
  <c r="F46" i="12"/>
  <c r="H46" i="12" s="1"/>
  <c r="F78" i="12"/>
  <c r="H78" i="12" s="1"/>
  <c r="F344" i="12"/>
  <c r="H344" i="12" s="1"/>
  <c r="F62" i="12"/>
  <c r="H62" i="12" s="1"/>
  <c r="F94" i="12"/>
  <c r="H94" i="12" s="1"/>
  <c r="F232" i="12"/>
  <c r="H232" i="12" s="1"/>
  <c r="F30" i="12"/>
  <c r="H30" i="12" s="1"/>
  <c r="F264" i="12"/>
  <c r="H264" i="12" s="1"/>
  <c r="F82" i="12"/>
  <c r="H82" i="12" s="1"/>
  <c r="F248" i="12"/>
  <c r="H248" i="12" s="1"/>
  <c r="F152" i="12"/>
  <c r="H152" i="12" s="1"/>
  <c r="F164" i="12"/>
  <c r="H164" i="12" s="1"/>
  <c r="F188" i="12"/>
  <c r="H188" i="12" s="1"/>
  <c r="F54" i="12"/>
  <c r="H54" i="12" s="1"/>
  <c r="F86" i="12"/>
  <c r="H86" i="12" s="1"/>
  <c r="F340" i="12"/>
  <c r="H340" i="12" s="1"/>
  <c r="F220" i="12"/>
  <c r="H220" i="12" s="1"/>
  <c r="F252" i="12"/>
  <c r="H252" i="12" s="1"/>
  <c r="F280" i="12"/>
  <c r="H280" i="12" s="1"/>
  <c r="F296" i="12"/>
  <c r="H296" i="12" s="1"/>
  <c r="F360" i="12"/>
  <c r="H360" i="12" s="1"/>
  <c r="F260" i="12"/>
  <c r="H260" i="12" s="1"/>
  <c r="F356" i="12"/>
  <c r="H356" i="12" s="1"/>
  <c r="F192" i="12"/>
  <c r="H192" i="12" s="1"/>
  <c r="F316" i="12"/>
  <c r="H316" i="12" s="1"/>
  <c r="F22" i="12"/>
  <c r="H22" i="12" s="1"/>
  <c r="F200" i="12"/>
  <c r="H200" i="12" s="1"/>
  <c r="F50" i="12"/>
  <c r="H50" i="12" s="1"/>
  <c r="F196" i="12"/>
  <c r="H196" i="12" s="1"/>
  <c r="F288" i="12"/>
  <c r="H288" i="12" s="1"/>
  <c r="F216" i="12"/>
  <c r="H216" i="12" s="1"/>
  <c r="F292" i="12"/>
  <c r="H292" i="12" s="1"/>
  <c r="F160" i="12"/>
  <c r="H160" i="12" s="1"/>
  <c r="F58" i="12"/>
  <c r="H58" i="12" s="1"/>
  <c r="F90" i="12"/>
  <c r="H90" i="12" s="1"/>
  <c r="F328" i="12"/>
  <c r="H328" i="12" s="1"/>
  <c r="F276" i="12"/>
  <c r="H276" i="12" s="1"/>
  <c r="F224" i="12"/>
  <c r="H224" i="12" s="1"/>
  <c r="F348" i="12"/>
  <c r="H348" i="12" s="1"/>
  <c r="F110" i="10"/>
  <c r="H110" i="10" s="1"/>
  <c r="F302" i="10"/>
  <c r="H302" i="10" s="1"/>
  <c r="F96" i="10"/>
  <c r="H96" i="10" s="1"/>
  <c r="F172" i="10"/>
  <c r="H172" i="10" s="1"/>
  <c r="F229" i="10"/>
  <c r="H229" i="10" s="1"/>
  <c r="F157" i="10"/>
  <c r="H157" i="10" s="1"/>
  <c r="F183" i="10"/>
  <c r="H183" i="10" s="1"/>
  <c r="F91" i="10"/>
  <c r="H91" i="10" s="1"/>
  <c r="F3" i="10"/>
  <c r="H3" i="10" s="1"/>
  <c r="F271" i="10"/>
  <c r="H271" i="10" s="1"/>
  <c r="F199" i="10"/>
  <c r="H199" i="10" s="1"/>
  <c r="F179" i="10"/>
  <c r="H179" i="10" s="1"/>
  <c r="F287" i="10"/>
  <c r="H287" i="10" s="1"/>
  <c r="F252" i="10"/>
  <c r="H252" i="10" s="1"/>
  <c r="F118" i="10"/>
  <c r="H118" i="10" s="1"/>
  <c r="F310" i="10"/>
  <c r="H310" i="10" s="1"/>
  <c r="F104" i="10"/>
  <c r="H104" i="10" s="1"/>
  <c r="F181" i="10"/>
  <c r="H181" i="10" s="1"/>
  <c r="F239" i="10"/>
  <c r="H239" i="10" s="1"/>
  <c r="F169" i="10"/>
  <c r="H169" i="10" s="1"/>
  <c r="F195" i="10"/>
  <c r="H195" i="10" s="1"/>
  <c r="F107" i="10"/>
  <c r="H107" i="10" s="1"/>
  <c r="F295" i="10"/>
  <c r="H295" i="10" s="1"/>
  <c r="F283" i="10"/>
  <c r="H283" i="10" s="1"/>
  <c r="F212" i="10"/>
  <c r="H212" i="10" s="1"/>
  <c r="F192" i="10"/>
  <c r="H192" i="10" s="1"/>
  <c r="F201" i="10"/>
  <c r="H201" i="10" s="1"/>
  <c r="F289" i="10"/>
  <c r="H289" i="10" s="1"/>
  <c r="F126" i="10"/>
  <c r="H126" i="10" s="1"/>
  <c r="F318" i="10"/>
  <c r="H318" i="10" s="1"/>
  <c r="F112" i="10"/>
  <c r="H112" i="10" s="1"/>
  <c r="F191" i="10"/>
  <c r="H191" i="10" s="1"/>
  <c r="F10" i="10"/>
  <c r="H10" i="10" s="1"/>
  <c r="F248" i="10"/>
  <c r="H248" i="10" s="1"/>
  <c r="F180" i="10"/>
  <c r="H180" i="10" s="1"/>
  <c r="F207" i="10"/>
  <c r="H207" i="10" s="1"/>
  <c r="F121" i="10"/>
  <c r="H121" i="10" s="1"/>
  <c r="F296" i="10"/>
  <c r="H296" i="10" s="1"/>
  <c r="F224" i="10"/>
  <c r="H224" i="10" s="1"/>
  <c r="F216" i="10"/>
  <c r="H216" i="10" s="1"/>
  <c r="F213" i="10"/>
  <c r="H213" i="10" s="1"/>
  <c r="F349" i="10"/>
  <c r="H349" i="10" s="1"/>
  <c r="F70" i="10"/>
  <c r="H70" i="10" s="1"/>
  <c r="F262" i="10"/>
  <c r="H262" i="10" s="1"/>
  <c r="F56" i="10"/>
  <c r="H56" i="10" s="1"/>
  <c r="F124" i="10"/>
  <c r="H124" i="10" s="1"/>
  <c r="F346" i="10"/>
  <c r="H346" i="10" s="1"/>
  <c r="F184" i="10"/>
  <c r="H184" i="10" s="1"/>
  <c r="F89" i="10"/>
  <c r="H89" i="10" s="1"/>
  <c r="F119" i="10"/>
  <c r="H119" i="10" s="1"/>
  <c r="F21" i="10"/>
  <c r="H21" i="10" s="1"/>
  <c r="F343" i="10"/>
  <c r="H343" i="10" s="1"/>
  <c r="F210" i="10"/>
  <c r="H210" i="10" s="1"/>
  <c r="F139" i="10"/>
  <c r="H139" i="10" s="1"/>
  <c r="F87" i="10"/>
  <c r="H87" i="10" s="1"/>
  <c r="F225" i="10"/>
  <c r="H225" i="10" s="1"/>
  <c r="F361" i="10"/>
  <c r="H361" i="10" s="1"/>
  <c r="F14" i="10"/>
  <c r="H14" i="10" s="1"/>
  <c r="F206" i="10"/>
  <c r="H206" i="10" s="1"/>
  <c r="F50" i="10"/>
  <c r="H50" i="10" s="1"/>
  <c r="F282" i="10"/>
  <c r="H282" i="10" s="1"/>
  <c r="F116" i="10"/>
  <c r="H116" i="10" s="1"/>
  <c r="F339" i="10"/>
  <c r="H339" i="10" s="1"/>
  <c r="F19" i="10"/>
  <c r="H19" i="10" s="1"/>
  <c r="F329" i="10"/>
  <c r="H329" i="10" s="1"/>
  <c r="F244" i="10"/>
  <c r="H244" i="10" s="1"/>
  <c r="F122" i="10"/>
  <c r="H122" i="10" s="1"/>
  <c r="F37" i="10"/>
  <c r="H37" i="10" s="1"/>
  <c r="F345" i="10"/>
  <c r="H345" i="10" s="1"/>
  <c r="F26" i="10"/>
  <c r="H26" i="10" s="1"/>
  <c r="F2" i="10"/>
  <c r="H2" i="10" s="1"/>
  <c r="F22" i="10"/>
  <c r="H22" i="10" s="1"/>
  <c r="F86" i="10"/>
  <c r="H86" i="10" s="1"/>
  <c r="F150" i="10"/>
  <c r="H150" i="10" s="1"/>
  <c r="F214" i="10"/>
  <c r="H214" i="10" s="1"/>
  <c r="F278" i="10"/>
  <c r="H278" i="10" s="1"/>
  <c r="F342" i="10"/>
  <c r="H342" i="10" s="1"/>
  <c r="F8" i="10"/>
  <c r="H8" i="10" s="1"/>
  <c r="F72" i="10"/>
  <c r="H72" i="10" s="1"/>
  <c r="F136" i="10"/>
  <c r="H136" i="10" s="1"/>
  <c r="F60" i="10"/>
  <c r="H60" i="10" s="1"/>
  <c r="F145" i="10"/>
  <c r="H145" i="10" s="1"/>
  <c r="F218" i="10"/>
  <c r="H218" i="10" s="1"/>
  <c r="F291" i="10"/>
  <c r="H291" i="10" s="1"/>
  <c r="F42" i="10"/>
  <c r="H42" i="10" s="1"/>
  <c r="F127" i="10"/>
  <c r="H127" i="10" s="1"/>
  <c r="F202" i="10"/>
  <c r="H202" i="10" s="1"/>
  <c r="F275" i="10"/>
  <c r="H275" i="10" s="1"/>
  <c r="F348" i="10"/>
  <c r="H348" i="10" s="1"/>
  <c r="F117" i="10"/>
  <c r="H117" i="10" s="1"/>
  <c r="F217" i="10"/>
  <c r="H217" i="10" s="1"/>
  <c r="F34" i="10"/>
  <c r="H34" i="10" s="1"/>
  <c r="F146" i="10"/>
  <c r="H146" i="10" s="1"/>
  <c r="F243" i="10"/>
  <c r="H243" i="10" s="1"/>
  <c r="F341" i="10"/>
  <c r="H341" i="10" s="1"/>
  <c r="F49" i="10"/>
  <c r="H49" i="10" s="1"/>
  <c r="F160" i="10"/>
  <c r="H160" i="10" s="1"/>
  <c r="F258" i="10"/>
  <c r="H258" i="10" s="1"/>
  <c r="F15" i="10"/>
  <c r="H15" i="10" s="1"/>
  <c r="F23" i="10"/>
  <c r="H23" i="10" s="1"/>
  <c r="F137" i="10"/>
  <c r="H137" i="10" s="1"/>
  <c r="F234" i="10"/>
  <c r="H234" i="10" s="1"/>
  <c r="F332" i="10"/>
  <c r="H332" i="10" s="1"/>
  <c r="F53" i="10"/>
  <c r="H53" i="10" s="1"/>
  <c r="F162" i="10"/>
  <c r="H162" i="10" s="1"/>
  <c r="F260" i="10"/>
  <c r="H260" i="10" s="1"/>
  <c r="F359" i="10"/>
  <c r="H359" i="10" s="1"/>
  <c r="F130" i="10"/>
  <c r="H130" i="10" s="1"/>
  <c r="F277" i="10"/>
  <c r="H277" i="10" s="1"/>
  <c r="F41" i="10"/>
  <c r="H41" i="10" s="1"/>
  <c r="F152" i="10"/>
  <c r="H152" i="10" s="1"/>
  <c r="F250" i="10"/>
  <c r="H250" i="10" s="1"/>
  <c r="F347" i="10"/>
  <c r="H347" i="10" s="1"/>
  <c r="F85" i="10"/>
  <c r="H85" i="10" s="1"/>
  <c r="F189" i="10"/>
  <c r="H189" i="10" s="1"/>
  <c r="F288" i="10"/>
  <c r="H288" i="10" s="1"/>
  <c r="F100" i="10"/>
  <c r="H100" i="10" s="1"/>
  <c r="F327" i="10"/>
  <c r="H327" i="10" s="1"/>
  <c r="F174" i="10"/>
  <c r="H174" i="10" s="1"/>
  <c r="F7" i="10"/>
  <c r="H7" i="10" s="1"/>
  <c r="F245" i="10"/>
  <c r="H245" i="10" s="1"/>
  <c r="F156" i="10"/>
  <c r="H156" i="10" s="1"/>
  <c r="F45" i="10"/>
  <c r="H45" i="10" s="1"/>
  <c r="F76" i="10"/>
  <c r="H76" i="10" s="1"/>
  <c r="F280" i="10"/>
  <c r="H280" i="10" s="1"/>
  <c r="F306" i="10"/>
  <c r="H306" i="10" s="1"/>
  <c r="F173" i="10"/>
  <c r="H173" i="10" s="1"/>
  <c r="F97" i="10"/>
  <c r="H97" i="10" s="1"/>
  <c r="F44" i="10"/>
  <c r="H44" i="10" s="1"/>
  <c r="F83" i="10"/>
  <c r="H83" i="10" s="1"/>
  <c r="F13" i="10"/>
  <c r="H13" i="10" s="1"/>
  <c r="F226" i="10"/>
  <c r="H226" i="10" s="1"/>
  <c r="F324" i="10"/>
  <c r="H324" i="10" s="1"/>
  <c r="F182" i="10"/>
  <c r="H182" i="10" s="1"/>
  <c r="F40" i="10"/>
  <c r="H40" i="10" s="1"/>
  <c r="F103" i="10"/>
  <c r="H103" i="10" s="1"/>
  <c r="F328" i="10"/>
  <c r="H328" i="10" s="1"/>
  <c r="F165" i="10"/>
  <c r="H165" i="10" s="1"/>
  <c r="F59" i="10"/>
  <c r="H59" i="10" s="1"/>
  <c r="F90" i="10"/>
  <c r="H90" i="10" s="1"/>
  <c r="F317" i="10"/>
  <c r="H317" i="10" s="1"/>
  <c r="F79" i="10"/>
  <c r="H79" i="10" s="1"/>
  <c r="F308" i="10"/>
  <c r="H308" i="10" s="1"/>
  <c r="F298" i="10"/>
  <c r="H298" i="10" s="1"/>
  <c r="F141" i="10"/>
  <c r="H141" i="10" s="1"/>
  <c r="F267" i="10"/>
  <c r="H267" i="10" s="1"/>
  <c r="F62" i="10"/>
  <c r="H62" i="10" s="1"/>
  <c r="F254" i="10"/>
  <c r="H254" i="10" s="1"/>
  <c r="F28" i="10"/>
  <c r="H28" i="10" s="1"/>
  <c r="F264" i="10"/>
  <c r="H264" i="10" s="1"/>
  <c r="F175" i="10"/>
  <c r="H175" i="10" s="1"/>
  <c r="F75" i="10"/>
  <c r="H75" i="10" s="1"/>
  <c r="F105" i="10"/>
  <c r="H105" i="10" s="1"/>
  <c r="F5" i="10"/>
  <c r="H5" i="10" s="1"/>
  <c r="F331" i="10"/>
  <c r="H331" i="10" s="1"/>
  <c r="F93" i="10"/>
  <c r="H93" i="10" s="1"/>
  <c r="F11" i="10"/>
  <c r="H11" i="10" s="1"/>
  <c r="F322" i="10"/>
  <c r="H322" i="10" s="1"/>
  <c r="F111" i="10"/>
  <c r="H111" i="10" s="1"/>
  <c r="F43" i="10"/>
  <c r="H43" i="10" s="1"/>
  <c r="F251" i="10"/>
  <c r="H251" i="10" s="1"/>
  <c r="F314" i="10"/>
  <c r="H314" i="10" s="1"/>
  <c r="F6" i="10"/>
  <c r="H6" i="10" s="1"/>
  <c r="F198" i="10"/>
  <c r="H198" i="10" s="1"/>
  <c r="F326" i="10"/>
  <c r="H326" i="10" s="1"/>
  <c r="F39" i="10"/>
  <c r="H39" i="10" s="1"/>
  <c r="F273" i="10"/>
  <c r="H273" i="10" s="1"/>
  <c r="F20" i="10"/>
  <c r="H20" i="10" s="1"/>
  <c r="F257" i="10"/>
  <c r="H257" i="10" s="1"/>
  <c r="F4" i="10"/>
  <c r="H4" i="10" s="1"/>
  <c r="F316" i="10"/>
  <c r="H316" i="10" s="1"/>
  <c r="F233" i="10"/>
  <c r="H233" i="10" s="1"/>
  <c r="F108" i="10"/>
  <c r="H108" i="10" s="1"/>
  <c r="F25" i="10"/>
  <c r="H25" i="10" s="1"/>
  <c r="F333" i="10"/>
  <c r="H333" i="10" s="1"/>
  <c r="F12" i="10"/>
  <c r="H12" i="10" s="1"/>
  <c r="F323" i="10"/>
  <c r="H323" i="10" s="1"/>
  <c r="F263" i="10"/>
  <c r="H263" i="10" s="1"/>
  <c r="F304" i="10"/>
  <c r="H304" i="10" s="1"/>
  <c r="F78" i="10"/>
  <c r="H78" i="10" s="1"/>
  <c r="F270" i="10"/>
  <c r="H270" i="10" s="1"/>
  <c r="F64" i="10"/>
  <c r="H64" i="10" s="1"/>
  <c r="F209" i="10"/>
  <c r="H209" i="10" s="1"/>
  <c r="F31" i="10"/>
  <c r="H31" i="10" s="1"/>
  <c r="F266" i="10"/>
  <c r="H266" i="10" s="1"/>
  <c r="F101" i="10"/>
  <c r="H101" i="10" s="1"/>
  <c r="F132" i="10"/>
  <c r="H132" i="10" s="1"/>
  <c r="F148" i="10"/>
  <c r="H148" i="10" s="1"/>
  <c r="F9" i="10"/>
  <c r="H9" i="10" s="1"/>
  <c r="F320" i="10"/>
  <c r="H320" i="10" s="1"/>
  <c r="F249" i="10"/>
  <c r="H249" i="10" s="1"/>
  <c r="F265" i="10"/>
  <c r="H265" i="10" s="1"/>
  <c r="F237" i="10"/>
  <c r="H237" i="10" s="1"/>
  <c r="F69" i="10"/>
  <c r="H69" i="10" s="1"/>
  <c r="F276" i="10"/>
  <c r="H276" i="10" s="1"/>
  <c r="F30" i="10"/>
  <c r="H30" i="10" s="1"/>
  <c r="F94" i="10"/>
  <c r="H94" i="10" s="1"/>
  <c r="F158" i="10"/>
  <c r="H158" i="10" s="1"/>
  <c r="F222" i="10"/>
  <c r="H222" i="10" s="1"/>
  <c r="F286" i="10"/>
  <c r="H286" i="10" s="1"/>
  <c r="F350" i="10"/>
  <c r="H350" i="10" s="1"/>
  <c r="F16" i="10"/>
  <c r="H16" i="10" s="1"/>
  <c r="F80" i="10"/>
  <c r="H80" i="10" s="1"/>
  <c r="F71" i="10"/>
  <c r="H71" i="10" s="1"/>
  <c r="F154" i="10"/>
  <c r="H154" i="10" s="1"/>
  <c r="F227" i="10"/>
  <c r="H227" i="10" s="1"/>
  <c r="F300" i="10"/>
  <c r="H300" i="10" s="1"/>
  <c r="F52" i="10"/>
  <c r="H52" i="10" s="1"/>
  <c r="F138" i="10"/>
  <c r="H138" i="10" s="1"/>
  <c r="F211" i="10"/>
  <c r="H211" i="10" s="1"/>
  <c r="F284" i="10"/>
  <c r="H284" i="10" s="1"/>
  <c r="F357" i="10"/>
  <c r="H357" i="10" s="1"/>
  <c r="F131" i="10"/>
  <c r="H131" i="10" s="1"/>
  <c r="F231" i="10"/>
  <c r="H231" i="10" s="1"/>
  <c r="F47" i="10"/>
  <c r="H47" i="10" s="1"/>
  <c r="F159" i="10"/>
  <c r="H159" i="10" s="1"/>
  <c r="F256" i="10"/>
  <c r="H256" i="10" s="1"/>
  <c r="F353" i="10"/>
  <c r="H353" i="10" s="1"/>
  <c r="F65" i="10"/>
  <c r="H65" i="10" s="1"/>
  <c r="F171" i="10"/>
  <c r="H171" i="10" s="1"/>
  <c r="F269" i="10"/>
  <c r="H269" i="10" s="1"/>
  <c r="F228" i="10"/>
  <c r="H228" i="10" s="1"/>
  <c r="F36" i="10"/>
  <c r="H36" i="10" s="1"/>
  <c r="F149" i="10"/>
  <c r="H149" i="10" s="1"/>
  <c r="F247" i="10"/>
  <c r="H247" i="10" s="1"/>
  <c r="F344" i="10"/>
  <c r="H344" i="10" s="1"/>
  <c r="F67" i="10"/>
  <c r="H67" i="10" s="1"/>
  <c r="F176" i="10"/>
  <c r="H176" i="10" s="1"/>
  <c r="F272" i="10"/>
  <c r="H272" i="10" s="1"/>
  <c r="F143" i="10"/>
  <c r="H143" i="10" s="1"/>
  <c r="F301" i="10"/>
  <c r="H301" i="10" s="1"/>
  <c r="F55" i="10"/>
  <c r="H55" i="10" s="1"/>
  <c r="F164" i="10"/>
  <c r="H164" i="10" s="1"/>
  <c r="F261" i="10"/>
  <c r="H261" i="10" s="1"/>
  <c r="F360" i="10"/>
  <c r="H360" i="10" s="1"/>
  <c r="F99" i="10"/>
  <c r="H99" i="10" s="1"/>
  <c r="F203" i="10"/>
  <c r="H203" i="10" s="1"/>
  <c r="F299" i="10"/>
  <c r="H299" i="10" s="1"/>
  <c r="F155" i="10"/>
  <c r="H155" i="10" s="1"/>
  <c r="F352" i="10"/>
  <c r="H352" i="10" s="1"/>
  <c r="F340" i="10"/>
  <c r="H340" i="10" s="1"/>
  <c r="F46" i="10"/>
  <c r="H46" i="10" s="1"/>
  <c r="F238" i="10"/>
  <c r="H238" i="10" s="1"/>
  <c r="F32" i="10"/>
  <c r="H32" i="10" s="1"/>
  <c r="F92" i="10"/>
  <c r="H92" i="10" s="1"/>
  <c r="F319" i="10"/>
  <c r="H319" i="10" s="1"/>
  <c r="F74" i="10"/>
  <c r="H74" i="10" s="1"/>
  <c r="F303" i="10"/>
  <c r="H303" i="10" s="1"/>
  <c r="F279" i="10"/>
  <c r="H279" i="10" s="1"/>
  <c r="F196" i="10"/>
  <c r="H196" i="10" s="1"/>
  <c r="F66" i="10"/>
  <c r="H66" i="10" s="1"/>
  <c r="F297" i="10"/>
  <c r="H297" i="10" s="1"/>
  <c r="F362" i="10"/>
  <c r="H362" i="10" s="1"/>
  <c r="F188" i="10"/>
  <c r="H188" i="10" s="1"/>
  <c r="F129" i="10"/>
  <c r="H129" i="10" s="1"/>
  <c r="F54" i="10"/>
  <c r="H54" i="10" s="1"/>
  <c r="F246" i="10"/>
  <c r="H246" i="10" s="1"/>
  <c r="F18" i="10"/>
  <c r="H18" i="10" s="1"/>
  <c r="F255" i="10"/>
  <c r="H255" i="10" s="1"/>
  <c r="F84" i="10"/>
  <c r="H84" i="10" s="1"/>
  <c r="F312" i="10"/>
  <c r="H312" i="10" s="1"/>
  <c r="F292" i="10"/>
  <c r="H292" i="10" s="1"/>
  <c r="F208" i="10"/>
  <c r="H208" i="10" s="1"/>
  <c r="F186" i="10"/>
  <c r="H186" i="10" s="1"/>
  <c r="F109" i="10"/>
  <c r="H109" i="10" s="1"/>
  <c r="F58" i="10"/>
  <c r="H58" i="10" s="1"/>
  <c r="F98" i="10"/>
  <c r="H98" i="10" s="1"/>
  <c r="F27" i="10"/>
  <c r="H27" i="10" s="1"/>
  <c r="F240" i="10"/>
  <c r="H240" i="10" s="1"/>
  <c r="F336" i="10"/>
  <c r="H336" i="10" s="1"/>
  <c r="F190" i="10"/>
  <c r="H190" i="10" s="1"/>
  <c r="F48" i="10"/>
  <c r="H48" i="10" s="1"/>
  <c r="F114" i="10"/>
  <c r="H114" i="10" s="1"/>
  <c r="F337" i="10"/>
  <c r="H337" i="10" s="1"/>
  <c r="F95" i="10"/>
  <c r="H95" i="10" s="1"/>
  <c r="F321" i="10"/>
  <c r="H321" i="10" s="1"/>
  <c r="F305" i="10"/>
  <c r="H305" i="10" s="1"/>
  <c r="F221" i="10"/>
  <c r="H221" i="10" s="1"/>
  <c r="F197" i="10"/>
  <c r="H197" i="10" s="1"/>
  <c r="F123" i="10"/>
  <c r="H123" i="10" s="1"/>
  <c r="F73" i="10"/>
  <c r="H73" i="10" s="1"/>
  <c r="F311" i="10"/>
  <c r="H311" i="10" s="1"/>
  <c r="F153" i="10"/>
  <c r="H153" i="10" s="1"/>
  <c r="F290" i="10"/>
  <c r="H290" i="10" s="1"/>
  <c r="F134" i="10"/>
  <c r="H134" i="10" s="1"/>
  <c r="F120" i="10"/>
  <c r="H120" i="10" s="1"/>
  <c r="F200" i="10"/>
  <c r="H200" i="10" s="1"/>
  <c r="F106" i="10"/>
  <c r="H106" i="10" s="1"/>
  <c r="F330" i="10"/>
  <c r="H330" i="10" s="1"/>
  <c r="F194" i="10"/>
  <c r="H194" i="10" s="1"/>
  <c r="F219" i="10"/>
  <c r="H219" i="10" s="1"/>
  <c r="F133" i="10"/>
  <c r="H133" i="10" s="1"/>
  <c r="F307" i="10"/>
  <c r="H307" i="10" s="1"/>
  <c r="F235" i="10"/>
  <c r="H235" i="10" s="1"/>
  <c r="F241" i="10"/>
  <c r="H241" i="10" s="1"/>
  <c r="F125" i="10"/>
  <c r="H125" i="10" s="1"/>
  <c r="F57" i="10"/>
  <c r="H57" i="10" s="1"/>
  <c r="F167" i="10"/>
  <c r="H167" i="10" s="1"/>
  <c r="F351" i="10"/>
  <c r="H351" i="10" s="1"/>
  <c r="F142" i="10"/>
  <c r="H142" i="10" s="1"/>
  <c r="F334" i="10"/>
  <c r="H334" i="10" s="1"/>
  <c r="F128" i="10"/>
  <c r="H128" i="10" s="1"/>
  <c r="F135" i="10"/>
  <c r="H135" i="10" s="1"/>
  <c r="F355" i="10"/>
  <c r="H355" i="10" s="1"/>
  <c r="F193" i="10"/>
  <c r="H193" i="10" s="1"/>
  <c r="F205" i="10"/>
  <c r="H205" i="10" s="1"/>
  <c r="F232" i="10"/>
  <c r="H232" i="10" s="1"/>
  <c r="F35" i="10"/>
  <c r="H35" i="10" s="1"/>
  <c r="F354" i="10"/>
  <c r="H354" i="10" s="1"/>
  <c r="F223" i="10"/>
  <c r="H223" i="10" s="1"/>
  <c r="F151" i="10"/>
  <c r="H151" i="10" s="1"/>
  <c r="F115" i="10"/>
  <c r="H115" i="10" s="1"/>
  <c r="F140" i="10"/>
  <c r="H140" i="10" s="1"/>
  <c r="F335" i="10"/>
  <c r="H335" i="10" s="1"/>
  <c r="F178" i="10"/>
  <c r="H178" i="10" s="1"/>
  <c r="F17" i="10"/>
  <c r="H17" i="10" s="1"/>
  <c r="F38" i="10"/>
  <c r="H38" i="10" s="1"/>
  <c r="F102" i="10"/>
  <c r="H102" i="10" s="1"/>
  <c r="F166" i="10"/>
  <c r="H166" i="10" s="1"/>
  <c r="F230" i="10"/>
  <c r="H230" i="10" s="1"/>
  <c r="F294" i="10"/>
  <c r="H294" i="10" s="1"/>
  <c r="F358" i="10"/>
  <c r="H358" i="10" s="1"/>
  <c r="F24" i="10"/>
  <c r="H24" i="10" s="1"/>
  <c r="F88" i="10"/>
  <c r="H88" i="10" s="1"/>
  <c r="F82" i="10"/>
  <c r="H82" i="10" s="1"/>
  <c r="F163" i="10"/>
  <c r="H163" i="10" s="1"/>
  <c r="F236" i="10"/>
  <c r="H236" i="10" s="1"/>
  <c r="F309" i="10"/>
  <c r="H309" i="10" s="1"/>
  <c r="F63" i="10"/>
  <c r="H63" i="10" s="1"/>
  <c r="F147" i="10"/>
  <c r="H147" i="10" s="1"/>
  <c r="F220" i="10"/>
  <c r="H220" i="10" s="1"/>
  <c r="F293" i="10"/>
  <c r="H293" i="10" s="1"/>
  <c r="F33" i="10"/>
  <c r="H33" i="10" s="1"/>
  <c r="F144" i="10"/>
  <c r="H144" i="10" s="1"/>
  <c r="F242" i="10"/>
  <c r="H242" i="10" s="1"/>
  <c r="F61" i="10"/>
  <c r="H61" i="10" s="1"/>
  <c r="F170" i="10"/>
  <c r="H170" i="10" s="1"/>
  <c r="F268" i="10"/>
  <c r="H268" i="10" s="1"/>
  <c r="F77" i="10"/>
  <c r="H77" i="10" s="1"/>
  <c r="F185" i="10"/>
  <c r="H185" i="10" s="1"/>
  <c r="F281" i="10"/>
  <c r="H281" i="10" s="1"/>
  <c r="F338" i="10"/>
  <c r="H338" i="10" s="1"/>
  <c r="F51" i="10"/>
  <c r="H51" i="10" s="1"/>
  <c r="F161" i="10"/>
  <c r="H161" i="10" s="1"/>
  <c r="F259" i="10"/>
  <c r="H259" i="10" s="1"/>
  <c r="F356" i="10"/>
  <c r="H356" i="10" s="1"/>
  <c r="F81" i="10"/>
  <c r="H81" i="10" s="1"/>
  <c r="F187" i="10"/>
  <c r="H187" i="10" s="1"/>
  <c r="F285" i="10"/>
  <c r="H285" i="10" s="1"/>
  <c r="F29" i="10"/>
  <c r="H29" i="10" s="1"/>
  <c r="F168" i="10"/>
  <c r="H168" i="10" s="1"/>
  <c r="F325" i="10"/>
  <c r="H325" i="10" s="1"/>
  <c r="F68" i="10"/>
  <c r="H68" i="10" s="1"/>
  <c r="F177" i="10"/>
  <c r="H177" i="10" s="1"/>
  <c r="F274" i="10"/>
  <c r="H274" i="10" s="1"/>
  <c r="F113" i="10"/>
  <c r="H113" i="10" s="1"/>
  <c r="F215" i="10"/>
  <c r="H215" i="10" s="1"/>
  <c r="F313" i="10"/>
  <c r="H313" i="10" s="1"/>
  <c r="F204" i="10"/>
  <c r="H204" i="10" s="1"/>
  <c r="F253" i="10"/>
  <c r="H253" i="10" s="1"/>
  <c r="F364" i="10"/>
  <c r="H364" i="10" s="1"/>
  <c r="F363" i="10"/>
  <c r="H363" i="10" s="1"/>
  <c r="M3" i="2" a="1"/>
  <c r="M3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I7" i="13" l="1"/>
  <c r="I8" i="13" s="1"/>
  <c r="I3" i="12"/>
  <c r="I4" i="12" s="1"/>
  <c r="I5" i="12" s="1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I84" i="12" s="1"/>
  <c r="I85" i="12" s="1"/>
  <c r="I86" i="12" s="1"/>
  <c r="I87" i="12" s="1"/>
  <c r="I88" i="12" s="1"/>
  <c r="I89" i="12" s="1"/>
  <c r="I90" i="12" s="1"/>
  <c r="I91" i="12" s="1"/>
  <c r="I92" i="12" s="1"/>
  <c r="I93" i="12" s="1"/>
  <c r="I94" i="12" s="1"/>
  <c r="I95" i="12" s="1"/>
  <c r="I96" i="12" s="1"/>
  <c r="I97" i="12" s="1"/>
  <c r="I98" i="12" s="1"/>
  <c r="I99" i="12" s="1"/>
  <c r="I100" i="12" s="1"/>
  <c r="I101" i="12" s="1"/>
  <c r="I102" i="12" s="1"/>
  <c r="I103" i="12" s="1"/>
  <c r="I104" i="12" s="1"/>
  <c r="I105" i="12" s="1"/>
  <c r="I106" i="12" s="1"/>
  <c r="I107" i="12" s="1"/>
  <c r="I108" i="12" s="1"/>
  <c r="I109" i="12" s="1"/>
  <c r="I110" i="12" s="1"/>
  <c r="I111" i="12" s="1"/>
  <c r="I112" i="12" s="1"/>
  <c r="I113" i="12" s="1"/>
  <c r="I114" i="12" s="1"/>
  <c r="I115" i="12" s="1"/>
  <c r="I116" i="12" s="1"/>
  <c r="I117" i="12" s="1"/>
  <c r="I118" i="12" s="1"/>
  <c r="I119" i="12" s="1"/>
  <c r="I120" i="12" s="1"/>
  <c r="I121" i="12" s="1"/>
  <c r="I122" i="12" s="1"/>
  <c r="I123" i="12" s="1"/>
  <c r="I124" i="12" s="1"/>
  <c r="I125" i="12" s="1"/>
  <c r="I126" i="12" s="1"/>
  <c r="I127" i="12" s="1"/>
  <c r="I128" i="12" s="1"/>
  <c r="I129" i="12" s="1"/>
  <c r="I130" i="12" s="1"/>
  <c r="I131" i="12" s="1"/>
  <c r="I132" i="12" s="1"/>
  <c r="I133" i="12" s="1"/>
  <c r="I134" i="12" s="1"/>
  <c r="I135" i="12" s="1"/>
  <c r="I136" i="12" s="1"/>
  <c r="I137" i="12" s="1"/>
  <c r="I138" i="12" s="1"/>
  <c r="I139" i="12" s="1"/>
  <c r="I140" i="12" s="1"/>
  <c r="I141" i="12" s="1"/>
  <c r="I142" i="12" s="1"/>
  <c r="I143" i="12" s="1"/>
  <c r="I144" i="12" s="1"/>
  <c r="I145" i="12" s="1"/>
  <c r="I146" i="12" s="1"/>
  <c r="I147" i="12" s="1"/>
  <c r="I148" i="12" s="1"/>
  <c r="I149" i="12" s="1"/>
  <c r="I150" i="12" s="1"/>
  <c r="I151" i="12" s="1"/>
  <c r="I152" i="12" s="1"/>
  <c r="I153" i="12" s="1"/>
  <c r="I154" i="12" s="1"/>
  <c r="I155" i="12" s="1"/>
  <c r="I156" i="12" s="1"/>
  <c r="I157" i="12" s="1"/>
  <c r="I158" i="12" s="1"/>
  <c r="I159" i="12" s="1"/>
  <c r="I160" i="12" s="1"/>
  <c r="I161" i="12" s="1"/>
  <c r="I162" i="12" s="1"/>
  <c r="I163" i="12" s="1"/>
  <c r="I164" i="12" s="1"/>
  <c r="I165" i="12" s="1"/>
  <c r="I166" i="12" s="1"/>
  <c r="I167" i="12" s="1"/>
  <c r="I168" i="12" s="1"/>
  <c r="I169" i="12" s="1"/>
  <c r="I170" i="12" s="1"/>
  <c r="I171" i="12" s="1"/>
  <c r="I172" i="12" s="1"/>
  <c r="I173" i="12" s="1"/>
  <c r="I174" i="12" s="1"/>
  <c r="I175" i="12" s="1"/>
  <c r="I176" i="12" s="1"/>
  <c r="I177" i="12" s="1"/>
  <c r="I178" i="12" s="1"/>
  <c r="I179" i="12" s="1"/>
  <c r="I180" i="12" s="1"/>
  <c r="I181" i="12" s="1"/>
  <c r="I182" i="12" s="1"/>
  <c r="I183" i="12" s="1"/>
  <c r="I184" i="12" s="1"/>
  <c r="I185" i="12" s="1"/>
  <c r="I186" i="12" s="1"/>
  <c r="I187" i="12" s="1"/>
  <c r="I188" i="12" s="1"/>
  <c r="I189" i="12" s="1"/>
  <c r="I190" i="12" s="1"/>
  <c r="I191" i="12" s="1"/>
  <c r="I192" i="12" s="1"/>
  <c r="I193" i="12" s="1"/>
  <c r="I194" i="12" s="1"/>
  <c r="I195" i="12" s="1"/>
  <c r="I196" i="12" s="1"/>
  <c r="I197" i="12" s="1"/>
  <c r="I198" i="12" s="1"/>
  <c r="I199" i="12" s="1"/>
  <c r="I200" i="12" s="1"/>
  <c r="I201" i="12" s="1"/>
  <c r="I202" i="12" s="1"/>
  <c r="I203" i="12" s="1"/>
  <c r="I204" i="12" s="1"/>
  <c r="I205" i="12" s="1"/>
  <c r="I206" i="12" s="1"/>
  <c r="I207" i="12" s="1"/>
  <c r="I208" i="12" s="1"/>
  <c r="I209" i="12" s="1"/>
  <c r="I210" i="12" s="1"/>
  <c r="I211" i="12" s="1"/>
  <c r="I212" i="12" s="1"/>
  <c r="I213" i="12" s="1"/>
  <c r="I214" i="12" s="1"/>
  <c r="I215" i="12" s="1"/>
  <c r="I216" i="12" s="1"/>
  <c r="I217" i="12" s="1"/>
  <c r="I218" i="12" s="1"/>
  <c r="I219" i="12" s="1"/>
  <c r="I220" i="12" s="1"/>
  <c r="I221" i="12" s="1"/>
  <c r="I222" i="12" s="1"/>
  <c r="I223" i="12" s="1"/>
  <c r="I224" i="12" s="1"/>
  <c r="I225" i="12" s="1"/>
  <c r="I226" i="12" s="1"/>
  <c r="I227" i="12" s="1"/>
  <c r="I228" i="12" s="1"/>
  <c r="I229" i="12" s="1"/>
  <c r="I230" i="12" s="1"/>
  <c r="I231" i="12" s="1"/>
  <c r="I232" i="12" s="1"/>
  <c r="I233" i="12" s="1"/>
  <c r="I234" i="12" s="1"/>
  <c r="I235" i="12" s="1"/>
  <c r="I236" i="12" s="1"/>
  <c r="I237" i="12" s="1"/>
  <c r="I238" i="12" s="1"/>
  <c r="I239" i="12" s="1"/>
  <c r="I240" i="12" s="1"/>
  <c r="I241" i="12" s="1"/>
  <c r="I242" i="12" s="1"/>
  <c r="I243" i="12" s="1"/>
  <c r="I244" i="12" s="1"/>
  <c r="I245" i="12" s="1"/>
  <c r="I246" i="12" s="1"/>
  <c r="I247" i="12" s="1"/>
  <c r="I248" i="12" s="1"/>
  <c r="I249" i="12" s="1"/>
  <c r="I250" i="12" s="1"/>
  <c r="I251" i="12" s="1"/>
  <c r="I252" i="12" s="1"/>
  <c r="I253" i="12" s="1"/>
  <c r="I254" i="12" s="1"/>
  <c r="I255" i="12" s="1"/>
  <c r="I256" i="12" s="1"/>
  <c r="I257" i="12" s="1"/>
  <c r="I258" i="12" s="1"/>
  <c r="I259" i="12" s="1"/>
  <c r="I260" i="12" s="1"/>
  <c r="I261" i="12" s="1"/>
  <c r="I262" i="12" s="1"/>
  <c r="I263" i="12" s="1"/>
  <c r="I264" i="12" s="1"/>
  <c r="I265" i="12" s="1"/>
  <c r="I266" i="12" s="1"/>
  <c r="I267" i="12" s="1"/>
  <c r="I268" i="12" s="1"/>
  <c r="I269" i="12" s="1"/>
  <c r="I270" i="12" s="1"/>
  <c r="I271" i="12" s="1"/>
  <c r="I272" i="12" s="1"/>
  <c r="I273" i="12" s="1"/>
  <c r="I274" i="12" s="1"/>
  <c r="I275" i="12" s="1"/>
  <c r="I276" i="12" s="1"/>
  <c r="I277" i="12" s="1"/>
  <c r="I278" i="12" s="1"/>
  <c r="I279" i="12" s="1"/>
  <c r="I280" i="12" s="1"/>
  <c r="I281" i="12" s="1"/>
  <c r="I282" i="12" s="1"/>
  <c r="I283" i="12" s="1"/>
  <c r="I284" i="12" s="1"/>
  <c r="I285" i="12" s="1"/>
  <c r="I286" i="12" s="1"/>
  <c r="I287" i="12" s="1"/>
  <c r="I288" i="12" s="1"/>
  <c r="I289" i="12" s="1"/>
  <c r="I290" i="12" s="1"/>
  <c r="I291" i="12" s="1"/>
  <c r="I292" i="12" s="1"/>
  <c r="I293" i="12" s="1"/>
  <c r="I294" i="12" s="1"/>
  <c r="I295" i="12" s="1"/>
  <c r="I296" i="12" s="1"/>
  <c r="I297" i="12" s="1"/>
  <c r="I298" i="12" s="1"/>
  <c r="I299" i="12" s="1"/>
  <c r="I300" i="12" s="1"/>
  <c r="I301" i="12" s="1"/>
  <c r="I302" i="12" s="1"/>
  <c r="I303" i="12" s="1"/>
  <c r="I304" i="12" s="1"/>
  <c r="I305" i="12" s="1"/>
  <c r="I306" i="12" s="1"/>
  <c r="I307" i="12" s="1"/>
  <c r="I308" i="12" s="1"/>
  <c r="I309" i="12" s="1"/>
  <c r="I310" i="12" s="1"/>
  <c r="I311" i="12" s="1"/>
  <c r="I312" i="12" s="1"/>
  <c r="I313" i="12" s="1"/>
  <c r="I314" i="12" s="1"/>
  <c r="I315" i="12" s="1"/>
  <c r="I316" i="12" s="1"/>
  <c r="I317" i="12" s="1"/>
  <c r="I318" i="12" s="1"/>
  <c r="I319" i="12" s="1"/>
  <c r="I320" i="12" s="1"/>
  <c r="I321" i="12" s="1"/>
  <c r="I322" i="12" s="1"/>
  <c r="I323" i="12" s="1"/>
  <c r="I324" i="12" s="1"/>
  <c r="I325" i="12" s="1"/>
  <c r="I326" i="12" s="1"/>
  <c r="I327" i="12" s="1"/>
  <c r="I328" i="12" s="1"/>
  <c r="I329" i="12" s="1"/>
  <c r="I330" i="12" s="1"/>
  <c r="I331" i="12" s="1"/>
  <c r="I332" i="12" s="1"/>
  <c r="I333" i="12" s="1"/>
  <c r="I334" i="12" s="1"/>
  <c r="I335" i="12" s="1"/>
  <c r="I336" i="12" s="1"/>
  <c r="I337" i="12" s="1"/>
  <c r="I338" i="12" s="1"/>
  <c r="I339" i="12" s="1"/>
  <c r="I340" i="12" s="1"/>
  <c r="I341" i="12" s="1"/>
  <c r="I342" i="12" s="1"/>
  <c r="I343" i="12" s="1"/>
  <c r="I344" i="12" s="1"/>
  <c r="I345" i="12" s="1"/>
  <c r="I346" i="12" s="1"/>
  <c r="I347" i="12" s="1"/>
  <c r="I348" i="12" s="1"/>
  <c r="I349" i="12" s="1"/>
  <c r="I350" i="12" s="1"/>
  <c r="I351" i="12" s="1"/>
  <c r="I352" i="12" s="1"/>
  <c r="I353" i="12" s="1"/>
  <c r="I354" i="12" s="1"/>
  <c r="I355" i="12" s="1"/>
  <c r="I356" i="12" s="1"/>
  <c r="I357" i="12" s="1"/>
  <c r="I358" i="12" s="1"/>
  <c r="I359" i="12" s="1"/>
  <c r="I360" i="12" s="1"/>
  <c r="I361" i="12" s="1"/>
  <c r="I362" i="12" s="1"/>
  <c r="I363" i="12" s="1"/>
  <c r="I364" i="12" s="1"/>
  <c r="I3" i="10"/>
  <c r="I4" i="10" s="1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I84" i="10" s="1"/>
  <c r="I85" i="10" s="1"/>
  <c r="I86" i="10" s="1"/>
  <c r="I87" i="10" s="1"/>
  <c r="I88" i="10" s="1"/>
  <c r="I89" i="10" s="1"/>
  <c r="I90" i="10" s="1"/>
  <c r="I91" i="10" s="1"/>
  <c r="I92" i="10" s="1"/>
  <c r="I93" i="10" s="1"/>
  <c r="I94" i="10" s="1"/>
  <c r="I95" i="10" s="1"/>
  <c r="I96" i="10" s="1"/>
  <c r="I97" i="10" s="1"/>
  <c r="I98" i="10" s="1"/>
  <c r="I99" i="10" s="1"/>
  <c r="I100" i="10" s="1"/>
  <c r="I101" i="10" s="1"/>
  <c r="I102" i="10" s="1"/>
  <c r="I103" i="10" s="1"/>
  <c r="I104" i="10" s="1"/>
  <c r="I105" i="10" s="1"/>
  <c r="I106" i="10" s="1"/>
  <c r="I107" i="10" s="1"/>
  <c r="I108" i="10" s="1"/>
  <c r="I109" i="10" s="1"/>
  <c r="I110" i="10" s="1"/>
  <c r="I111" i="10" s="1"/>
  <c r="I112" i="10" s="1"/>
  <c r="I113" i="10" s="1"/>
  <c r="I114" i="10" s="1"/>
  <c r="I115" i="10" s="1"/>
  <c r="I116" i="10" s="1"/>
  <c r="I117" i="10" s="1"/>
  <c r="I118" i="10" s="1"/>
  <c r="I119" i="10" s="1"/>
  <c r="I120" i="10" s="1"/>
  <c r="I121" i="10" s="1"/>
  <c r="I122" i="10" s="1"/>
  <c r="I123" i="10" s="1"/>
  <c r="I124" i="10" s="1"/>
  <c r="I125" i="10" s="1"/>
  <c r="I126" i="10" s="1"/>
  <c r="I127" i="10" s="1"/>
  <c r="I128" i="10" s="1"/>
  <c r="I129" i="10" s="1"/>
  <c r="I130" i="10" s="1"/>
  <c r="I131" i="10" s="1"/>
  <c r="I132" i="10" s="1"/>
  <c r="I133" i="10" s="1"/>
  <c r="I134" i="10" s="1"/>
  <c r="I135" i="10" s="1"/>
  <c r="I136" i="10" s="1"/>
  <c r="I137" i="10" s="1"/>
  <c r="I138" i="10" s="1"/>
  <c r="I139" i="10" s="1"/>
  <c r="I140" i="10" s="1"/>
  <c r="I141" i="10" s="1"/>
  <c r="I142" i="10" s="1"/>
  <c r="I143" i="10" s="1"/>
  <c r="I144" i="10" s="1"/>
  <c r="I145" i="10" s="1"/>
  <c r="I146" i="10" s="1"/>
  <c r="I147" i="10" s="1"/>
  <c r="I148" i="10" s="1"/>
  <c r="I149" i="10" s="1"/>
  <c r="I150" i="10" s="1"/>
  <c r="I151" i="10" s="1"/>
  <c r="I152" i="10" s="1"/>
  <c r="I153" i="10" s="1"/>
  <c r="I154" i="10" s="1"/>
  <c r="I155" i="10" s="1"/>
  <c r="I156" i="10" s="1"/>
  <c r="I157" i="10" s="1"/>
  <c r="I158" i="10" s="1"/>
  <c r="I159" i="10" s="1"/>
  <c r="I160" i="10" s="1"/>
  <c r="I161" i="10" s="1"/>
  <c r="I162" i="10" s="1"/>
  <c r="I163" i="10" s="1"/>
  <c r="I164" i="10" s="1"/>
  <c r="I165" i="10" s="1"/>
  <c r="I166" i="10" s="1"/>
  <c r="I167" i="10" s="1"/>
  <c r="I168" i="10" s="1"/>
  <c r="I169" i="10" s="1"/>
  <c r="I170" i="10" s="1"/>
  <c r="I171" i="10" s="1"/>
  <c r="I172" i="10" s="1"/>
  <c r="I173" i="10" s="1"/>
  <c r="I174" i="10" s="1"/>
  <c r="I175" i="10" s="1"/>
  <c r="I176" i="10" s="1"/>
  <c r="I177" i="10" s="1"/>
  <c r="I178" i="10" s="1"/>
  <c r="I179" i="10" s="1"/>
  <c r="I180" i="10" s="1"/>
  <c r="I181" i="10" s="1"/>
  <c r="I182" i="10" s="1"/>
  <c r="I183" i="10" s="1"/>
  <c r="I184" i="10" s="1"/>
  <c r="I185" i="10" s="1"/>
  <c r="I186" i="10" s="1"/>
  <c r="I187" i="10" s="1"/>
  <c r="I188" i="10" s="1"/>
  <c r="I189" i="10" s="1"/>
  <c r="I190" i="10" s="1"/>
  <c r="I191" i="10" s="1"/>
  <c r="I192" i="10" s="1"/>
  <c r="I193" i="10" s="1"/>
  <c r="I194" i="10" s="1"/>
  <c r="I195" i="10" s="1"/>
  <c r="I196" i="10" s="1"/>
  <c r="I197" i="10" s="1"/>
  <c r="I198" i="10" s="1"/>
  <c r="I199" i="10" s="1"/>
  <c r="I200" i="10" s="1"/>
  <c r="I201" i="10" s="1"/>
  <c r="I202" i="10" s="1"/>
  <c r="I203" i="10" s="1"/>
  <c r="I204" i="10" s="1"/>
  <c r="I205" i="10" s="1"/>
  <c r="I206" i="10" s="1"/>
  <c r="I207" i="10" s="1"/>
  <c r="I208" i="10" s="1"/>
  <c r="I209" i="10" s="1"/>
  <c r="I210" i="10" s="1"/>
  <c r="I211" i="10" s="1"/>
  <c r="I212" i="10" s="1"/>
  <c r="I213" i="10" s="1"/>
  <c r="I214" i="10" s="1"/>
  <c r="I215" i="10" s="1"/>
  <c r="I216" i="10" s="1"/>
  <c r="I217" i="10" s="1"/>
  <c r="I218" i="10" s="1"/>
  <c r="I219" i="10" s="1"/>
  <c r="I220" i="10" s="1"/>
  <c r="I221" i="10" s="1"/>
  <c r="I222" i="10" s="1"/>
  <c r="I223" i="10" s="1"/>
  <c r="I224" i="10" s="1"/>
  <c r="I225" i="10" s="1"/>
  <c r="I226" i="10" s="1"/>
  <c r="I227" i="10" s="1"/>
  <c r="I228" i="10" s="1"/>
  <c r="I229" i="10" s="1"/>
  <c r="I230" i="10" s="1"/>
  <c r="I231" i="10" s="1"/>
  <c r="I232" i="10" s="1"/>
  <c r="I233" i="10" s="1"/>
  <c r="I234" i="10" s="1"/>
  <c r="I235" i="10" s="1"/>
  <c r="I236" i="10" s="1"/>
  <c r="I237" i="10" s="1"/>
  <c r="I238" i="10" s="1"/>
  <c r="I239" i="10" s="1"/>
  <c r="I240" i="10" s="1"/>
  <c r="I241" i="10" s="1"/>
  <c r="I242" i="10" s="1"/>
  <c r="I243" i="10" s="1"/>
  <c r="I244" i="10" s="1"/>
  <c r="I245" i="10" s="1"/>
  <c r="I246" i="10" s="1"/>
  <c r="I247" i="10" s="1"/>
  <c r="I248" i="10" s="1"/>
  <c r="I249" i="10" s="1"/>
  <c r="I250" i="10" s="1"/>
  <c r="I251" i="10" s="1"/>
  <c r="I252" i="10" s="1"/>
  <c r="I253" i="10" s="1"/>
  <c r="I254" i="10" s="1"/>
  <c r="I255" i="10" s="1"/>
  <c r="I256" i="10" s="1"/>
  <c r="I257" i="10" s="1"/>
  <c r="I258" i="10" s="1"/>
  <c r="I259" i="10" s="1"/>
  <c r="I260" i="10" s="1"/>
  <c r="I261" i="10" s="1"/>
  <c r="I262" i="10" s="1"/>
  <c r="I263" i="10" s="1"/>
  <c r="I264" i="10" s="1"/>
  <c r="I265" i="10" s="1"/>
  <c r="I266" i="10" s="1"/>
  <c r="I267" i="10" s="1"/>
  <c r="I268" i="10" s="1"/>
  <c r="I269" i="10" s="1"/>
  <c r="I270" i="10" s="1"/>
  <c r="I271" i="10" s="1"/>
  <c r="I272" i="10" s="1"/>
  <c r="I273" i="10" s="1"/>
  <c r="I274" i="10" s="1"/>
  <c r="I275" i="10" s="1"/>
  <c r="I276" i="10" s="1"/>
  <c r="I277" i="10" s="1"/>
  <c r="I278" i="10" s="1"/>
  <c r="I279" i="10" s="1"/>
  <c r="I280" i="10" s="1"/>
  <c r="I281" i="10" s="1"/>
  <c r="I282" i="10" s="1"/>
  <c r="I283" i="10" s="1"/>
  <c r="I284" i="10" s="1"/>
  <c r="I285" i="10" s="1"/>
  <c r="I286" i="10" s="1"/>
  <c r="I287" i="10" s="1"/>
  <c r="I288" i="10" s="1"/>
  <c r="I289" i="10" s="1"/>
  <c r="I290" i="10" s="1"/>
  <c r="I291" i="10" s="1"/>
  <c r="I292" i="10" s="1"/>
  <c r="I293" i="10" s="1"/>
  <c r="I294" i="10" s="1"/>
  <c r="I295" i="10" s="1"/>
  <c r="I296" i="10" s="1"/>
  <c r="I297" i="10" s="1"/>
  <c r="I298" i="10" s="1"/>
  <c r="I299" i="10" s="1"/>
  <c r="I300" i="10" s="1"/>
  <c r="I301" i="10" s="1"/>
  <c r="I302" i="10" s="1"/>
  <c r="I303" i="10" s="1"/>
  <c r="I304" i="10" s="1"/>
  <c r="I305" i="10" s="1"/>
  <c r="I306" i="10" s="1"/>
  <c r="I307" i="10" s="1"/>
  <c r="I308" i="10" s="1"/>
  <c r="I309" i="10" s="1"/>
  <c r="I310" i="10" s="1"/>
  <c r="I311" i="10" s="1"/>
  <c r="I312" i="10" s="1"/>
  <c r="I313" i="10" s="1"/>
  <c r="I314" i="10" s="1"/>
  <c r="I315" i="10" s="1"/>
  <c r="I316" i="10" s="1"/>
  <c r="I317" i="10" s="1"/>
  <c r="I318" i="10" s="1"/>
  <c r="I319" i="10" s="1"/>
  <c r="I320" i="10" s="1"/>
  <c r="I321" i="10" s="1"/>
  <c r="I322" i="10" s="1"/>
  <c r="I323" i="10" s="1"/>
  <c r="I324" i="10" s="1"/>
  <c r="I325" i="10" s="1"/>
  <c r="I326" i="10" s="1"/>
  <c r="I327" i="10" s="1"/>
  <c r="I328" i="10" s="1"/>
  <c r="I329" i="10" s="1"/>
  <c r="I330" i="10" s="1"/>
  <c r="I331" i="10" s="1"/>
  <c r="I332" i="10" s="1"/>
  <c r="I333" i="10" s="1"/>
  <c r="I334" i="10" s="1"/>
  <c r="I335" i="10" s="1"/>
  <c r="I336" i="10" s="1"/>
  <c r="I337" i="10" s="1"/>
  <c r="I338" i="10" s="1"/>
  <c r="I339" i="10" s="1"/>
  <c r="I340" i="10" s="1"/>
  <c r="I341" i="10" s="1"/>
  <c r="I342" i="10" s="1"/>
  <c r="I343" i="10" s="1"/>
  <c r="I344" i="10" s="1"/>
  <c r="I345" i="10" s="1"/>
  <c r="I346" i="10" s="1"/>
  <c r="I347" i="10" s="1"/>
  <c r="I348" i="10" s="1"/>
  <c r="I349" i="10" s="1"/>
  <c r="I350" i="10" s="1"/>
  <c r="I351" i="10" s="1"/>
  <c r="I352" i="10" s="1"/>
  <c r="I353" i="10" s="1"/>
  <c r="I354" i="10" s="1"/>
  <c r="I355" i="10" s="1"/>
  <c r="I356" i="10" s="1"/>
  <c r="I357" i="10" s="1"/>
  <c r="I358" i="10" s="1"/>
  <c r="I359" i="10" s="1"/>
  <c r="I360" i="10" s="1"/>
  <c r="I361" i="10" s="1"/>
  <c r="I362" i="10" s="1"/>
  <c r="I363" i="10" s="1"/>
  <c r="I364" i="10" s="1"/>
  <c r="I60" i="1"/>
  <c r="I52" i="1"/>
  <c r="I44" i="1"/>
  <c r="I36" i="1"/>
  <c r="I28" i="1"/>
  <c r="I20" i="1"/>
  <c r="I65" i="1"/>
  <c r="I57" i="1"/>
  <c r="I49" i="1"/>
  <c r="I41" i="1"/>
  <c r="I33" i="1"/>
  <c r="I25" i="1"/>
  <c r="I17" i="1"/>
  <c r="I9" i="1"/>
  <c r="I12" i="1"/>
  <c r="I4" i="1"/>
  <c r="I64" i="1"/>
  <c r="I62" i="1"/>
  <c r="I54" i="1"/>
  <c r="I46" i="1"/>
  <c r="I38" i="1"/>
  <c r="I30" i="1"/>
  <c r="I22" i="1"/>
  <c r="I14" i="1"/>
  <c r="I6" i="1"/>
  <c r="I61" i="1"/>
  <c r="I53" i="1"/>
  <c r="I45" i="1"/>
  <c r="I37" i="1"/>
  <c r="I29" i="1"/>
  <c r="I21" i="1"/>
  <c r="I56" i="1"/>
  <c r="I13" i="1"/>
  <c r="I66" i="1"/>
  <c r="I48" i="1"/>
  <c r="I40" i="1"/>
  <c r="I32" i="1"/>
  <c r="I5" i="1"/>
  <c r="I58" i="1"/>
  <c r="I50" i="1"/>
  <c r="I42" i="1"/>
  <c r="I34" i="1"/>
  <c r="I26" i="1"/>
  <c r="I18" i="1"/>
  <c r="I10" i="1"/>
  <c r="I24" i="1"/>
  <c r="I16" i="1"/>
  <c r="I8" i="1"/>
  <c r="I63" i="1"/>
  <c r="I55" i="1"/>
  <c r="I47" i="1"/>
  <c r="I39" i="1"/>
  <c r="I31" i="1"/>
  <c r="I23" i="1"/>
  <c r="I15" i="1"/>
  <c r="I7" i="1"/>
  <c r="I2" i="1"/>
  <c r="I59" i="1"/>
  <c r="I51" i="1"/>
  <c r="I43" i="1"/>
  <c r="I35" i="1"/>
  <c r="I27" i="1"/>
  <c r="I19" i="1"/>
  <c r="I11" i="1"/>
  <c r="I3" i="1"/>
  <c r="L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<sst xmlns="http://schemas.openxmlformats.org/spreadsheetml/2006/main" count="105" uniqueCount="63">
  <si>
    <t>Calibración Areas</t>
  </si>
  <si>
    <t>Humanos por cuadro</t>
  </si>
  <si>
    <t>AREA</t>
  </si>
  <si>
    <t>W</t>
  </si>
  <si>
    <t>L</t>
  </si>
  <si>
    <t>RAT</t>
  </si>
  <si>
    <t>Mean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</si>
  <si>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</si>
  <si>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</si>
  <si>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</si>
  <si>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</si>
  <si>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</si>
  <si>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</si>
  <si>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</si>
  <si>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</si>
  <si>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</si>
  <si>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</si>
  <si>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</si>
  <si>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</si>
  <si>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</si>
  <si>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</si>
  <si>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</si>
  <si>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</si>
  <si>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</si>
  <si>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</si>
  <si>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</si>
  <si>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</si>
  <si>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</si>
  <si>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</si>
  <si>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</si>
  <si>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</si>
  <si>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</si>
  <si>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</t>
  </si>
  <si>
    <t>D</t>
  </si>
  <si>
    <t>REAL_POP</t>
  </si>
  <si>
    <t>POP_3</t>
  </si>
  <si>
    <t>POP_2</t>
  </si>
  <si>
    <t>LENGTH</t>
  </si>
  <si>
    <t>WIDTH</t>
  </si>
  <si>
    <t>Temp</t>
  </si>
  <si>
    <t>B Rate</t>
  </si>
  <si>
    <t>b0</t>
  </si>
  <si>
    <t>b1</t>
  </si>
  <si>
    <t>D Rate</t>
  </si>
  <si>
    <t>Rate</t>
  </si>
  <si>
    <t>Rate + Und</t>
  </si>
  <si>
    <t>Maybe</t>
  </si>
  <si>
    <t>DRAD</t>
  </si>
  <si>
    <t>DRAQ</t>
  </si>
  <si>
    <t>BR</t>
  </si>
  <si>
    <t>DR</t>
  </si>
  <si>
    <t>Bite</t>
  </si>
  <si>
    <t>Mate</t>
  </si>
  <si>
    <t>32 days</t>
  </si>
  <si>
    <t>Initial</t>
  </si>
  <si>
    <t>bite rate</t>
  </si>
  <si>
    <t>prob inf</t>
  </si>
  <si>
    <t>BR &amp; DR</t>
  </si>
  <si>
    <t>Lifespan I</t>
  </si>
  <si>
    <t>lifespanN</t>
  </si>
  <si>
    <t>lifespanShort</t>
  </si>
  <si>
    <t>-</t>
  </si>
  <si>
    <t>Initialli 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</si>
</sst>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Sheet7!$B$2:$B$6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xVal>
          <c:yVal>
            <c:numRef>
              <c:f>Sheet7!$C$2:$C$6</c:f>
              <c:numCache>
                <c:formatCode>General</c:formatCode>
                <c:ptCount val="5"/>
                <c:pt idx="0">
                  <c:v>0.03</c:v>
                </c:pt>
                <c:pt idx="1">
                  <c:v>0.04</c:v>
                </c:pt>
                <c:pt idx="2">
                  <c:v>5.8000000000000003E-2</c:v>
                </c:pt>
                <c:pt idx="3">
                  <c:v>7.8E-2</c:v>
                </c:pt>
                <c:pt idx="4">
                  <c:v>8.2000000000000003E-2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C-44AC-A18F-39A3B068F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659760"/>
        <c:axId val="352201968"/>
      </c:scatterChart>
      <c:valAx>
        <c:axId val="87865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01968"/>
        <c:crosses val="autoZero"/>
        <c:crossBetween val="midCat"/>
      </c:valAx>
      <c:valAx>
        <c:axId val="35220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65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Sheet7!$B$27:$B$31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xVal>
          <c:yVal>
            <c:numRef>
              <c:f>Sheet7!$C$27:$C$31</c:f>
              <c:numCache>
                <c:formatCode>General</c:formatCode>
                <c:ptCount val="5"/>
                <c:pt idx="0">
                  <c:v>1.7000000000000001E-2</c:v>
                </c:pt>
                <c:pt idx="1">
                  <c:v>1.9E-2</c:v>
                </c:pt>
                <c:pt idx="2">
                  <c:v>3.5000000000000003E-2</c:v>
                </c:pt>
                <c:pt idx="3">
                  <c:v>4.9000000000000002E-2</c:v>
                </c:pt>
                <c:pt idx="4">
                  <c:v>7.8E-2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39-45EE-AB2F-47668223C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068368"/>
        <c:axId val="810569360"/>
      </c:scatterChart>
      <c:valAx>
        <c:axId val="100306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569360"/>
        <c:crosses val="autoZero"/>
        <c:crossBetween val="midCat"/>
      </c:valAx>
      <c:valAx>
        <c:axId val="8105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6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'Sheet4 (2)'!$G$2:$G$364</c:f>
              <c:numCache>
                <c:formatCode>General</c:formatCode>
                <c:ptCount val="363"/>
                <c:pt idx="0">
                  <c:v>6.2873333951999927E-2</c:v>
                </c:pt>
                <c:pt idx="1">
                  <c:v>6.3487655172000085E-2</c:v>
                </c:pt>
                <c:pt idx="2">
                  <c:v>6.2914394148000069E-2</c:v>
                </c:pt>
                <c:pt idx="3">
                  <c:v>6.7746217935999914E-2</c:v>
                </c:pt>
                <c:pt idx="4">
                  <c:v>6.6813009999999978E-2</c:v>
                </c:pt>
                <c:pt idx="5">
                  <c:v>6.3813842499999912E-2</c:v>
                </c:pt>
                <c:pt idx="6">
                  <c:v>5.8120786128000007E-2</c:v>
                </c:pt>
                <c:pt idx="7">
                  <c:v>6.0762089603999897E-2</c:v>
                </c:pt>
                <c:pt idx="8">
                  <c:v>6.9825605795999973E-2</c:v>
                </c:pt>
                <c:pt idx="9">
                  <c:v>6.7591698000000006E-2</c:v>
                </c:pt>
                <c:pt idx="10">
                  <c:v>6.9973304388000007E-2</c:v>
                </c:pt>
                <c:pt idx="11">
                  <c:v>9.0802347587999988E-2</c:v>
                </c:pt>
                <c:pt idx="12">
                  <c:v>5.5043906500000045E-2</c:v>
                </c:pt>
                <c:pt idx="13">
                  <c:v>4.6306178751999966E-2</c:v>
                </c:pt>
                <c:pt idx="14">
                  <c:v>5.2819223232000029E-2</c:v>
                </c:pt>
                <c:pt idx="15">
                  <c:v>5.4076465872000129E-2</c:v>
                </c:pt>
                <c:pt idx="16">
                  <c:v>3.7896566500000034E-2</c:v>
                </c:pt>
                <c:pt idx="17">
                  <c:v>6.397653699599995E-2</c:v>
                </c:pt>
                <c:pt idx="18">
                  <c:v>5.9800980047999969E-2</c:v>
                </c:pt>
                <c:pt idx="19">
                  <c:v>9.7996470499999933E-2</c:v>
                </c:pt>
                <c:pt idx="20">
                  <c:v>5.0371367748000023E-2</c:v>
                </c:pt>
                <c:pt idx="21">
                  <c:v>5.4665064064000096E-2</c:v>
                </c:pt>
                <c:pt idx="22">
                  <c:v>5.1943544483999987E-2</c:v>
                </c:pt>
                <c:pt idx="23">
                  <c:v>5.1238013135999988E-2</c:v>
                </c:pt>
                <c:pt idx="24">
                  <c:v>5.8457483343999944E-2</c:v>
                </c:pt>
                <c:pt idx="25">
                  <c:v>6.0261204516000005E-2</c:v>
                </c:pt>
                <c:pt idx="26">
                  <c:v>7.371506400000008E-2</c:v>
                </c:pt>
                <c:pt idx="27">
                  <c:v>7.0449764943999932E-2</c:v>
                </c:pt>
                <c:pt idx="28">
                  <c:v>6.3650879844000113E-2</c:v>
                </c:pt>
                <c:pt idx="29">
                  <c:v>5.0659600000000055E-2</c:v>
                </c:pt>
                <c:pt idx="30">
                  <c:v>5.086588650000004E-2</c:v>
                </c:pt>
                <c:pt idx="31">
                  <c:v>6.2461947472000096E-2</c:v>
                </c:pt>
                <c:pt idx="32">
                  <c:v>5.7825984964000071E-2</c:v>
                </c:pt>
                <c:pt idx="33">
                  <c:v>8.1266982403999988E-2</c:v>
                </c:pt>
                <c:pt idx="34">
                  <c:v>5.1777246532000026E-2</c:v>
                </c:pt>
                <c:pt idx="35">
                  <c:v>6.4057781764000038E-2</c:v>
                </c:pt>
                <c:pt idx="36">
                  <c:v>4.4910880384000068E-2</c:v>
                </c:pt>
                <c:pt idx="37">
                  <c:v>4.3849883328000022E-2</c:v>
                </c:pt>
                <c:pt idx="38">
                  <c:v>4.6463201664000059E-2</c:v>
                </c:pt>
                <c:pt idx="39">
                  <c:v>4.9633462500000031E-2</c:v>
                </c:pt>
                <c:pt idx="40">
                  <c:v>3.9728336512000056E-2</c:v>
                </c:pt>
                <c:pt idx="41">
                  <c:v>5.3279462308000042E-2</c:v>
                </c:pt>
                <c:pt idx="42">
                  <c:v>4.7333373648000082E-2</c:v>
                </c:pt>
                <c:pt idx="43">
                  <c:v>5.6392649411999979E-2</c:v>
                </c:pt>
                <c:pt idx="44">
                  <c:v>5.9759094852000066E-2</c:v>
                </c:pt>
                <c:pt idx="45">
                  <c:v>4.1800537792000075E-2</c:v>
                </c:pt>
                <c:pt idx="46">
                  <c:v>5.4707141892000016E-2</c:v>
                </c:pt>
                <c:pt idx="47">
                  <c:v>9.8405946500000119E-2</c:v>
                </c:pt>
                <c:pt idx="48">
                  <c:v>6.3773126736000024E-2</c:v>
                </c:pt>
                <c:pt idx="49">
                  <c:v>5.2819223232000029E-2</c:v>
                </c:pt>
                <c:pt idx="50">
                  <c:v>6.1095250756000002E-2</c:v>
                </c:pt>
                <c:pt idx="51">
                  <c:v>6.0970390864000051E-2</c:v>
                </c:pt>
                <c:pt idx="52">
                  <c:v>4.9756104528000028E-2</c:v>
                </c:pt>
                <c:pt idx="53">
                  <c:v>5.6350479744000009E-2</c:v>
                </c:pt>
                <c:pt idx="54">
                  <c:v>6.3813842499999912E-2</c:v>
                </c:pt>
                <c:pt idx="55">
                  <c:v>5.3782562499999992E-2</c:v>
                </c:pt>
                <c:pt idx="56">
                  <c:v>5.8078681732000065E-2</c:v>
                </c:pt>
                <c:pt idx="57">
                  <c:v>5.0659600000000055E-2</c:v>
                </c:pt>
                <c:pt idx="58">
                  <c:v>9.4171973827999911E-2</c:v>
                </c:pt>
                <c:pt idx="59">
                  <c:v>5.2110010499999998E-2</c:v>
                </c:pt>
                <c:pt idx="60">
                  <c:v>4.5798521315999957E-2</c:v>
                </c:pt>
                <c:pt idx="61">
                  <c:v>6.1552248000000059E-2</c:v>
                </c:pt>
                <c:pt idx="62">
                  <c:v>6.3487655172000085E-2</c:v>
                </c:pt>
                <c:pt idx="63">
                  <c:v>6.0052131455999996E-2</c:v>
                </c:pt>
                <c:pt idx="64">
                  <c:v>6.1883744447999961E-2</c:v>
                </c:pt>
                <c:pt idx="65">
                  <c:v>6.2379504000000058E-2</c:v>
                </c:pt>
                <c:pt idx="66">
                  <c:v>6.3773126736000024E-2</c:v>
                </c:pt>
                <c:pt idx="67">
                  <c:v>6.6577499775999943E-2</c:v>
                </c:pt>
                <c:pt idx="68">
                  <c:v>6.0177600132000103E-2</c:v>
                </c:pt>
                <c:pt idx="69">
                  <c:v>5.2902830415999941E-2</c:v>
                </c:pt>
                <c:pt idx="70">
                  <c:v>5.9213953215999898E-2</c:v>
                </c:pt>
                <c:pt idx="71">
                  <c:v>3.6556498000000021E-2</c:v>
                </c:pt>
                <c:pt idx="72">
                  <c:v>5.6181806272000062E-2</c:v>
                </c:pt>
                <c:pt idx="73">
                  <c:v>5.5043906500000045E-2</c:v>
                </c:pt>
                <c:pt idx="74">
                  <c:v>5.8877955263999998E-2</c:v>
                </c:pt>
                <c:pt idx="75">
                  <c:v>4.8576829155999951E-2</c:v>
                </c:pt>
                <c:pt idx="76">
                  <c:v>5.8036573824000098E-2</c:v>
                </c:pt>
                <c:pt idx="77">
                  <c:v>4.8455677263999936E-2</c:v>
                </c:pt>
                <c:pt idx="78">
                  <c:v>4.7692389732000101E-2</c:v>
                </c:pt>
                <c:pt idx="79">
                  <c:v>5.1694162499999946E-2</c:v>
                </c:pt>
                <c:pt idx="80">
                  <c:v>7.088460308800007E-2</c:v>
                </c:pt>
                <c:pt idx="81">
                  <c:v>6.126158422799996E-2</c:v>
                </c:pt>
                <c:pt idx="82">
                  <c:v>5.6055309316000029E-2</c:v>
                </c:pt>
                <c:pt idx="83">
                  <c:v>6.5427706500000099E-2</c:v>
                </c:pt>
                <c:pt idx="84">
                  <c:v>6.2585510499999969E-2</c:v>
                </c:pt>
                <c:pt idx="85">
                  <c:v>6.401716799999993E-2</c:v>
                </c:pt>
                <c:pt idx="86">
                  <c:v>5.8793900496000057E-2</c:v>
                </c:pt>
                <c:pt idx="87">
                  <c:v>6.6380597315999906E-2</c:v>
                </c:pt>
                <c:pt idx="88">
                  <c:v>6.7784782500000001E-2</c:v>
                </c:pt>
                <c:pt idx="89">
                  <c:v>5.9465698000000095E-2</c:v>
                </c:pt>
                <c:pt idx="90">
                  <c:v>6.2420732483999958E-2</c:v>
                </c:pt>
                <c:pt idx="91">
                  <c:v>9.4213953215999902E-2</c:v>
                </c:pt>
                <c:pt idx="92">
                  <c:v>6.4785772036000028E-2</c:v>
                </c:pt>
                <c:pt idx="93">
                  <c:v>9.6136849999999996E-2</c:v>
                </c:pt>
                <c:pt idx="94">
                  <c:v>6.4462950083999965E-2</c:v>
                </c:pt>
                <c:pt idx="95">
                  <c:v>9.2404599044000113E-2</c:v>
                </c:pt>
                <c:pt idx="96">
                  <c:v>0.10030773363200007</c:v>
                </c:pt>
                <c:pt idx="97">
                  <c:v>5.5802347587999984E-2</c:v>
                </c:pt>
                <c:pt idx="98">
                  <c:v>9.9179518655999943E-2</c:v>
                </c:pt>
                <c:pt idx="99">
                  <c:v>6.0970390864000051E-2</c:v>
                </c:pt>
                <c:pt idx="100">
                  <c:v>6.1012021091999907E-2</c:v>
                </c:pt>
                <c:pt idx="101">
                  <c:v>9.5470064975999969E-2</c:v>
                </c:pt>
                <c:pt idx="102">
                  <c:v>6.0470064975999965E-2</c:v>
                </c:pt>
                <c:pt idx="103">
                  <c:v>0.10624319916799996</c:v>
                </c:pt>
                <c:pt idx="104">
                  <c:v>6.8053990991999963E-2</c:v>
                </c:pt>
                <c:pt idx="105">
                  <c:v>5.651916000000004E-2</c:v>
                </c:pt>
                <c:pt idx="106">
                  <c:v>8.1936498367999988E-2</c:v>
                </c:pt>
                <c:pt idx="107">
                  <c:v>8.4756104528000031E-2</c:v>
                </c:pt>
                <c:pt idx="108">
                  <c:v>7.9834360015999972E-2</c:v>
                </c:pt>
                <c:pt idx="109">
                  <c:v>8.4960818468000077E-2</c:v>
                </c:pt>
                <c:pt idx="110">
                  <c:v>4.8617249999999973E-2</c:v>
                </c:pt>
                <c:pt idx="111">
                  <c:v>9.0675888000000038E-2</c:v>
                </c:pt>
                <c:pt idx="112">
                  <c:v>6.130314081599994E-2</c:v>
                </c:pt>
                <c:pt idx="113">
                  <c:v>6.1344686499999995E-2</c:v>
                </c:pt>
                <c:pt idx="114">
                  <c:v>6.1136849999999993E-2</c:v>
                </c:pt>
                <c:pt idx="115">
                  <c:v>5.7488895107999954E-2</c:v>
                </c:pt>
                <c:pt idx="116">
                  <c:v>5.1113858244000082E-2</c:v>
                </c:pt>
                <c:pt idx="117">
                  <c:v>6.6420023999999939E-2</c:v>
                </c:pt>
                <c:pt idx="118">
                  <c:v>5.136227725199996E-2</c:v>
                </c:pt>
                <c:pt idx="119">
                  <c:v>5.4791309956000039E-2</c:v>
                </c:pt>
                <c:pt idx="120">
                  <c:v>4.8941266768000063E-2</c:v>
                </c:pt>
                <c:pt idx="121">
                  <c:v>6.084543974800008E-2</c:v>
                </c:pt>
                <c:pt idx="122">
                  <c:v>4.9022448000000024E-2</c:v>
                </c:pt>
                <c:pt idx="123">
                  <c:v>5.1694162499999946E-2</c:v>
                </c:pt>
                <c:pt idx="124">
                  <c:v>3.8554757824000002E-2</c:v>
                </c:pt>
                <c:pt idx="125">
                  <c:v>5.6392649411999979E-2</c:v>
                </c:pt>
                <c:pt idx="126">
                  <c:v>5.6730010500000067E-2</c:v>
                </c:pt>
                <c:pt idx="127">
                  <c:v>5.4202510500000051E-2</c:v>
                </c:pt>
                <c:pt idx="128">
                  <c:v>5.3698645187999966E-2</c:v>
                </c:pt>
                <c:pt idx="129">
                  <c:v>6.4220062500000036E-2</c:v>
                </c:pt>
                <c:pt idx="130">
                  <c:v>6.1427744771999998E-2</c:v>
                </c:pt>
                <c:pt idx="131">
                  <c:v>5.9759094852000066E-2</c:v>
                </c:pt>
                <c:pt idx="132">
                  <c:v>4.9878886884000023E-2</c:v>
                </c:pt>
                <c:pt idx="133">
                  <c:v>5.1155230911999944E-2</c:v>
                </c:pt>
                <c:pt idx="134">
                  <c:v>4.3217043844000075E-2</c:v>
                </c:pt>
                <c:pt idx="135">
                  <c:v>6.5187577956000081E-2</c:v>
                </c:pt>
                <c:pt idx="136">
                  <c:v>5.694084999999996E-2</c:v>
                </c:pt>
                <c:pt idx="137">
                  <c:v>6.3078487491999985E-2</c:v>
                </c:pt>
                <c:pt idx="138">
                  <c:v>4.6423910499999971E-2</c:v>
                </c:pt>
                <c:pt idx="139">
                  <c:v>5.765746045200007E-2</c:v>
                </c:pt>
                <c:pt idx="140">
                  <c:v>5.1403722447999983E-2</c:v>
                </c:pt>
                <c:pt idx="141">
                  <c:v>5.086588650000004E-2</c:v>
                </c:pt>
                <c:pt idx="142">
                  <c:v>6.3813842499999912E-2</c:v>
                </c:pt>
                <c:pt idx="143">
                  <c:v>5.1652637056000011E-2</c:v>
                </c:pt>
                <c:pt idx="144">
                  <c:v>6.0636992207999979E-2</c:v>
                </c:pt>
                <c:pt idx="145">
                  <c:v>4.2411710436000033E-2</c:v>
                </c:pt>
                <c:pt idx="146">
                  <c:v>5.8415410500000015E-2</c:v>
                </c:pt>
                <c:pt idx="147">
                  <c:v>5.2234966608000116E-2</c:v>
                </c:pt>
                <c:pt idx="148">
                  <c:v>4.7134663107999991E-2</c:v>
                </c:pt>
                <c:pt idx="149">
                  <c:v>5.5170251967999989E-2</c:v>
                </c:pt>
                <c:pt idx="150">
                  <c:v>6.1427744771999998E-2</c:v>
                </c:pt>
                <c:pt idx="151">
                  <c:v>6.130314081599994E-2</c:v>
                </c:pt>
                <c:pt idx="152">
                  <c:v>6.1759522499999858E-2</c:v>
                </c:pt>
                <c:pt idx="153">
                  <c:v>6.4624510500000093E-2</c:v>
                </c:pt>
                <c:pt idx="154">
                  <c:v>6.130314081599994E-2</c:v>
                </c:pt>
                <c:pt idx="155">
                  <c:v>5.9213953215999898E-2</c:v>
                </c:pt>
                <c:pt idx="156">
                  <c:v>6.6459427683999955E-2</c:v>
                </c:pt>
                <c:pt idx="157">
                  <c:v>0.1004277065000001</c:v>
                </c:pt>
                <c:pt idx="158">
                  <c:v>6.3935888847999861E-2</c:v>
                </c:pt>
                <c:pt idx="159">
                  <c:v>6.0511810499999957E-2</c:v>
                </c:pt>
                <c:pt idx="160">
                  <c:v>5.7025180031999995E-2</c:v>
                </c:pt>
                <c:pt idx="161">
                  <c:v>5.891997469199986E-2</c:v>
                </c:pt>
                <c:pt idx="162">
                  <c:v>9.6883744447999964E-2</c:v>
                </c:pt>
                <c:pt idx="163">
                  <c:v>9.8935888847999864E-2</c:v>
                </c:pt>
                <c:pt idx="164">
                  <c:v>6.5985086596000025E-2</c:v>
                </c:pt>
                <c:pt idx="165">
                  <c:v>6.1427744771999998E-2</c:v>
                </c:pt>
                <c:pt idx="166">
                  <c:v>6.5107373892000081E-2</c:v>
                </c:pt>
                <c:pt idx="167">
                  <c:v>6.200785616399998E-2</c:v>
                </c:pt>
                <c:pt idx="168">
                  <c:v>6.1759522499999858E-2</c:v>
                </c:pt>
                <c:pt idx="169">
                  <c:v>6.550758557200001E-2</c:v>
                </c:pt>
                <c:pt idx="170">
                  <c:v>6.4624510500000093E-2</c:v>
                </c:pt>
                <c:pt idx="171">
                  <c:v>6.7591698000000006E-2</c:v>
                </c:pt>
                <c:pt idx="172">
                  <c:v>6.0970390864000051E-2</c:v>
                </c:pt>
                <c:pt idx="173">
                  <c:v>6.3037486463999898E-2</c:v>
                </c:pt>
                <c:pt idx="174">
                  <c:v>6.5027090500000023E-2</c:v>
                </c:pt>
                <c:pt idx="175">
                  <c:v>6.2297006928000026E-2</c:v>
                </c:pt>
                <c:pt idx="176">
                  <c:v>6.0636992207999979E-2</c:v>
                </c:pt>
                <c:pt idx="177">
                  <c:v>5.8835930499999939E-2</c:v>
                </c:pt>
                <c:pt idx="178">
                  <c:v>4.7732384127999988E-2</c:v>
                </c:pt>
                <c:pt idx="179">
                  <c:v>4.6384642896000111E-2</c:v>
                </c:pt>
                <c:pt idx="180">
                  <c:v>5.8793900496000057E-2</c:v>
                </c:pt>
                <c:pt idx="181">
                  <c:v>6.3160444356000017E-2</c:v>
                </c:pt>
                <c:pt idx="182">
                  <c:v>6.0093962499999959E-2</c:v>
                </c:pt>
                <c:pt idx="183">
                  <c:v>5.1403722447999983E-2</c:v>
                </c:pt>
                <c:pt idx="184">
                  <c:v>6.4098378192000066E-2</c:v>
                </c:pt>
                <c:pt idx="185">
                  <c:v>6.7938776196E-2</c:v>
                </c:pt>
                <c:pt idx="186">
                  <c:v>6.5667093444000152E-2</c:v>
                </c:pt>
                <c:pt idx="187">
                  <c:v>6.0470064975999965E-2</c:v>
                </c:pt>
                <c:pt idx="188">
                  <c:v>5.8289166672000153E-2</c:v>
                </c:pt>
                <c:pt idx="189">
                  <c:v>5.8415410500000015E-2</c:v>
                </c:pt>
                <c:pt idx="190">
                  <c:v>5.740459904400011E-2</c:v>
                </c:pt>
                <c:pt idx="191">
                  <c:v>6.5985086596000025E-2</c:v>
                </c:pt>
                <c:pt idx="192">
                  <c:v>6.6734601408000055E-2</c:v>
                </c:pt>
                <c:pt idx="193">
                  <c:v>5.8835930499999939E-2</c:v>
                </c:pt>
                <c:pt idx="194">
                  <c:v>6.0093962499999959E-2</c:v>
                </c:pt>
                <c:pt idx="195">
                  <c:v>6.7436763984000142E-2</c:v>
                </c:pt>
                <c:pt idx="196">
                  <c:v>6.4624510500000093E-2</c:v>
                </c:pt>
                <c:pt idx="197">
                  <c:v>4.7732384127999988E-2</c:v>
                </c:pt>
                <c:pt idx="198">
                  <c:v>6.0302993999999971E-2</c:v>
                </c:pt>
                <c:pt idx="199">
                  <c:v>6.6064367364000148E-2</c:v>
                </c:pt>
                <c:pt idx="200">
                  <c:v>6.4057781764000038E-2</c:v>
                </c:pt>
                <c:pt idx="201">
                  <c:v>5.7193825984000052E-2</c:v>
                </c:pt>
                <c:pt idx="202">
                  <c:v>6.6734601408000055E-2</c:v>
                </c:pt>
                <c:pt idx="203">
                  <c:v>6.4906518352000037E-2</c:v>
                </c:pt>
                <c:pt idx="204">
                  <c:v>5.8289166672000153E-2</c:v>
                </c:pt>
                <c:pt idx="205">
                  <c:v>6.4946728548000016E-2</c:v>
                </c:pt>
                <c:pt idx="206">
                  <c:v>6.1552248000000059E-2</c:v>
                </c:pt>
                <c:pt idx="207">
                  <c:v>6.4098378192000066E-2</c:v>
                </c:pt>
                <c:pt idx="208">
                  <c:v>6.0302993999999971E-2</c:v>
                </c:pt>
                <c:pt idx="209">
                  <c:v>6.6222662500000001E-2</c:v>
                </c:pt>
                <c:pt idx="210">
                  <c:v>6.8777928003999983E-2</c:v>
                </c:pt>
                <c:pt idx="211">
                  <c:v>5.664567094799991E-2</c:v>
                </c:pt>
                <c:pt idx="212">
                  <c:v>6.3446808783999914E-2</c:v>
                </c:pt>
                <c:pt idx="213">
                  <c:v>6.3405946500000115E-2</c:v>
                </c:pt>
                <c:pt idx="214">
                  <c:v>6.5027090500000023E-2</c:v>
                </c:pt>
                <c:pt idx="215">
                  <c:v>7.0376822976000036E-2</c:v>
                </c:pt>
                <c:pt idx="216">
                  <c:v>5.5675888000000034E-2</c:v>
                </c:pt>
                <c:pt idx="217">
                  <c:v>5.2819223232000029E-2</c:v>
                </c:pt>
                <c:pt idx="218">
                  <c:v>5.8667780003999997E-2</c:v>
                </c:pt>
                <c:pt idx="219">
                  <c:v>5.0783332227999883E-2</c:v>
                </c:pt>
                <c:pt idx="220">
                  <c:v>4.6188661636000078E-2</c:v>
                </c:pt>
                <c:pt idx="221">
                  <c:v>5.8162886915999995E-2</c:v>
                </c:pt>
                <c:pt idx="222">
                  <c:v>5.2068378576000024E-2</c:v>
                </c:pt>
                <c:pt idx="223">
                  <c:v>5.7067343427999934E-2</c:v>
                </c:pt>
                <c:pt idx="224">
                  <c:v>5.9759094852000066E-2</c:v>
                </c:pt>
                <c:pt idx="225">
                  <c:v>6.653816566800011E-2</c:v>
                </c:pt>
                <c:pt idx="226">
                  <c:v>5.8457483343999944E-2</c:v>
                </c:pt>
                <c:pt idx="227">
                  <c:v>5.8835930499999939E-2</c:v>
                </c:pt>
                <c:pt idx="228">
                  <c:v>6.3813842499999912E-2</c:v>
                </c:pt>
                <c:pt idx="229">
                  <c:v>6.1966498000000009E-2</c:v>
                </c:pt>
                <c:pt idx="230">
                  <c:v>6.4057781764000038E-2</c:v>
                </c:pt>
                <c:pt idx="231">
                  <c:v>6.3813842499999912E-2</c:v>
                </c:pt>
                <c:pt idx="232">
                  <c:v>5.988472799999997E-2</c:v>
                </c:pt>
                <c:pt idx="233">
                  <c:v>5.5423024336000021E-2</c:v>
                </c:pt>
                <c:pt idx="234">
                  <c:v>5.3992463999999935E-2</c:v>
                </c:pt>
                <c:pt idx="235">
                  <c:v>5.3656696192000003E-2</c:v>
                </c:pt>
                <c:pt idx="236">
                  <c:v>5.9842857795999987E-2</c:v>
                </c:pt>
                <c:pt idx="237">
                  <c:v>6.4866288803999944E-2</c:v>
                </c:pt>
                <c:pt idx="238">
                  <c:v>5.4875493924000068E-2</c:v>
                </c:pt>
                <c:pt idx="239">
                  <c:v>6.1510758275999972E-2</c:v>
                </c:pt>
                <c:pt idx="240">
                  <c:v>6.562724800000011E-2</c:v>
                </c:pt>
                <c:pt idx="241">
                  <c:v>6.4382059716000001E-2</c:v>
                </c:pt>
                <c:pt idx="242">
                  <c:v>6.4826039999999946E-2</c:v>
                </c:pt>
                <c:pt idx="243">
                  <c:v>5.8415410500000015E-2</c:v>
                </c:pt>
                <c:pt idx="244">
                  <c:v>5.0453650499999975E-2</c:v>
                </c:pt>
                <c:pt idx="245">
                  <c:v>6.4785772036000028E-2</c:v>
                </c:pt>
                <c:pt idx="246">
                  <c:v>6.3895223651999983E-2</c:v>
                </c:pt>
                <c:pt idx="247">
                  <c:v>6.1344686499999995E-2</c:v>
                </c:pt>
                <c:pt idx="248">
                  <c:v>4.6936498367999985E-2</c:v>
                </c:pt>
                <c:pt idx="249">
                  <c:v>8.7360011203999943E-2</c:v>
                </c:pt>
                <c:pt idx="250">
                  <c:v>6.167664790800001E-2</c:v>
                </c:pt>
                <c:pt idx="251">
                  <c:v>6.0928750500000101E-2</c:v>
                </c:pt>
                <c:pt idx="252">
                  <c:v>5.9423756676000056E-2</c:v>
                </c:pt>
                <c:pt idx="253">
                  <c:v>5.4076465872000129E-2</c:v>
                </c:pt>
                <c:pt idx="254">
                  <c:v>5.4749223887999882E-2</c:v>
                </c:pt>
                <c:pt idx="255">
                  <c:v>6.0052131455999996E-2</c:v>
                </c:pt>
                <c:pt idx="256">
                  <c:v>6.7784782500000001E-2</c:v>
                </c:pt>
                <c:pt idx="257">
                  <c:v>4.9388609796000044E-2</c:v>
                </c:pt>
                <c:pt idx="258">
                  <c:v>9.6053641088000019E-2</c:v>
                </c:pt>
                <c:pt idx="259">
                  <c:v>6.2090534788000001E-2</c:v>
                </c:pt>
                <c:pt idx="260">
                  <c:v>5.9381808767999894E-2</c:v>
                </c:pt>
                <c:pt idx="261">
                  <c:v>0.10058738147599988</c:v>
                </c:pt>
                <c:pt idx="262">
                  <c:v>6.7397966499999989E-2</c:v>
                </c:pt>
                <c:pt idx="263">
                  <c:v>7.1385654911999913E-2</c:v>
                </c:pt>
                <c:pt idx="264">
                  <c:v>7.041331050000002E-2</c:v>
                </c:pt>
                <c:pt idx="265">
                  <c:v>7.0776350500000113E-2</c:v>
                </c:pt>
                <c:pt idx="266">
                  <c:v>0.10541331050000002</c:v>
                </c:pt>
                <c:pt idx="267">
                  <c:v>6.653816566800011E-2</c:v>
                </c:pt>
                <c:pt idx="268">
                  <c:v>6.3078487491999985E-2</c:v>
                </c:pt>
                <c:pt idx="269">
                  <c:v>5.5718039364000022E-2</c:v>
                </c:pt>
                <c:pt idx="270">
                  <c:v>6.084543974800008E-2</c:v>
                </c:pt>
                <c:pt idx="271">
                  <c:v>5.5170251967999989E-2</c:v>
                </c:pt>
                <c:pt idx="272">
                  <c:v>6.4301096932000062E-2</c:v>
                </c:pt>
                <c:pt idx="273">
                  <c:v>8.6901954000000003E-2</c:v>
                </c:pt>
                <c:pt idx="274">
                  <c:v>5.9842857795999987E-2</c:v>
                </c:pt>
                <c:pt idx="275">
                  <c:v>6.6852178404000068E-2</c:v>
                </c:pt>
                <c:pt idx="276">
                  <c:v>0.10404205068799999</c:v>
                </c:pt>
                <c:pt idx="277">
                  <c:v>6.1344686499999995E-2</c:v>
                </c:pt>
                <c:pt idx="278">
                  <c:v>6.3405946500000115E-2</c:v>
                </c:pt>
                <c:pt idx="279">
                  <c:v>9.9301096932000066E-2</c:v>
                </c:pt>
                <c:pt idx="280">
                  <c:v>5.8835930499999939E-2</c:v>
                </c:pt>
                <c:pt idx="281">
                  <c:v>9.0633738595999935E-2</c:v>
                </c:pt>
                <c:pt idx="282">
                  <c:v>5.6603500752000074E-2</c:v>
                </c:pt>
                <c:pt idx="283">
                  <c:v>4.797277537600006E-2</c:v>
                </c:pt>
                <c:pt idx="284">
                  <c:v>4.2411710436000033E-2</c:v>
                </c:pt>
                <c:pt idx="285">
                  <c:v>9.0633738595999935E-2</c:v>
                </c:pt>
                <c:pt idx="286">
                  <c:v>4.3588225764000038E-2</c:v>
                </c:pt>
                <c:pt idx="287">
                  <c:v>8.8070143568000026E-2</c:v>
                </c:pt>
                <c:pt idx="288">
                  <c:v>6.1178438724000056E-2</c:v>
                </c:pt>
                <c:pt idx="289">
                  <c:v>6.4301096932000062E-2</c:v>
                </c:pt>
                <c:pt idx="290">
                  <c:v>5.9423756676000056E-2</c:v>
                </c:pt>
                <c:pt idx="291">
                  <c:v>5.5043906500000045E-2</c:v>
                </c:pt>
                <c:pt idx="292">
                  <c:v>8.6694162499999949E-2</c:v>
                </c:pt>
                <c:pt idx="293">
                  <c:v>5.7868108992000039E-2</c:v>
                </c:pt>
                <c:pt idx="294">
                  <c:v>6.0093962499999959E-2</c:v>
                </c:pt>
                <c:pt idx="295">
                  <c:v>6.1469257167999974E-2</c:v>
                </c:pt>
                <c:pt idx="296">
                  <c:v>6.3773126736000024E-2</c:v>
                </c:pt>
                <c:pt idx="297">
                  <c:v>5.1943544483999987E-2</c:v>
                </c:pt>
                <c:pt idx="298">
                  <c:v>6.1718091135999936E-2</c:v>
                </c:pt>
                <c:pt idx="299">
                  <c:v>9.3835930499999942E-2</c:v>
                </c:pt>
                <c:pt idx="300">
                  <c:v>5.5423024336000021E-2</c:v>
                </c:pt>
                <c:pt idx="301">
                  <c:v>4.6896931972000039E-2</c:v>
                </c:pt>
                <c:pt idx="302">
                  <c:v>5.3488966848000002E-2</c:v>
                </c:pt>
                <c:pt idx="303">
                  <c:v>5.4454740803999951E-2</c:v>
                </c:pt>
                <c:pt idx="304">
                  <c:v>4.8900702371999977E-2</c:v>
                </c:pt>
                <c:pt idx="305">
                  <c:v>7.4265364687999991E-2</c:v>
                </c:pt>
                <c:pt idx="306">
                  <c:v>5.136227725199996E-2</c:v>
                </c:pt>
                <c:pt idx="307">
                  <c:v>8.7110010500000001E-2</c:v>
                </c:pt>
                <c:pt idx="308">
                  <c:v>4.6976087075999901E-2</c:v>
                </c:pt>
                <c:pt idx="309">
                  <c:v>5.3028303171999996E-2</c:v>
                </c:pt>
                <c:pt idx="310">
                  <c:v>5.2068378576000024E-2</c:v>
                </c:pt>
                <c:pt idx="311">
                  <c:v>4.7214082499999949E-2</c:v>
                </c:pt>
                <c:pt idx="312">
                  <c:v>5.6814348291999967E-2</c:v>
                </c:pt>
                <c:pt idx="313">
                  <c:v>5.8289166672000153E-2</c:v>
                </c:pt>
                <c:pt idx="314">
                  <c:v>5.8961988687999983E-2</c:v>
                </c:pt>
                <c:pt idx="315">
                  <c:v>5.4622990500000052E-2</c:v>
                </c:pt>
                <c:pt idx="316">
                  <c:v>5.7615322704000077E-2</c:v>
                </c:pt>
                <c:pt idx="317">
                  <c:v>5.7278140368000025E-2</c:v>
                </c:pt>
                <c:pt idx="318">
                  <c:v>5.7278140368000025E-2</c:v>
                </c:pt>
                <c:pt idx="319">
                  <c:v>5.1320843903999963E-2</c:v>
                </c:pt>
                <c:pt idx="320">
                  <c:v>5.4622990500000052E-2</c:v>
                </c:pt>
                <c:pt idx="321">
                  <c:v>4.7932660068000038E-2</c:v>
                </c:pt>
                <c:pt idx="322">
                  <c:v>4.7932660068000038E-2</c:v>
                </c:pt>
                <c:pt idx="323">
                  <c:v>4.5256562499999958E-2</c:v>
                </c:pt>
                <c:pt idx="324">
                  <c:v>5.0124862211999993E-2</c:v>
                </c:pt>
                <c:pt idx="325">
                  <c:v>8.4429377999999944E-2</c:v>
                </c:pt>
                <c:pt idx="326">
                  <c:v>4.3737562499999966E-2</c:v>
                </c:pt>
                <c:pt idx="327">
                  <c:v>5.0165910207999903E-2</c:v>
                </c:pt>
                <c:pt idx="328">
                  <c:v>4.9633462500000031E-2</c:v>
                </c:pt>
                <c:pt idx="329">
                  <c:v>4.6738891428000001E-2</c:v>
                </c:pt>
                <c:pt idx="330">
                  <c:v>4.6502516291999946E-2</c:v>
                </c:pt>
                <c:pt idx="331">
                  <c:v>4.8415330499999992E-2</c:v>
                </c:pt>
                <c:pt idx="332">
                  <c:v>4.5218046335999934E-2</c:v>
                </c:pt>
                <c:pt idx="333">
                  <c:v>4.1445768912000053E-2</c:v>
                </c:pt>
                <c:pt idx="334">
                  <c:v>4.9185017536000047E-2</c:v>
                </c:pt>
                <c:pt idx="335">
                  <c:v>5.4286567011999992E-2</c:v>
                </c:pt>
                <c:pt idx="336">
                  <c:v>4.9837944000000051E-2</c:v>
                </c:pt>
                <c:pt idx="337">
                  <c:v>5.7488895107999954E-2</c:v>
                </c:pt>
                <c:pt idx="338">
                  <c:v>4.6857387983999993E-2</c:v>
                </c:pt>
                <c:pt idx="339">
                  <c:v>4.7333373648000082E-2</c:v>
                </c:pt>
                <c:pt idx="340">
                  <c:v>4.6463201664000059E-2</c:v>
                </c:pt>
                <c:pt idx="341">
                  <c:v>5.0535989091999883E-2</c:v>
                </c:pt>
                <c:pt idx="342">
                  <c:v>5.6097473999999897E-2</c:v>
                </c:pt>
                <c:pt idx="343">
                  <c:v>5.3656696192000003E-2</c:v>
                </c:pt>
                <c:pt idx="344">
                  <c:v>4.9633462500000031E-2</c:v>
                </c:pt>
                <c:pt idx="345">
                  <c:v>5.8204984000000098E-2</c:v>
                </c:pt>
                <c:pt idx="346">
                  <c:v>5.9255926500000083E-2</c:v>
                </c:pt>
                <c:pt idx="347">
                  <c:v>5.6603500752000074E-2</c:v>
                </c:pt>
                <c:pt idx="348">
                  <c:v>5.1320843903999963E-2</c:v>
                </c:pt>
                <c:pt idx="349">
                  <c:v>4.6541854287999979E-2</c:v>
                </c:pt>
                <c:pt idx="350">
                  <c:v>5.3530888996000031E-2</c:v>
                </c:pt>
                <c:pt idx="351">
                  <c:v>4.4910880384000068E-2</c:v>
                </c:pt>
                <c:pt idx="352">
                  <c:v>4.7532617987999987E-2</c:v>
                </c:pt>
                <c:pt idx="353">
                  <c:v>4.1234645184000024E-2</c:v>
                </c:pt>
                <c:pt idx="354">
                  <c:v>3.555826465600001E-2</c:v>
                </c:pt>
                <c:pt idx="355">
                  <c:v>4.1943441023999911E-2</c:v>
                </c:pt>
                <c:pt idx="356">
                  <c:v>4.9185017536000047E-2</c:v>
                </c:pt>
                <c:pt idx="357">
                  <c:v>4.8617249999999973E-2</c:v>
                </c:pt>
                <c:pt idx="358">
                  <c:v>5.5212373475999915E-2</c:v>
                </c:pt>
                <c:pt idx="359">
                  <c:v>6.0470064975999965E-2</c:v>
                </c:pt>
                <c:pt idx="360">
                  <c:v>6.3813842499999912E-2</c:v>
                </c:pt>
                <c:pt idx="361">
                  <c:v>6.1759522499999858E-2</c:v>
                </c:pt>
                <c:pt idx="362">
                  <c:v>6.1552248000000059E-2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4-46B6-97C4-90240DE3D8D2}"/>
            </c:ext>
          </c:extLst>
        </c:ser>
        <c:ser>
          <c:idx val="1"/>
          <c:order val="1"/>
          <c:tx>
            <c:v>DR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'Sheet4 (2)'!$F$2:$F$364</c:f>
              <c:numCache>
                <c:formatCode>General</c:formatCode>
                <c:ptCount val="363"/>
                <c:pt idx="0">
                  <c:v>6.3096780516583767E-2</c:v>
                </c:pt>
                <c:pt idx="1">
                  <c:v>6.2983779459718475E-2</c:v>
                </c:pt>
                <c:pt idx="2">
                  <c:v>6.3089808913030218E-2</c:v>
                </c:pt>
                <c:pt idx="3">
                  <c:v>6.1727423123853611E-2</c:v>
                </c:pt>
                <c:pt idx="4">
                  <c:v>6.2067823226242907E-2</c:v>
                </c:pt>
                <c:pt idx="5">
                  <c:v>6.2916295487158186E-2</c:v>
                </c:pt>
                <c:pt idx="6">
                  <c:v>6.3308204609933472E-2</c:v>
                </c:pt>
                <c:pt idx="7">
                  <c:v>6.3339391717076754E-2</c:v>
                </c:pt>
                <c:pt idx="8">
                  <c:v>6.0862688566567617E-2</c:v>
                </c:pt>
                <c:pt idx="9">
                  <c:v>6.1786030738484217E-2</c:v>
                </c:pt>
                <c:pt idx="10">
                  <c:v>6.0796577464854812E-2</c:v>
                </c:pt>
                <c:pt idx="11">
                  <c:v>7.2358790494167352E-2</c:v>
                </c:pt>
                <c:pt idx="12">
                  <c:v>6.2777227864827867E-2</c:v>
                </c:pt>
                <c:pt idx="13">
                  <c:v>5.8220987971938296E-2</c:v>
                </c:pt>
                <c:pt idx="14">
                  <c:v>6.2049737742067568E-2</c:v>
                </c:pt>
                <c:pt idx="15">
                  <c:v>6.2496772187787319E-2</c:v>
                </c:pt>
                <c:pt idx="16">
                  <c:v>4.9725113290437349E-2</c:v>
                </c:pt>
                <c:pt idx="17">
                  <c:v>6.2880726128054759E-2</c:v>
                </c:pt>
                <c:pt idx="18">
                  <c:v>6.3372179024152764E-2</c:v>
                </c:pt>
                <c:pt idx="19">
                  <c:v>7.2475622043078169E-2</c:v>
                </c:pt>
                <c:pt idx="20">
                  <c:v>6.0908973382505997E-2</c:v>
                </c:pt>
                <c:pt idx="21">
                  <c:v>6.2673952707525404E-2</c:v>
                </c:pt>
                <c:pt idx="22">
                  <c:v>6.1682836150755184E-2</c:v>
                </c:pt>
                <c:pt idx="23">
                  <c:v>6.1353884324105962E-2</c:v>
                </c:pt>
                <c:pt idx="24">
                  <c:v>6.3333580421308128E-2</c:v>
                </c:pt>
                <c:pt idx="25">
                  <c:v>6.3362682101676615E-2</c:v>
                </c:pt>
                <c:pt idx="26">
                  <c:v>5.9024721915904577E-2</c:v>
                </c:pt>
                <c:pt idx="27">
                  <c:v>6.0579900313273469E-2</c:v>
                </c:pt>
                <c:pt idx="28">
                  <c:v>6.2950652186079731E-2</c:v>
                </c:pt>
                <c:pt idx="29">
                  <c:v>6.1061946240000553E-2</c:v>
                </c:pt>
                <c:pt idx="30">
                  <c:v>6.1168366366308402E-2</c:v>
                </c:pt>
                <c:pt idx="31">
                  <c:v>6.3161973901255428E-2</c:v>
                </c:pt>
                <c:pt idx="32">
                  <c:v>6.3280757844831503E-2</c:v>
                </c:pt>
                <c:pt idx="33">
                  <c:v>6.7590276991491366E-2</c:v>
                </c:pt>
                <c:pt idx="34">
                  <c:v>6.1607984193507916E-2</c:v>
                </c:pt>
                <c:pt idx="35">
                  <c:v>6.286249203054467E-2</c:v>
                </c:pt>
                <c:pt idx="36">
                  <c:v>5.7072309214756867E-2</c:v>
                </c:pt>
                <c:pt idx="37">
                  <c:v>5.6123546344040251E-2</c:v>
                </c:pt>
                <c:pt idx="38">
                  <c:v>5.8343108951947761E-2</c:v>
                </c:pt>
                <c:pt idx="39">
                  <c:v>6.0494608961094098E-2</c:v>
                </c:pt>
                <c:pt idx="40">
                  <c:v>5.1863932993238576E-2</c:v>
                </c:pt>
                <c:pt idx="41">
                  <c:v>6.2224260773388468E-2</c:v>
                </c:pt>
                <c:pt idx="42">
                  <c:v>5.89933954077006E-2</c:v>
                </c:pt>
                <c:pt idx="43">
                  <c:v>6.3076991112899772E-2</c:v>
                </c:pt>
                <c:pt idx="44">
                  <c:v>6.3372473012602057E-2</c:v>
                </c:pt>
                <c:pt idx="45">
                  <c:v>5.4113997223056792E-2</c:v>
                </c:pt>
                <c:pt idx="46">
                  <c:v>6.268583881359667E-2</c:v>
                </c:pt>
                <c:pt idx="47">
                  <c:v>7.2399876913467887E-2</c:v>
                </c:pt>
                <c:pt idx="48">
                  <c:v>6.2924999009323426E-2</c:v>
                </c:pt>
                <c:pt idx="49">
                  <c:v>6.2049737742067568E-2</c:v>
                </c:pt>
                <c:pt idx="50">
                  <c:v>6.3316501453467622E-2</c:v>
                </c:pt>
                <c:pt idx="51">
                  <c:v>6.332576842536429E-2</c:v>
                </c:pt>
                <c:pt idx="52">
                  <c:v>6.0565743826083346E-2</c:v>
                </c:pt>
                <c:pt idx="53">
                  <c:v>6.3069214761792017E-2</c:v>
                </c:pt>
                <c:pt idx="54">
                  <c:v>6.2916295487158186E-2</c:v>
                </c:pt>
                <c:pt idx="55">
                  <c:v>6.2400655371093815E-2</c:v>
                </c:pt>
                <c:pt idx="56">
                  <c:v>6.3304584026057972E-2</c:v>
                </c:pt>
                <c:pt idx="57">
                  <c:v>6.1061946240000553E-2</c:v>
                </c:pt>
                <c:pt idx="58">
                  <c:v>7.2766499783152375E-2</c:v>
                </c:pt>
                <c:pt idx="59">
                  <c:v>6.1756107701478415E-2</c:v>
                </c:pt>
                <c:pt idx="60">
                  <c:v>5.7816232535314011E-2</c:v>
                </c:pt>
                <c:pt idx="61">
                  <c:v>6.3275596550144073E-2</c:v>
                </c:pt>
                <c:pt idx="62">
                  <c:v>6.2983779459718475E-2</c:v>
                </c:pt>
                <c:pt idx="63">
                  <c:v>6.3368417254864126E-2</c:v>
                </c:pt>
                <c:pt idx="64">
                  <c:v>6.3239116210190238E-2</c:v>
                </c:pt>
                <c:pt idx="65">
                  <c:v>6.3174013961344533E-2</c:v>
                </c:pt>
                <c:pt idx="66">
                  <c:v>6.2924999009323426E-2</c:v>
                </c:pt>
                <c:pt idx="67">
                  <c:v>6.2148414591599851E-2</c:v>
                </c:pt>
                <c:pt idx="68">
                  <c:v>6.3365258509311101E-2</c:v>
                </c:pt>
                <c:pt idx="69">
                  <c:v>6.2082377840111468E-2</c:v>
                </c:pt>
                <c:pt idx="70">
                  <c:v>6.3367554929439573E-2</c:v>
                </c:pt>
                <c:pt idx="71">
                  <c:v>4.8103514778804958E-2</c:v>
                </c:pt>
                <c:pt idx="72">
                  <c:v>6.3037084732941576E-2</c:v>
                </c:pt>
                <c:pt idx="73">
                  <c:v>6.2777227864827867E-2</c:v>
                </c:pt>
                <c:pt idx="74">
                  <c:v>6.3356382458145399E-2</c:v>
                </c:pt>
                <c:pt idx="75">
                  <c:v>5.984433070052296E-2</c:v>
                </c:pt>
                <c:pt idx="76">
                  <c:v>6.3300863454928469E-2</c:v>
                </c:pt>
                <c:pt idx="77">
                  <c:v>5.9765490393133489E-2</c:v>
                </c:pt>
                <c:pt idx="78">
                  <c:v>5.9248568418815623E-2</c:v>
                </c:pt>
                <c:pt idx="79">
                  <c:v>6.1569967654843474E-2</c:v>
                </c:pt>
                <c:pt idx="80">
                  <c:v>6.0378121135017282E-2</c:v>
                </c:pt>
                <c:pt idx="81">
                  <c:v>6.3302880236448311E-2</c:v>
                </c:pt>
                <c:pt idx="82">
                  <c:v>6.3011910519714304E-2</c:v>
                </c:pt>
                <c:pt idx="83">
                  <c:v>6.2508962283880226E-2</c:v>
                </c:pt>
                <c:pt idx="84">
                  <c:v>6.3143285730627233E-2</c:v>
                </c:pt>
                <c:pt idx="85">
                  <c:v>6.2871646306305276E-2</c:v>
                </c:pt>
                <c:pt idx="86">
                  <c:v>6.3352610429512762E-2</c:v>
                </c:pt>
                <c:pt idx="87">
                  <c:v>6.2214079703413104E-2</c:v>
                </c:pt>
                <c:pt idx="88">
                  <c:v>6.1712662074998481E-2</c:v>
                </c:pt>
                <c:pt idx="89">
                  <c:v>6.3371849095765126E-2</c:v>
                </c:pt>
                <c:pt idx="90">
                  <c:v>6.3168035951246759E-2</c:v>
                </c:pt>
                <c:pt idx="91">
                  <c:v>7.2767554929439565E-2</c:v>
                </c:pt>
                <c:pt idx="92">
                  <c:v>6.2685299379739046E-2</c:v>
                </c:pt>
                <c:pt idx="93">
                  <c:v>7.2713231352500102E-2</c:v>
                </c:pt>
                <c:pt idx="94">
                  <c:v>6.2766914705983307E-2</c:v>
                </c:pt>
                <c:pt idx="95">
                  <c:v>7.2633001385439933E-2</c:v>
                </c:pt>
                <c:pt idx="96">
                  <c:v>7.1943315340081498E-2</c:v>
                </c:pt>
                <c:pt idx="97">
                  <c:v>6.295879049416736E-2</c:v>
                </c:pt>
                <c:pt idx="98">
                  <c:v>7.2234585202190282E-2</c:v>
                </c:pt>
                <c:pt idx="99">
                  <c:v>6.332576842536429E-2</c:v>
                </c:pt>
                <c:pt idx="100">
                  <c:v>6.3322770167805451E-2</c:v>
                </c:pt>
                <c:pt idx="101">
                  <c:v>7.2754602969300725E-2</c:v>
                </c:pt>
                <c:pt idx="102">
                  <c:v>6.3354602969300719E-2</c:v>
                </c:pt>
                <c:pt idx="103">
                  <c:v>6.9609306148706765E-2</c:v>
                </c:pt>
                <c:pt idx="104">
                  <c:v>6.1608156453555579E-2</c:v>
                </c:pt>
                <c:pt idx="105">
                  <c:v>6.3099705926145208E-2</c:v>
                </c:pt>
                <c:pt idx="106">
                  <c:v>6.8102381359784525E-2</c:v>
                </c:pt>
                <c:pt idx="107">
                  <c:v>6.9965743826083338E-2</c:v>
                </c:pt>
                <c:pt idx="108">
                  <c:v>6.6406038763079045E-2</c:v>
                </c:pt>
                <c:pt idx="109">
                  <c:v>7.0082469312727352E-2</c:v>
                </c:pt>
                <c:pt idx="110">
                  <c:v>5.9870439062500252E-2</c:v>
                </c:pt>
                <c:pt idx="111">
                  <c:v>7.233084359334481E-2</c:v>
                </c:pt>
                <c:pt idx="112">
                  <c:v>6.3299250201494905E-2</c:v>
                </c:pt>
                <c:pt idx="113">
                  <c:v>6.3295530642358155E-2</c:v>
                </c:pt>
                <c:pt idx="114">
                  <c:v>6.3313231352500096E-2</c:v>
                </c:pt>
                <c:pt idx="115">
                  <c:v>6.3243360073078597E-2</c:v>
                </c:pt>
                <c:pt idx="116">
                  <c:v>6.1292912005987396E-2</c:v>
                </c:pt>
                <c:pt idx="117">
                  <c:v>6.2201057713663202E-2</c:v>
                </c:pt>
                <c:pt idx="118">
                  <c:v>6.1413985048503858E-2</c:v>
                </c:pt>
                <c:pt idx="119">
                  <c:v>6.2709302795881966E-2</c:v>
                </c:pt>
                <c:pt idx="120">
                  <c:v>6.0076184901245389E-2</c:v>
                </c:pt>
                <c:pt idx="121">
                  <c:v>6.3334216691839362E-2</c:v>
                </c:pt>
                <c:pt idx="122">
                  <c:v>6.0126746996864384E-2</c:v>
                </c:pt>
                <c:pt idx="123">
                  <c:v>6.1569967654843474E-2</c:v>
                </c:pt>
                <c:pt idx="124">
                  <c:v>5.0506881791235872E-2</c:v>
                </c:pt>
                <c:pt idx="125">
                  <c:v>6.3076991112899772E-2</c:v>
                </c:pt>
                <c:pt idx="126">
                  <c:v>6.3135518738108853E-2</c:v>
                </c:pt>
                <c:pt idx="127">
                  <c:v>6.2536430919908625E-2</c:v>
                </c:pt>
                <c:pt idx="128">
                  <c:v>6.2372274383655349E-2</c:v>
                </c:pt>
                <c:pt idx="129">
                  <c:v>6.2825135839843754E-2</c:v>
                </c:pt>
                <c:pt idx="130">
                  <c:v>6.3287823698084153E-2</c:v>
                </c:pt>
                <c:pt idx="131">
                  <c:v>6.3372473012602057E-2</c:v>
                </c:pt>
                <c:pt idx="132">
                  <c:v>6.0636055028891356E-2</c:v>
                </c:pt>
                <c:pt idx="133">
                  <c:v>6.1313332746925228E-2</c:v>
                </c:pt>
                <c:pt idx="134">
                  <c:v>5.5527405532564897E-2</c:v>
                </c:pt>
                <c:pt idx="135">
                  <c:v>6.2577082325987105E-2</c:v>
                </c:pt>
                <c:pt idx="136">
                  <c:v>6.31687796024996E-2</c:v>
                </c:pt>
                <c:pt idx="137">
                  <c:v>6.3061111874067058E-2</c:v>
                </c:pt>
                <c:pt idx="138">
                  <c:v>5.8312687709157901E-2</c:v>
                </c:pt>
                <c:pt idx="139">
                  <c:v>6.3262865214995523E-2</c:v>
                </c:pt>
                <c:pt idx="140">
                  <c:v>6.1433824360085224E-2</c:v>
                </c:pt>
                <c:pt idx="141">
                  <c:v>6.1168366366308402E-2</c:v>
                </c:pt>
                <c:pt idx="142">
                  <c:v>6.2916295487158186E-2</c:v>
                </c:pt>
                <c:pt idx="143">
                  <c:v>6.1550812124117574E-2</c:v>
                </c:pt>
                <c:pt idx="144">
                  <c:v>6.3346465123325355E-2</c:v>
                </c:pt>
                <c:pt idx="145">
                  <c:v>5.4736964072494336E-2</c:v>
                </c:pt>
                <c:pt idx="146">
                  <c:v>6.3330756503867464E-2</c:v>
                </c:pt>
                <c:pt idx="147">
                  <c:v>6.1810020356652597E-2</c:v>
                </c:pt>
                <c:pt idx="148">
                  <c:v>5.8848859083965172E-2</c:v>
                </c:pt>
                <c:pt idx="149">
                  <c:v>6.2809802258151234E-2</c:v>
                </c:pt>
                <c:pt idx="150">
                  <c:v>6.3287823698084153E-2</c:v>
                </c:pt>
                <c:pt idx="151">
                  <c:v>6.3299250201494905E-2</c:v>
                </c:pt>
                <c:pt idx="152">
                  <c:v>6.325345284978752E-2</c:v>
                </c:pt>
                <c:pt idx="153">
                  <c:v>6.2726668977559602E-2</c:v>
                </c:pt>
                <c:pt idx="154">
                  <c:v>6.3299250201494905E-2</c:v>
                </c:pt>
                <c:pt idx="155">
                  <c:v>6.3367554929439573E-2</c:v>
                </c:pt>
                <c:pt idx="156">
                  <c:v>6.2187979857728476E-2</c:v>
                </c:pt>
                <c:pt idx="157">
                  <c:v>7.1908962283880232E-2</c:v>
                </c:pt>
                <c:pt idx="158">
                  <c:v>6.2889731225432996E-2</c:v>
                </c:pt>
                <c:pt idx="159">
                  <c:v>6.3352707573398045E-2</c:v>
                </c:pt>
                <c:pt idx="160">
                  <c:v>6.3181370718601679E-2</c:v>
                </c:pt>
                <c:pt idx="161">
                  <c:v>6.3358121240574786E-2</c:v>
                </c:pt>
                <c:pt idx="162">
                  <c:v>7.263911621019023E-2</c:v>
                </c:pt>
                <c:pt idx="163">
                  <c:v>7.2289731225433002E-2</c:v>
                </c:pt>
                <c:pt idx="164">
                  <c:v>6.2341151053480912E-2</c:v>
                </c:pt>
                <c:pt idx="165">
                  <c:v>6.3287823698084153E-2</c:v>
                </c:pt>
                <c:pt idx="166">
                  <c:v>6.2599263911753009E-2</c:v>
                </c:pt>
                <c:pt idx="167">
                  <c:v>6.322399839506733E-2</c:v>
                </c:pt>
                <c:pt idx="168">
                  <c:v>6.325345284978752E-2</c:v>
                </c:pt>
                <c:pt idx="169">
                  <c:v>6.2485738838457691E-2</c:v>
                </c:pt>
                <c:pt idx="170">
                  <c:v>6.2726668977559602E-2</c:v>
                </c:pt>
                <c:pt idx="171">
                  <c:v>6.1786030738484217E-2</c:v>
                </c:pt>
                <c:pt idx="172">
                  <c:v>6.332576842536429E-2</c:v>
                </c:pt>
                <c:pt idx="173">
                  <c:v>6.306840725145306E-2</c:v>
                </c:pt>
                <c:pt idx="174">
                  <c:v>6.2621178836668762E-2</c:v>
                </c:pt>
                <c:pt idx="175">
                  <c:v>6.3185716983427412E-2</c:v>
                </c:pt>
                <c:pt idx="176">
                  <c:v>6.3346465123325355E-2</c:v>
                </c:pt>
                <c:pt idx="177">
                  <c:v>6.3354545557797515E-2</c:v>
                </c:pt>
                <c:pt idx="178">
                  <c:v>5.9276518648940693E-2</c:v>
                </c:pt>
                <c:pt idx="179">
                  <c:v>5.8282193611891818E-2</c:v>
                </c:pt>
                <c:pt idx="180">
                  <c:v>6.3352610429512762E-2</c:v>
                </c:pt>
                <c:pt idx="181">
                  <c:v>6.3046280325779774E-2</c:v>
                </c:pt>
                <c:pt idx="182">
                  <c:v>6.3367458654844069E-2</c:v>
                </c:pt>
                <c:pt idx="183">
                  <c:v>6.1433824360085224E-2</c:v>
                </c:pt>
                <c:pt idx="184">
                  <c:v>6.2853263572424323E-2</c:v>
                </c:pt>
                <c:pt idx="185">
                  <c:v>6.1653193094718908E-2</c:v>
                </c:pt>
                <c:pt idx="186">
                  <c:v>6.2438532012159778E-2</c:v>
                </c:pt>
                <c:pt idx="187">
                  <c:v>6.3354602969300719E-2</c:v>
                </c:pt>
                <c:pt idx="188">
                  <c:v>6.332168882730628E-2</c:v>
                </c:pt>
                <c:pt idx="189">
                  <c:v>6.3330756503867464E-2</c:v>
                </c:pt>
                <c:pt idx="190">
                  <c:v>6.3233001385439941E-2</c:v>
                </c:pt>
                <c:pt idx="191">
                  <c:v>6.2341151053480912E-2</c:v>
                </c:pt>
                <c:pt idx="192">
                  <c:v>6.2094900111533763E-2</c:v>
                </c:pt>
                <c:pt idx="193">
                  <c:v>6.3354545557797515E-2</c:v>
                </c:pt>
                <c:pt idx="194">
                  <c:v>6.3367458654844069E-2</c:v>
                </c:pt>
                <c:pt idx="195">
                  <c:v>6.1843921152076667E-2</c:v>
                </c:pt>
                <c:pt idx="196">
                  <c:v>6.2726668977559602E-2</c:v>
                </c:pt>
                <c:pt idx="197">
                  <c:v>5.9276518648940693E-2</c:v>
                </c:pt>
                <c:pt idx="198">
                  <c:v>6.336125317888365E-2</c:v>
                </c:pt>
                <c:pt idx="199">
                  <c:v>6.2316202957193055E-2</c:v>
                </c:pt>
                <c:pt idx="200">
                  <c:v>6.286249203054467E-2</c:v>
                </c:pt>
                <c:pt idx="201">
                  <c:v>6.320533256643221E-2</c:v>
                </c:pt>
                <c:pt idx="202">
                  <c:v>6.2094900111533763E-2</c:v>
                </c:pt>
                <c:pt idx="203">
                  <c:v>6.2653545909659103E-2</c:v>
                </c:pt>
                <c:pt idx="204">
                  <c:v>6.332168882730628E-2</c:v>
                </c:pt>
                <c:pt idx="205">
                  <c:v>6.2642824663729557E-2</c:v>
                </c:pt>
                <c:pt idx="206">
                  <c:v>6.3275596550144073E-2</c:v>
                </c:pt>
                <c:pt idx="207">
                  <c:v>6.2853263572424323E-2</c:v>
                </c:pt>
                <c:pt idx="208">
                  <c:v>6.336125317888365E-2</c:v>
                </c:pt>
                <c:pt idx="209">
                  <c:v>6.2265602061094272E-2</c:v>
                </c:pt>
                <c:pt idx="210">
                  <c:v>6.1315002741184649E-2</c:v>
                </c:pt>
                <c:pt idx="211">
                  <c:v>6.3121500155580948E-2</c:v>
                </c:pt>
                <c:pt idx="212">
                  <c:v>6.2991867247281244E-2</c:v>
                </c:pt>
                <c:pt idx="213">
                  <c:v>6.2999876913467881E-2</c:v>
                </c:pt>
                <c:pt idx="214">
                  <c:v>6.2621178836668762E-2</c:v>
                </c:pt>
                <c:pt idx="215">
                  <c:v>6.0613389903226483E-2</c:v>
                </c:pt>
                <c:pt idx="216">
                  <c:v>6.2930843593344804E-2</c:v>
                </c:pt>
                <c:pt idx="217">
                  <c:v>6.2049737742067568E-2</c:v>
                </c:pt>
                <c:pt idx="218">
                  <c:v>6.3346214596180506E-2</c:v>
                </c:pt>
                <c:pt idx="219">
                  <c:v>6.1126084360246614E-2</c:v>
                </c:pt>
                <c:pt idx="220">
                  <c:v>5.8128640124949602E-2</c:v>
                </c:pt>
                <c:pt idx="221">
                  <c:v>6.3311725293308335E-2</c:v>
                </c:pt>
                <c:pt idx="222">
                  <c:v>6.1737938332895939E-2</c:v>
                </c:pt>
                <c:pt idx="223">
                  <c:v>6.3187513646484422E-2</c:v>
                </c:pt>
                <c:pt idx="224">
                  <c:v>6.3372473012602057E-2</c:v>
                </c:pt>
                <c:pt idx="225">
                  <c:v>6.2161657945522114E-2</c:v>
                </c:pt>
                <c:pt idx="226">
                  <c:v>6.3333580421308128E-2</c:v>
                </c:pt>
                <c:pt idx="227">
                  <c:v>6.3354545557797515E-2</c:v>
                </c:pt>
                <c:pt idx="228">
                  <c:v>6.2916295487158186E-2</c:v>
                </c:pt>
                <c:pt idx="229">
                  <c:v>6.3229124123365149E-2</c:v>
                </c:pt>
                <c:pt idx="230">
                  <c:v>6.286249203054467E-2</c:v>
                </c:pt>
                <c:pt idx="231">
                  <c:v>6.2916295487158186E-2</c:v>
                </c:pt>
                <c:pt idx="232">
                  <c:v>6.3371305076224571E-2</c:v>
                </c:pt>
                <c:pt idx="233">
                  <c:v>6.2872174079851309E-2</c:v>
                </c:pt>
                <c:pt idx="234">
                  <c:v>6.2469821314305264E-2</c:v>
                </c:pt>
                <c:pt idx="235">
                  <c:v>6.2357930942337783E-2</c:v>
                </c:pt>
                <c:pt idx="236">
                  <c:v>6.3371789665439784E-2</c:v>
                </c:pt>
                <c:pt idx="237">
                  <c:v>6.2664198976627325E-2</c:v>
                </c:pt>
                <c:pt idx="238">
                  <c:v>6.2732355700194684E-2</c:v>
                </c:pt>
                <c:pt idx="239">
                  <c:v>6.3279760909641741E-2</c:v>
                </c:pt>
                <c:pt idx="240">
                  <c:v>6.2450427909504391E-2</c:v>
                </c:pt>
                <c:pt idx="241">
                  <c:v>6.2786610349928995E-2</c:v>
                </c:pt>
                <c:pt idx="242">
                  <c:v>6.2674783565823594E-2</c:v>
                </c:pt>
                <c:pt idx="243">
                  <c:v>6.3330756503867464E-2</c:v>
                </c:pt>
                <c:pt idx="244">
                  <c:v>6.0953151862838562E-2</c:v>
                </c:pt>
                <c:pt idx="245">
                  <c:v>6.2685299379739046E-2</c:v>
                </c:pt>
                <c:pt idx="246">
                  <c:v>6.2898661329378797E-2</c:v>
                </c:pt>
                <c:pt idx="247">
                  <c:v>6.3295530642358155E-2</c:v>
                </c:pt>
                <c:pt idx="248">
                  <c:v>5.870238135978452E-2</c:v>
                </c:pt>
                <c:pt idx="249">
                  <c:v>7.1263037842602905E-2</c:v>
                </c:pt>
                <c:pt idx="250">
                  <c:v>6.326257392775711E-2</c:v>
                </c:pt>
                <c:pt idx="251">
                  <c:v>6.3328675714789645E-2</c:v>
                </c:pt>
                <c:pt idx="252">
                  <c:v>6.3371375245788036E-2</c:v>
                </c:pt>
                <c:pt idx="253">
                  <c:v>6.2496772187787319E-2</c:v>
                </c:pt>
                <c:pt idx="254">
                  <c:v>6.2697622181945342E-2</c:v>
                </c:pt>
                <c:pt idx="255">
                  <c:v>6.3368417254864126E-2</c:v>
                </c:pt>
                <c:pt idx="256">
                  <c:v>6.1712662074998481E-2</c:v>
                </c:pt>
                <c:pt idx="257">
                  <c:v>6.0349887049612923E-2</c:v>
                </c:pt>
                <c:pt idx="258">
                  <c:v>7.271968111808845E-2</c:v>
                </c:pt>
                <c:pt idx="259">
                  <c:v>6.3213488603711579E-2</c:v>
                </c:pt>
                <c:pt idx="260">
                  <c:v>6.3370804825861188E-2</c:v>
                </c:pt>
                <c:pt idx="261">
                  <c:v>7.1862261227507218E-2</c:v>
                </c:pt>
                <c:pt idx="262">
                  <c:v>6.1858278799586996E-2</c:v>
                </c:pt>
                <c:pt idx="263">
                  <c:v>6.0141733268244707E-2</c:v>
                </c:pt>
                <c:pt idx="264">
                  <c:v>6.0596651176547035E-2</c:v>
                </c:pt>
                <c:pt idx="265">
                  <c:v>6.0428676849239235E-2</c:v>
                </c:pt>
                <c:pt idx="266">
                  <c:v>6.9996651176547034E-2</c:v>
                </c:pt>
                <c:pt idx="267">
                  <c:v>6.2161657945522114E-2</c:v>
                </c:pt>
                <c:pt idx="268">
                  <c:v>6.3061111874067058E-2</c:v>
                </c:pt>
                <c:pt idx="269">
                  <c:v>6.2940262003671116E-2</c:v>
                </c:pt>
                <c:pt idx="270">
                  <c:v>6.3334216691839362E-2</c:v>
                </c:pt>
                <c:pt idx="271">
                  <c:v>6.2809802258151234E-2</c:v>
                </c:pt>
                <c:pt idx="272">
                  <c:v>6.2806018144817261E-2</c:v>
                </c:pt>
                <c:pt idx="273">
                  <c:v>7.1064271067044493E-2</c:v>
                </c:pt>
                <c:pt idx="274">
                  <c:v>6.3371789665439784E-2</c:v>
                </c:pt>
                <c:pt idx="275">
                  <c:v>6.2054206129680545E-2</c:v>
                </c:pt>
                <c:pt idx="276">
                  <c:v>7.0603915958494856E-2</c:v>
                </c:pt>
                <c:pt idx="277">
                  <c:v>6.3295530642358155E-2</c:v>
                </c:pt>
                <c:pt idx="278">
                  <c:v>6.2999876913467881E-2</c:v>
                </c:pt>
                <c:pt idx="279">
                  <c:v>7.2206018144817266E-2</c:v>
                </c:pt>
                <c:pt idx="280">
                  <c:v>6.3354545557797515E-2</c:v>
                </c:pt>
                <c:pt idx="281">
                  <c:v>7.232132238847247E-2</c:v>
                </c:pt>
                <c:pt idx="282">
                  <c:v>6.3114337634682272E-2</c:v>
                </c:pt>
                <c:pt idx="283">
                  <c:v>5.9442503660006557E-2</c:v>
                </c:pt>
                <c:pt idx="284">
                  <c:v>5.4736964072494336E-2</c:v>
                </c:pt>
                <c:pt idx="285">
                  <c:v>7.232132238847247E-2</c:v>
                </c:pt>
                <c:pt idx="286">
                  <c:v>5.5879767800523519E-2</c:v>
                </c:pt>
                <c:pt idx="287">
                  <c:v>7.1546447906829208E-2</c:v>
                </c:pt>
                <c:pt idx="288">
                  <c:v>6.3309870995031964E-2</c:v>
                </c:pt>
                <c:pt idx="289">
                  <c:v>6.2806018144817261E-2</c:v>
                </c:pt>
                <c:pt idx="290">
                  <c:v>6.3371375245788036E-2</c:v>
                </c:pt>
                <c:pt idx="291">
                  <c:v>6.2777227864827867E-2</c:v>
                </c:pt>
                <c:pt idx="292">
                  <c:v>7.096996765484348E-2</c:v>
                </c:pt>
                <c:pt idx="293">
                  <c:v>6.3284979608190114E-2</c:v>
                </c:pt>
                <c:pt idx="294">
                  <c:v>6.3367458654844069E-2</c:v>
                </c:pt>
                <c:pt idx="295">
                  <c:v>6.3283836689449563E-2</c:v>
                </c:pt>
                <c:pt idx="296">
                  <c:v>6.2924999009323426E-2</c:v>
                </c:pt>
                <c:pt idx="297">
                  <c:v>6.1682836150755184E-2</c:v>
                </c:pt>
                <c:pt idx="298">
                  <c:v>6.3258057190209632E-2</c:v>
                </c:pt>
                <c:pt idx="299">
                  <c:v>7.2754545557797506E-2</c:v>
                </c:pt>
                <c:pt idx="300">
                  <c:v>6.2872174079851309E-2</c:v>
                </c:pt>
                <c:pt idx="301">
                  <c:v>5.8672855676075227E-2</c:v>
                </c:pt>
                <c:pt idx="302">
                  <c:v>6.2299538685289632E-2</c:v>
                </c:pt>
                <c:pt idx="303">
                  <c:v>6.2612981786141997E-2</c:v>
                </c:pt>
                <c:pt idx="304">
                  <c:v>6.005077200115249E-2</c:v>
                </c:pt>
                <c:pt idx="305">
                  <c:v>6.0734871194828594E-2</c:v>
                </c:pt>
                <c:pt idx="306">
                  <c:v>6.1413985048503858E-2</c:v>
                </c:pt>
                <c:pt idx="307">
                  <c:v>7.1156107701478413E-2</c:v>
                </c:pt>
                <c:pt idx="308">
                  <c:v>5.8731830677346913E-2</c:v>
                </c:pt>
                <c:pt idx="309">
                  <c:v>6.2130581834631514E-2</c:v>
                </c:pt>
                <c:pt idx="310">
                  <c:v>6.1737938332895939E-2</c:v>
                </c:pt>
                <c:pt idx="311">
                  <c:v>5.8906908363797847E-2</c:v>
                </c:pt>
                <c:pt idx="312">
                  <c:v>6.3149128999971937E-2</c:v>
                </c:pt>
                <c:pt idx="313">
                  <c:v>6.332168882730628E-2</c:v>
                </c:pt>
                <c:pt idx="314">
                  <c:v>6.335976201640682E-2</c:v>
                </c:pt>
                <c:pt idx="315">
                  <c:v>6.2661963881717769E-2</c:v>
                </c:pt>
                <c:pt idx="316">
                  <c:v>6.3258140284645201E-2</c:v>
                </c:pt>
                <c:pt idx="317">
                  <c:v>6.3216704199963031E-2</c:v>
                </c:pt>
                <c:pt idx="318">
                  <c:v>6.3216704199963031E-2</c:v>
                </c:pt>
                <c:pt idx="319">
                  <c:v>6.1394048524143159E-2</c:v>
                </c:pt>
                <c:pt idx="320">
                  <c:v>6.2661963881717769E-2</c:v>
                </c:pt>
                <c:pt idx="321">
                  <c:v>5.9415044984373173E-2</c:v>
                </c:pt>
                <c:pt idx="322">
                  <c:v>5.9415044984373173E-2</c:v>
                </c:pt>
                <c:pt idx="323">
                  <c:v>5.7367468692027593E-2</c:v>
                </c:pt>
                <c:pt idx="324">
                  <c:v>6.0774188271330937E-2</c:v>
                </c:pt>
                <c:pt idx="325">
                  <c:v>6.977423323752395E-2</c:v>
                </c:pt>
                <c:pt idx="326">
                  <c:v>5.6019370214844801E-2</c:v>
                </c:pt>
                <c:pt idx="327">
                  <c:v>6.0796885894603997E-2</c:v>
                </c:pt>
                <c:pt idx="328">
                  <c:v>6.0494608961094098E-2</c:v>
                </c:pt>
                <c:pt idx="329">
                  <c:v>5.8553994546561752E-2</c:v>
                </c:pt>
                <c:pt idx="330">
                  <c:v>5.837345706237404E-2</c:v>
                </c:pt>
                <c:pt idx="331">
                  <c:v>5.9739039252347401E-2</c:v>
                </c:pt>
                <c:pt idx="332">
                  <c:v>5.7334924591228673E-2</c:v>
                </c:pt>
                <c:pt idx="333">
                  <c:v>5.3743521615566954E-2</c:v>
                </c:pt>
                <c:pt idx="334">
                  <c:v>6.0226810915181936E-2</c:v>
                </c:pt>
                <c:pt idx="335">
                  <c:v>6.2562357949961456E-2</c:v>
                </c:pt>
                <c:pt idx="336">
                  <c:v>6.0612709763584738E-2</c:v>
                </c:pt>
                <c:pt idx="337">
                  <c:v>6.3243360073078597E-2</c:v>
                </c:pt>
                <c:pt idx="338">
                  <c:v>5.864325388858941E-2</c:v>
                </c:pt>
                <c:pt idx="339">
                  <c:v>5.89933954077006E-2</c:v>
                </c:pt>
                <c:pt idx="340">
                  <c:v>5.8343108951947761E-2</c:v>
                </c:pt>
                <c:pt idx="341">
                  <c:v>6.0996953373928783E-2</c:v>
                </c:pt>
                <c:pt idx="342">
                  <c:v>6.3020404521363718E-2</c:v>
                </c:pt>
                <c:pt idx="343">
                  <c:v>6.2357930942337783E-2</c:v>
                </c:pt>
                <c:pt idx="344">
                  <c:v>6.0494608961094098E-2</c:v>
                </c:pt>
                <c:pt idx="345">
                  <c:v>6.3315146164224456E-2</c:v>
                </c:pt>
                <c:pt idx="346">
                  <c:v>6.3368512884548076E-2</c:v>
                </c:pt>
                <c:pt idx="347">
                  <c:v>6.3114337634682272E-2</c:v>
                </c:pt>
                <c:pt idx="348">
                  <c:v>6.1394048524143159E-2</c:v>
                </c:pt>
                <c:pt idx="349">
                  <c:v>5.8403731763843281E-2</c:v>
                </c:pt>
                <c:pt idx="350">
                  <c:v>6.231428942010659E-2</c:v>
                </c:pt>
                <c:pt idx="351">
                  <c:v>5.7072309214756867E-2</c:v>
                </c:pt>
                <c:pt idx="352">
                  <c:v>5.9135958827729165E-2</c:v>
                </c:pt>
                <c:pt idx="353">
                  <c:v>5.3520037887227451E-2</c:v>
                </c:pt>
                <c:pt idx="354">
                  <c:v>4.6889754382469062E-2</c:v>
                </c:pt>
                <c:pt idx="355">
                  <c:v>5.4261405412038485E-2</c:v>
                </c:pt>
                <c:pt idx="356">
                  <c:v>6.0226810915181936E-2</c:v>
                </c:pt>
                <c:pt idx="357">
                  <c:v>5.9870439062500252E-2</c:v>
                </c:pt>
                <c:pt idx="358">
                  <c:v>6.2820454694231073E-2</c:v>
                </c:pt>
                <c:pt idx="359">
                  <c:v>6.3354602969300719E-2</c:v>
                </c:pt>
                <c:pt idx="360">
                  <c:v>6.2916295487158186E-2</c:v>
                </c:pt>
                <c:pt idx="361">
                  <c:v>6.325345284978752E-2</c:v>
                </c:pt>
                <c:pt idx="362">
                  <c:v>6.3275596550144073E-2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4-46B6-97C4-90240DE3D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91183"/>
        <c:axId val="109789263"/>
      </c:lineChart>
      <c:catAx>
        <c:axId val="109791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89263"/>
        <c:crosses val="autoZero"/>
        <c:auto val="1"/>
        <c:lblAlgn val="ctr"/>
        <c:lblOffset val="100"/>
        <c:noMultiLvlLbl val="0"/>
      </c:catAx>
      <c:valAx>
        <c:axId val="109789263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1183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240974668825319E-2"/>
          <c:y val="0.16526721341917433"/>
          <c:w val="0.95058610637530594"/>
          <c:h val="0.7115804200342906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'Sheet4 (2)'!$I$2:$I$424</c:f>
              <c:numCache>
                <c:formatCode>General</c:formatCode>
                <c:ptCount val="423"/>
                <c:pt idx="0">
                  <c:v>12297.251607255619</c:v>
                </c:pt>
                <c:pt idx="1">
                  <c:v>12303.44789366833</c:v>
                </c:pt>
                <c:pt idx="2">
                  <c:v>12301.289687247001</c:v>
                </c:pt>
                <c:pt idx="3">
                  <c:v>12375.328625799313</c:v>
                </c:pt>
                <c:pt idx="4">
                  <c:v>12434.051871515354</c:v>
                </c:pt>
                <c:pt idx="5">
                  <c:v>12445.212017630152</c:v>
                </c:pt>
                <c:pt idx="6">
                  <c:v>12380.653494798316</c:v>
                </c:pt>
                <c:pt idx="7">
                  <c:v>12348.7448103849</c:v>
                </c:pt>
                <c:pt idx="8">
                  <c:v>12459.425588007762</c:v>
                </c:pt>
                <c:pt idx="9">
                  <c:v>12531.760867241352</c:v>
                </c:pt>
                <c:pt idx="10">
                  <c:v>12646.761414586184</c:v>
                </c:pt>
                <c:pt idx="11">
                  <c:v>12880.012680788184</c:v>
                </c:pt>
                <c:pt idx="12">
                  <c:v>12780.407403544592</c:v>
                </c:pt>
                <c:pt idx="13">
                  <c:v>12628.13128757827</c:v>
                </c:pt>
                <c:pt idx="14">
                  <c:v>12511.567138493241</c:v>
                </c:pt>
                <c:pt idx="15">
                  <c:v>12406.215910696592</c:v>
                </c:pt>
                <c:pt idx="16">
                  <c:v>12259.468405304649</c:v>
                </c:pt>
                <c:pt idx="17">
                  <c:v>12272.902464018411</c:v>
                </c:pt>
                <c:pt idx="18">
                  <c:v>12229.073487304486</c:v>
                </c:pt>
                <c:pt idx="19">
                  <c:v>12541.169818542545</c:v>
                </c:pt>
                <c:pt idx="20">
                  <c:v>12409.015916799373</c:v>
                </c:pt>
                <c:pt idx="21">
                  <c:v>12309.633490145994</c:v>
                </c:pt>
                <c:pt idx="22">
                  <c:v>12189.746379274604</c:v>
                </c:pt>
                <c:pt idx="23">
                  <c:v>12066.436475086181</c:v>
                </c:pt>
                <c:pt idx="24">
                  <c:v>12007.599359456488</c:v>
                </c:pt>
                <c:pt idx="25">
                  <c:v>11970.35805918535</c:v>
                </c:pt>
                <c:pt idx="26">
                  <c:v>12146.206713943893</c:v>
                </c:pt>
                <c:pt idx="27">
                  <c:v>12266.08812998734</c:v>
                </c:pt>
                <c:pt idx="28">
                  <c:v>12274.677184150447</c:v>
                </c:pt>
                <c:pt idx="29">
                  <c:v>12146.991742096679</c:v>
                </c:pt>
                <c:pt idx="30">
                  <c:v>12021.847604237515</c:v>
                </c:pt>
                <c:pt idx="31">
                  <c:v>12013.431993186068</c:v>
                </c:pt>
                <c:pt idx="32">
                  <c:v>11947.901450143925</c:v>
                </c:pt>
                <c:pt idx="33">
                  <c:v>12111.309378575228</c:v>
                </c:pt>
                <c:pt idx="34">
                  <c:v>11992.246273337096</c:v>
                </c:pt>
                <c:pt idx="35">
                  <c:v>12006.580482188683</c:v>
                </c:pt>
                <c:pt idx="36">
                  <c:v>11860.563308153793</c:v>
                </c:pt>
                <c:pt idx="37">
                  <c:v>11714.990750929101</c:v>
                </c:pt>
                <c:pt idx="38">
                  <c:v>11575.817746928897</c:v>
                </c:pt>
                <c:pt idx="39">
                  <c:v>11450.091094972569</c:v>
                </c:pt>
                <c:pt idx="40">
                  <c:v>11311.137409770559</c:v>
                </c:pt>
                <c:pt idx="41">
                  <c:v>11209.961565225845</c:v>
                </c:pt>
                <c:pt idx="42">
                  <c:v>11079.253169449907</c:v>
                </c:pt>
                <c:pt idx="43">
                  <c:v>11005.195655474527</c:v>
                </c:pt>
                <c:pt idx="44">
                  <c:v>10965.429721839882</c:v>
                </c:pt>
                <c:pt idx="45">
                  <c:v>10830.407347815903</c:v>
                </c:pt>
                <c:pt idx="46">
                  <c:v>10743.994810050246</c:v>
                </c:pt>
                <c:pt idx="47">
                  <c:v>11023.403886717755</c:v>
                </c:pt>
                <c:pt idx="48">
                  <c:v>11032.753141196434</c:v>
                </c:pt>
                <c:pt idx="49">
                  <c:v>10930.915153240627</c:v>
                </c:pt>
                <c:pt idx="50">
                  <c:v>10906.634850332532</c:v>
                </c:pt>
                <c:pt idx="51">
                  <c:v>10880.945607336065</c:v>
                </c:pt>
                <c:pt idx="52">
                  <c:v>10763.326510098699</c:v>
                </c:pt>
                <c:pt idx="53">
                  <c:v>10691.010571367371</c:v>
                </c:pt>
                <c:pt idx="54">
                  <c:v>10700.606255969962</c:v>
                </c:pt>
                <c:pt idx="55">
                  <c:v>10608.387437479005</c:v>
                </c:pt>
                <c:pt idx="56">
                  <c:v>10552.949041233227</c:v>
                </c:pt>
                <c:pt idx="57">
                  <c:v>10443.173611453238</c:v>
                </c:pt>
                <c:pt idx="58">
                  <c:v>10666.714693139036</c:v>
                </c:pt>
                <c:pt idx="59">
                  <c:v>10563.822526388578</c:v>
                </c:pt>
                <c:pt idx="60">
                  <c:v>10436.869557894355</c:v>
                </c:pt>
                <c:pt idx="61">
                  <c:v>10418.883193873717</c:v>
                </c:pt>
                <c:pt idx="62">
                  <c:v>10424.133016064208</c:v>
                </c:pt>
                <c:pt idx="63">
                  <c:v>10389.563611777565</c:v>
                </c:pt>
                <c:pt idx="64">
                  <c:v>10375.481890636682</c:v>
                </c:pt>
                <c:pt idx="65">
                  <c:v>10367.238466920822</c:v>
                </c:pt>
                <c:pt idx="66">
                  <c:v>10376.031209313685</c:v>
                </c:pt>
                <c:pt idx="67">
                  <c:v>10421.987535415728</c:v>
                </c:pt>
                <c:pt idx="68">
                  <c:v>10388.76579954023</c:v>
                </c:pt>
                <c:pt idx="69">
                  <c:v>10293.401631205363</c:v>
                </c:pt>
                <c:pt idx="70">
                  <c:v>10250.646940552866</c:v>
                </c:pt>
                <c:pt idx="71">
                  <c:v>10132.282548336696</c:v>
                </c:pt>
                <c:pt idx="72">
                  <c:v>10062.82293002291</c:v>
                </c:pt>
                <c:pt idx="73">
                  <c:v>9985.0038864676844</c:v>
                </c:pt>
                <c:pt idx="74">
                  <c:v>9940.2867735288801</c:v>
                </c:pt>
                <c:pt idx="75">
                  <c:v>9828.2845769551423</c:v>
                </c:pt>
                <c:pt idx="76">
                  <c:v>9776.5456403668632</c:v>
                </c:pt>
                <c:pt idx="77">
                  <c:v>9665.9747361258687</c:v>
                </c:pt>
                <c:pt idx="78">
                  <c:v>9554.2730048929534</c:v>
                </c:pt>
                <c:pt idx="79">
                  <c:v>9459.9168663004493</c:v>
                </c:pt>
                <c:pt idx="80">
                  <c:v>9559.3073121329526</c:v>
                </c:pt>
                <c:pt idx="81">
                  <c:v>9539.7939362731649</c:v>
                </c:pt>
                <c:pt idx="82">
                  <c:v>9473.4293942928998</c:v>
                </c:pt>
                <c:pt idx="83">
                  <c:v>9501.0799115443115</c:v>
                </c:pt>
                <c:pt idx="84">
                  <c:v>9495.7804445054408</c:v>
                </c:pt>
                <c:pt idx="85">
                  <c:v>9506.6580670031835</c:v>
                </c:pt>
                <c:pt idx="86">
                  <c:v>9463.3199704386279</c:v>
                </c:pt>
                <c:pt idx="87">
                  <c:v>9502.7490597690066</c:v>
                </c:pt>
                <c:pt idx="88">
                  <c:v>9560.4508964284942</c:v>
                </c:pt>
                <c:pt idx="89">
                  <c:v>9523.1063306834021</c:v>
                </c:pt>
                <c:pt idx="90">
                  <c:v>9515.9896803035226</c:v>
                </c:pt>
                <c:pt idx="91">
                  <c:v>9720.0733850781089</c:v>
                </c:pt>
                <c:pt idx="92">
                  <c:v>9740.4901334403166</c:v>
                </c:pt>
                <c:pt idx="93">
                  <c:v>9968.6476597657584</c:v>
                </c:pt>
                <c:pt idx="94">
                  <c:v>9985.5548388677034</c:v>
                </c:pt>
                <c:pt idx="95">
                  <c:v>10182.985211539284</c:v>
                </c:pt>
                <c:pt idx="96">
                  <c:v>10471.819663539805</c:v>
                </c:pt>
                <c:pt idx="97">
                  <c:v>10396.878683994002</c:v>
                </c:pt>
                <c:pt idx="98">
                  <c:v>10677.021888261552</c:v>
                </c:pt>
                <c:pt idx="99">
                  <c:v>10651.873470483746</c:v>
                </c:pt>
                <c:pt idx="100">
                  <c:v>10627.259663706229</c:v>
                </c:pt>
                <c:pt idx="101">
                  <c:v>10868.662776832474</c:v>
                </c:pt>
                <c:pt idx="102">
                  <c:v>10837.311706116327</c:v>
                </c:pt>
                <c:pt idx="103">
                  <c:v>11234.324623774924</c:v>
                </c:pt>
                <c:pt idx="104">
                  <c:v>11306.739221450949</c:v>
                </c:pt>
                <c:pt idx="105">
                  <c:v>11232.334704729245</c:v>
                </c:pt>
                <c:pt idx="106">
                  <c:v>11387.724137309908</c:v>
                </c:pt>
                <c:pt idx="107">
                  <c:v>11556.152684874643</c:v>
                </c:pt>
                <c:pt idx="108">
                  <c:v>11711.332415574945</c:v>
                </c:pt>
                <c:pt idx="109">
                  <c:v>11885.577708327331</c:v>
                </c:pt>
                <c:pt idx="110">
                  <c:v>11751.827055258485</c:v>
                </c:pt>
                <c:pt idx="111">
                  <c:v>11967.414844446535</c:v>
                </c:pt>
                <c:pt idx="112">
                  <c:v>11943.526575355423</c:v>
                </c:pt>
                <c:pt idx="113">
                  <c:v>11920.226616496793</c:v>
                </c:pt>
                <c:pt idx="114">
                  <c:v>11894.283657571073</c:v>
                </c:pt>
                <c:pt idx="115">
                  <c:v>11825.838418978872</c:v>
                </c:pt>
                <c:pt idx="116">
                  <c:v>11705.462573931511</c:v>
                </c:pt>
                <c:pt idx="117">
                  <c:v>11754.847525896905</c:v>
                </c:pt>
                <c:pt idx="118">
                  <c:v>11636.691233374133</c:v>
                </c:pt>
                <c:pt idx="119">
                  <c:v>11544.55199550836</c:v>
                </c:pt>
                <c:pt idx="120">
                  <c:v>11416.004354153381</c:v>
                </c:pt>
                <c:pt idx="121">
                  <c:v>11387.592465725995</c:v>
                </c:pt>
                <c:pt idx="122">
                  <c:v>11261.141234132134</c:v>
                </c:pt>
                <c:pt idx="123">
                  <c:v>11149.92839748267</c:v>
                </c:pt>
                <c:pt idx="124">
                  <c:v>11016.663071050154</c:v>
                </c:pt>
                <c:pt idx="125">
                  <c:v>10943.02393067957</c:v>
                </c:pt>
                <c:pt idx="126">
                  <c:v>10872.92830074178</c:v>
                </c:pt>
                <c:pt idx="127">
                  <c:v>10782.314181552027</c:v>
                </c:pt>
                <c:pt idx="128">
                  <c:v>10688.792386470188</c:v>
                </c:pt>
                <c:pt idx="129">
                  <c:v>10703.702467934951</c:v>
                </c:pt>
                <c:pt idx="130">
                  <c:v>10683.79273654327</c:v>
                </c:pt>
                <c:pt idx="131">
                  <c:v>10645.188153196646</c:v>
                </c:pt>
                <c:pt idx="132">
                  <c:v>10530.676074298704</c:v>
                </c:pt>
                <c:pt idx="133">
                  <c:v>10423.704394345366</c:v>
                </c:pt>
                <c:pt idx="134">
                  <c:v>10295.384823116292</c:v>
                </c:pt>
                <c:pt idx="135">
                  <c:v>10322.260880206339</c:v>
                </c:pt>
                <c:pt idx="136">
                  <c:v>10257.974566105779</c:v>
                </c:pt>
                <c:pt idx="137">
                  <c:v>10258.152804752604</c:v>
                </c:pt>
                <c:pt idx="138">
                  <c:v>10136.195911479403</c:v>
                </c:pt>
                <c:pt idx="139">
                  <c:v>10079.378430638541</c:v>
                </c:pt>
                <c:pt idx="140">
                  <c:v>9978.2812377687624</c:v>
                </c:pt>
                <c:pt idx="141">
                  <c:v>9875.4801962162874</c:v>
                </c:pt>
                <c:pt idx="142">
                  <c:v>9884.3439039667792</c:v>
                </c:pt>
                <c:pt idx="143">
                  <c:v>9786.5069375718358</c:v>
                </c:pt>
                <c:pt idx="144">
                  <c:v>9759.9906620888414</c:v>
                </c:pt>
                <c:pt idx="145">
                  <c:v>9639.6963016887803</c:v>
                </c:pt>
                <c:pt idx="146">
                  <c:v>9592.3138589937789</c:v>
                </c:pt>
                <c:pt idx="147">
                  <c:v>9500.4669382199681</c:v>
                </c:pt>
                <c:pt idx="148">
                  <c:v>9389.1766066424807</c:v>
                </c:pt>
                <c:pt idx="149">
                  <c:v>9317.4475197729244</c:v>
                </c:pt>
                <c:pt idx="150">
                  <c:v>9300.1163319964999</c:v>
                </c:pt>
                <c:pt idx="151">
                  <c:v>9281.5522825000062</c:v>
                </c:pt>
                <c:pt idx="152">
                  <c:v>9267.6862898520394</c:v>
                </c:pt>
                <c:pt idx="153">
                  <c:v>9285.2748897098718</c:v>
                </c:pt>
                <c:pt idx="154">
                  <c:v>9266.7404653556205</c:v>
                </c:pt>
                <c:pt idx="155">
                  <c:v>9228.2501162807184</c:v>
                </c:pt>
                <c:pt idx="156">
                  <c:v>9267.6681051801952</c:v>
                </c:pt>
                <c:pt idx="157">
                  <c:v>9531.9703613517213</c:v>
                </c:pt>
                <c:pt idx="158">
                  <c:v>9541.9423048033314</c:v>
                </c:pt>
                <c:pt idx="159">
                  <c:v>9514.8346288350822</c:v>
                </c:pt>
                <c:pt idx="160">
                  <c:v>9456.2594925084923</c:v>
                </c:pt>
                <c:pt idx="161">
                  <c:v>9414.2912270793877</c:v>
                </c:pt>
                <c:pt idx="162">
                  <c:v>9642.5372180024006</c:v>
                </c:pt>
                <c:pt idx="163">
                  <c:v>9899.4737845947602</c:v>
                </c:pt>
                <c:pt idx="164">
                  <c:v>9935.5468289706805</c:v>
                </c:pt>
                <c:pt idx="165">
                  <c:v>9917.06592769499</c:v>
                </c:pt>
                <c:pt idx="166">
                  <c:v>9941.9390197230096</c:v>
                </c:pt>
                <c:pt idx="167">
                  <c:v>9929.8482078224279</c:v>
                </c:pt>
                <c:pt idx="168">
                  <c:v>9915.0137062159774</c:v>
                </c:pt>
                <c:pt idx="169">
                  <c:v>9944.975357997133</c:v>
                </c:pt>
                <c:pt idx="170">
                  <c:v>9963.8493451711875</c:v>
                </c:pt>
                <c:pt idx="171">
                  <c:v>10021.696139113124</c:v>
                </c:pt>
                <c:pt idx="172">
                  <c:v>9998.0912609002462</c:v>
                </c:pt>
                <c:pt idx="173">
                  <c:v>9997.78211204543</c:v>
                </c:pt>
                <c:pt idx="174">
                  <c:v>10021.835892636245</c:v>
                </c:pt>
                <c:pt idx="175">
                  <c:v>10012.929386304617</c:v>
                </c:pt>
                <c:pt idx="176">
                  <c:v>9985.7996253293586</c:v>
                </c:pt>
                <c:pt idx="177">
                  <c:v>9940.6776407781963</c:v>
                </c:pt>
                <c:pt idx="178">
                  <c:v>9825.9211208637444</c:v>
                </c:pt>
                <c:pt idx="179">
                  <c:v>9709.0167259979171</c:v>
                </c:pt>
                <c:pt idx="180">
                  <c:v>9664.7561350044689</c:v>
                </c:pt>
                <c:pt idx="181">
                  <c:v>9665.8595025159375</c:v>
                </c:pt>
                <c:pt idx="182">
                  <c:v>9634.2183486011891</c:v>
                </c:pt>
                <c:pt idx="183">
                  <c:v>9537.5861567214379</c:v>
                </c:pt>
                <c:pt idx="184">
                  <c:v>9549.4615446806347</c:v>
                </c:pt>
                <c:pt idx="185">
                  <c:v>9609.4854787922141</c:v>
                </c:pt>
                <c:pt idx="186">
                  <c:v>9640.5102929888726</c:v>
                </c:pt>
                <c:pt idx="187">
                  <c:v>9612.7018747739385</c:v>
                </c:pt>
                <c:pt idx="188">
                  <c:v>9564.3257396167864</c:v>
                </c:pt>
                <c:pt idx="189">
                  <c:v>9517.3137693128738</c:v>
                </c:pt>
                <c:pt idx="190">
                  <c:v>9461.8430354555931</c:v>
                </c:pt>
                <c:pt idx="191">
                  <c:v>9496.3213815902254</c:v>
                </c:pt>
                <c:pt idx="192">
                  <c:v>9540.3814762160509</c:v>
                </c:pt>
                <c:pt idx="193">
                  <c:v>9497.2721648204879</c:v>
                </c:pt>
                <c:pt idx="194">
                  <c:v>9466.1828809074395</c:v>
                </c:pt>
                <c:pt idx="195">
                  <c:v>9519.1257539785984</c:v>
                </c:pt>
                <c:pt idx="196">
                  <c:v>9537.1915460918317</c:v>
                </c:pt>
                <c:pt idx="197">
                  <c:v>9427.0929239317684</c:v>
                </c:pt>
                <c:pt idx="198">
                  <c:v>9398.2624304669644</c:v>
                </c:pt>
                <c:pt idx="199">
                  <c:v>9433.4886631946738</c:v>
                </c:pt>
                <c:pt idx="200">
                  <c:v>9444.764415344458</c:v>
                </c:pt>
                <c:pt idx="201">
                  <c:v>9387.9871518920936</c:v>
                </c:pt>
                <c:pt idx="202">
                  <c:v>9431.5446080519359</c:v>
                </c:pt>
                <c:pt idx="203">
                  <c:v>9452.7936181425866</c:v>
                </c:pt>
                <c:pt idx="204">
                  <c:v>9405.2222248297476</c:v>
                </c:pt>
                <c:pt idx="205">
                  <c:v>9426.8909528459608</c:v>
                </c:pt>
                <c:pt idx="206">
                  <c:v>9410.6451339900086</c:v>
                </c:pt>
                <c:pt idx="207">
                  <c:v>9422.3624658259796</c:v>
                </c:pt>
                <c:pt idx="208">
                  <c:v>9393.5464393280981</c:v>
                </c:pt>
                <c:pt idx="209">
                  <c:v>9430.7172703241868</c:v>
                </c:pt>
                <c:pt idx="210">
                  <c:v>9501.0980084873572</c:v>
                </c:pt>
                <c:pt idx="211">
                  <c:v>9439.5705204999049</c:v>
                </c:pt>
                <c:pt idx="212">
                  <c:v>9443.8649732184658</c:v>
                </c:pt>
                <c:pt idx="213">
                  <c:v>9447.6998395634073</c:v>
                </c:pt>
                <c:pt idx="214">
                  <c:v>9470.4301707990653</c:v>
                </c:pt>
                <c:pt idx="215">
                  <c:v>9562.8940819420386</c:v>
                </c:pt>
                <c:pt idx="216">
                  <c:v>9493.5157100336892</c:v>
                </c:pt>
                <c:pt idx="217">
                  <c:v>9405.8856755206689</c:v>
                </c:pt>
                <c:pt idx="218">
                  <c:v>9361.8808546062173</c:v>
                </c:pt>
                <c:pt idx="219">
                  <c:v>9265.0532414353984</c:v>
                </c:pt>
                <c:pt idx="220">
                  <c:v>9154.4287050336879</c:v>
                </c:pt>
                <c:pt idx="221">
                  <c:v>9107.2940311948769</c:v>
                </c:pt>
                <c:pt idx="222">
                  <c:v>9019.2305073366169</c:v>
                </c:pt>
                <c:pt idx="223">
                  <c:v>8964.0312813919682</c:v>
                </c:pt>
                <c:pt idx="224">
                  <c:v>8931.6408465288332</c:v>
                </c:pt>
                <c:pt idx="225">
                  <c:v>8970.7302416680668</c:v>
                </c:pt>
                <c:pt idx="226">
                  <c:v>8926.9880901553497</c:v>
                </c:pt>
                <c:pt idx="227">
                  <c:v>8886.6504673503932</c:v>
                </c:pt>
                <c:pt idx="228">
                  <c:v>8894.6266539315329</c:v>
                </c:pt>
                <c:pt idx="229">
                  <c:v>8883.3960659606983</c:v>
                </c:pt>
                <c:pt idx="230">
                  <c:v>8894.0142980765577</c:v>
                </c:pt>
                <c:pt idx="231">
                  <c:v>8901.997094041968</c:v>
                </c:pt>
                <c:pt idx="232">
                  <c:v>8870.959595041264</c:v>
                </c:pt>
                <c:pt idx="233">
                  <c:v>8804.8784886461472</c:v>
                </c:pt>
                <c:pt idx="234">
                  <c:v>8730.2363875888532</c:v>
                </c:pt>
                <c:pt idx="235">
                  <c:v>8654.272551354501</c:v>
                </c:pt>
                <c:pt idx="236">
                  <c:v>8623.7322131412075</c:v>
                </c:pt>
                <c:pt idx="237">
                  <c:v>8642.722446121752</c:v>
                </c:pt>
                <c:pt idx="238">
                  <c:v>8574.8177704925583</c:v>
                </c:pt>
                <c:pt idx="239">
                  <c:v>8559.6488952735581</c:v>
                </c:pt>
                <c:pt idx="240">
                  <c:v>8586.8413598516527</c:v>
                </c:pt>
                <c:pt idx="241">
                  <c:v>8600.5412304557813</c:v>
                </c:pt>
                <c:pt idx="242">
                  <c:v>8619.0432001151985</c:v>
                </c:pt>
                <c:pt idx="243">
                  <c:v>8576.6776205643509</c:v>
                </c:pt>
                <c:pt idx="244">
                  <c:v>8486.6267821986075</c:v>
                </c:pt>
                <c:pt idx="245">
                  <c:v>8504.4527096985075</c:v>
                </c:pt>
                <c:pt idx="246">
                  <c:v>8512.9279268435057</c:v>
                </c:pt>
                <c:pt idx="247">
                  <c:v>8496.3205312631053</c:v>
                </c:pt>
                <c:pt idx="248">
                  <c:v>8396.3538180315682</c:v>
                </c:pt>
                <c:pt idx="249">
                  <c:v>8531.509701773286</c:v>
                </c:pt>
                <c:pt idx="250">
                  <c:v>8517.9793585494335</c:v>
                </c:pt>
                <c:pt idx="251">
                  <c:v>8497.5368451077939</c:v>
                </c:pt>
                <c:pt idx="252">
                  <c:v>8463.9918108605889</c:v>
                </c:pt>
                <c:pt idx="253">
                  <c:v>8392.722407158828</c:v>
                </c:pt>
                <c:pt idx="254">
                  <c:v>8326.0137066962088</c:v>
                </c:pt>
                <c:pt idx="255">
                  <c:v>8298.4022656795441</c:v>
                </c:pt>
                <c:pt idx="256">
                  <c:v>8348.7911635718574</c:v>
                </c:pt>
                <c:pt idx="257">
                  <c:v>8257.2777488954325</c:v>
                </c:pt>
                <c:pt idx="258">
                  <c:v>8449.9527373485998</c:v>
                </c:pt>
                <c:pt idx="259">
                  <c:v>8440.4638306796114</c:v>
                </c:pt>
                <c:pt idx="260">
                  <c:v>8406.7948537325101</c:v>
                </c:pt>
                <c:pt idx="261">
                  <c:v>8648.2810468103853</c:v>
                </c:pt>
                <c:pt idx="262">
                  <c:v>8696.1898229551152</c:v>
                </c:pt>
                <c:pt idx="263">
                  <c:v>8793.9690999236445</c:v>
                </c:pt>
                <c:pt idx="264">
                  <c:v>8880.2964986785682</c:v>
                </c:pt>
                <c:pt idx="265">
                  <c:v>8972.1869087688883</c:v>
                </c:pt>
                <c:pt idx="266">
                  <c:v>9289.9517959031018</c:v>
                </c:pt>
                <c:pt idx="267">
                  <c:v>9330.6093416793192</c:v>
                </c:pt>
                <c:pt idx="268">
                  <c:v>9330.771466782322</c:v>
                </c:pt>
                <c:pt idx="269">
                  <c:v>9263.3825578493288</c:v>
                </c:pt>
                <c:pt idx="270">
                  <c:v>9240.3280649173903</c:v>
                </c:pt>
                <c:pt idx="271">
                  <c:v>9169.7361139679579</c:v>
                </c:pt>
                <c:pt idx="272">
                  <c:v>9183.4455919160155</c:v>
                </c:pt>
                <c:pt idx="273">
                  <c:v>9328.8900914328278</c:v>
                </c:pt>
                <c:pt idx="274">
                  <c:v>9295.9690738826685</c:v>
                </c:pt>
                <c:pt idx="275">
                  <c:v>9340.5708757620887</c:v>
                </c:pt>
                <c:pt idx="276">
                  <c:v>9652.9021431563142</c:v>
                </c:pt>
                <c:pt idx="277">
                  <c:v>9634.0708355535808</c:v>
                </c:pt>
                <c:pt idx="278">
                  <c:v>9637.9829387143964</c:v>
                </c:pt>
                <c:pt idx="279">
                  <c:v>9899.1248457883867</c:v>
                </c:pt>
                <c:pt idx="280">
                  <c:v>9854.3945112011897</c:v>
                </c:pt>
                <c:pt idx="281">
                  <c:v>10034.852284963479</c:v>
                </c:pt>
                <c:pt idx="282">
                  <c:v>9969.5169985942721</c:v>
                </c:pt>
                <c:pt idx="283">
                  <c:v>9855.1693474976109</c:v>
                </c:pt>
                <c:pt idx="284">
                  <c:v>9733.7018856590985</c:v>
                </c:pt>
                <c:pt idx="285">
                  <c:v>9911.9494858292819</c:v>
                </c:pt>
                <c:pt idx="286">
                  <c:v>9790.1163420603134</c:v>
                </c:pt>
                <c:pt idx="287">
                  <c:v>9951.8852449839724</c:v>
                </c:pt>
                <c:pt idx="288">
                  <c:v>9930.6734756152073</c:v>
                </c:pt>
                <c:pt idx="289">
                  <c:v>9945.5206148710386</c:v>
                </c:pt>
                <c:pt idx="290">
                  <c:v>9906.2594930055639</c:v>
                </c:pt>
                <c:pt idx="291">
                  <c:v>9829.651204822776</c:v>
                </c:pt>
                <c:pt idx="292">
                  <c:v>9984.2145556273372</c:v>
                </c:pt>
                <c:pt idx="293">
                  <c:v>9930.1313571752216</c:v>
                </c:pt>
                <c:pt idx="294">
                  <c:v>9897.6251103604118</c:v>
                </c:pt>
                <c:pt idx="295">
                  <c:v>9879.6650825241668</c:v>
                </c:pt>
                <c:pt idx="296">
                  <c:v>9888.0443004109329</c:v>
                </c:pt>
                <c:pt idx="297">
                  <c:v>9791.7417529554332</c:v>
                </c:pt>
                <c:pt idx="298">
                  <c:v>9776.6628030442935</c:v>
                </c:pt>
                <c:pt idx="299">
                  <c:v>9982.7683950453829</c:v>
                </c:pt>
                <c:pt idx="300">
                  <c:v>9908.4052584125038</c:v>
                </c:pt>
                <c:pt idx="301">
                  <c:v>9791.7246340603797</c:v>
                </c:pt>
                <c:pt idx="302">
                  <c:v>9705.4539407610318</c:v>
                </c:pt>
                <c:pt idx="303">
                  <c:v>9626.2745086712239</c:v>
                </c:pt>
                <c:pt idx="304">
                  <c:v>9518.9408776302043</c:v>
                </c:pt>
                <c:pt idx="305">
                  <c:v>9647.7368452368646</c:v>
                </c:pt>
                <c:pt idx="306">
                  <c:v>9550.7606135709793</c:v>
                </c:pt>
                <c:pt idx="307">
                  <c:v>9703.1325200518386</c:v>
                </c:pt>
                <c:pt idx="308">
                  <c:v>9589.0649820162162</c:v>
                </c:pt>
                <c:pt idx="309">
                  <c:v>9501.7826404358239</c:v>
                </c:pt>
                <c:pt idx="310">
                  <c:v>9409.9045853970929</c:v>
                </c:pt>
                <c:pt idx="311">
                  <c:v>9299.8762096850915</c:v>
                </c:pt>
                <c:pt idx="312">
                  <c:v>9240.9635332854505</c:v>
                </c:pt>
                <c:pt idx="313">
                  <c:v>9194.458179567815</c:v>
                </c:pt>
                <c:pt idx="314">
                  <c:v>9154.0230366165597</c:v>
                </c:pt>
                <c:pt idx="315">
                  <c:v>9080.4340890895692</c:v>
                </c:pt>
                <c:pt idx="316">
                  <c:v>9029.1948559717657</c:v>
                </c:pt>
                <c:pt idx="317">
                  <c:v>8975.5744059683457</c:v>
                </c:pt>
                <c:pt idx="318">
                  <c:v>8922.272384429969</c:v>
                </c:pt>
                <c:pt idx="319">
                  <c:v>8832.396509024953</c:v>
                </c:pt>
                <c:pt idx="320">
                  <c:v>8761.3931085921249</c:v>
                </c:pt>
                <c:pt idx="321">
                  <c:v>8660.7914205156121</c:v>
                </c:pt>
                <c:pt idx="322">
                  <c:v>8561.3448797448309</c:v>
                </c:pt>
                <c:pt idx="323">
                  <c:v>8457.6592350286446</c:v>
                </c:pt>
                <c:pt idx="324">
                  <c:v>8367.5908641361129</c:v>
                </c:pt>
                <c:pt idx="325">
                  <c:v>8490.2191195632004</c:v>
                </c:pt>
                <c:pt idx="326">
                  <c:v>8385.9438808798259</c:v>
                </c:pt>
                <c:pt idx="327">
                  <c:v>8296.793115372966</c:v>
                </c:pt>
                <c:pt idx="328">
                  <c:v>8206.6804301895027</c:v>
                </c:pt>
                <c:pt idx="329">
                  <c:v>8109.7176546457313</c:v>
                </c:pt>
                <c:pt idx="330">
                  <c:v>8013.4476767029746</c:v>
                </c:pt>
                <c:pt idx="331">
                  <c:v>7922.7057291098145</c:v>
                </c:pt>
                <c:pt idx="332">
                  <c:v>7826.7072683381875</c:v>
                </c:pt>
                <c:pt idx="333">
                  <c:v>7730.4563578689549</c:v>
                </c:pt>
                <c:pt idx="334">
                  <c:v>7645.0982560385828</c:v>
                </c:pt>
                <c:pt idx="335">
                  <c:v>7581.8290211714339</c:v>
                </c:pt>
                <c:pt idx="336">
                  <c:v>7500.136589408763</c:v>
                </c:pt>
                <c:pt idx="337">
                  <c:v>7456.9773161717058</c:v>
                </c:pt>
                <c:pt idx="338">
                  <c:v>7369.0903814697413</c:v>
                </c:pt>
                <c:pt idx="339">
                  <c:v>7283.1666272726043</c:v>
                </c:pt>
                <c:pt idx="340">
                  <c:v>7196.6432829779305</c:v>
                </c:pt>
                <c:pt idx="341">
                  <c:v>7121.3594546449149</c:v>
                </c:pt>
                <c:pt idx="342">
                  <c:v>7072.0587779227508</c:v>
                </c:pt>
                <c:pt idx="343">
                  <c:v>7010.5231343278583</c:v>
                </c:pt>
                <c:pt idx="344">
                  <c:v>6934.3808157970352</c:v>
                </c:pt>
                <c:pt idx="345">
                  <c:v>6898.9450053198261</c:v>
                </c:pt>
                <c:pt idx="346">
                  <c:v>6870.5724980232026</c:v>
                </c:pt>
                <c:pt idx="347">
                  <c:v>6825.839321197931</c:v>
                </c:pt>
                <c:pt idx="348">
                  <c:v>6757.0812450112853</c:v>
                </c:pt>
                <c:pt idx="349">
                  <c:v>6676.929575188643</c:v>
                </c:pt>
                <c:pt idx="350">
                  <c:v>6618.2834291262016</c:v>
                </c:pt>
                <c:pt idx="351">
                  <c:v>6537.7956462211059</c:v>
                </c:pt>
                <c:pt idx="352">
                  <c:v>6461.9353749975053</c:v>
                </c:pt>
                <c:pt idx="353">
                  <c:v>6382.5479612927838</c:v>
                </c:pt>
                <c:pt idx="354">
                  <c:v>6310.2241846406987</c:v>
                </c:pt>
                <c:pt idx="355">
                  <c:v>6232.4950678537552</c:v>
                </c:pt>
                <c:pt idx="356">
                  <c:v>6163.6771450777442</c:v>
                </c:pt>
                <c:pt idx="357">
                  <c:v>6094.3161208439724</c:v>
                </c:pt>
                <c:pt idx="358">
                  <c:v>6047.9500688270155</c:v>
                </c:pt>
                <c:pt idx="359">
                  <c:v>6030.5045270718974</c:v>
                </c:pt>
                <c:pt idx="360">
                  <c:v>6035.9171883960998</c:v>
                </c:pt>
                <c:pt idx="361">
                  <c:v>6026.89994851955</c:v>
                </c:pt>
                <c:pt idx="362">
                  <c:v>6016.5134992314061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C4-47F7-83CA-4772D2EC3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041087"/>
        <c:axId val="2131042527"/>
      </c:lineChart>
      <c:catAx>
        <c:axId val="213104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42527"/>
        <c:crosses val="autoZero"/>
        <c:auto val="1"/>
        <c:lblAlgn val="ctr"/>
        <c:lblOffset val="100"/>
        <c:noMultiLvlLbl val="0"/>
      </c:catAx>
      <c:valAx>
        <c:axId val="2131042527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4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'Sheet4 (3)'!$G$2:$G$364</c:f>
              <c:numCache>
                <c:formatCode>General</c:formatCode>
                <c:ptCount val="363"/>
                <c:pt idx="0">
                  <c:v>6.2873333951999927E-2</c:v>
                </c:pt>
                <c:pt idx="1">
                  <c:v>6.3487655172000085E-2</c:v>
                </c:pt>
                <c:pt idx="2">
                  <c:v>6.2914394148000069E-2</c:v>
                </c:pt>
                <c:pt idx="3">
                  <c:v>6.7746217935999914E-2</c:v>
                </c:pt>
                <c:pt idx="4">
                  <c:v>6.6813009999999978E-2</c:v>
                </c:pt>
                <c:pt idx="5">
                  <c:v>6.3813842499999912E-2</c:v>
                </c:pt>
                <c:pt idx="6">
                  <c:v>9.312078612800001E-2</c:v>
                </c:pt>
                <c:pt idx="7">
                  <c:v>6.0762089603999897E-2</c:v>
                </c:pt>
                <c:pt idx="8">
                  <c:v>6.9825605795999973E-2</c:v>
                </c:pt>
                <c:pt idx="9">
                  <c:v>6.7591698000000006E-2</c:v>
                </c:pt>
                <c:pt idx="10">
                  <c:v>6.9973304388000007E-2</c:v>
                </c:pt>
                <c:pt idx="11">
                  <c:v>9.0802347587999988E-2</c:v>
                </c:pt>
                <c:pt idx="12">
                  <c:v>5.5043906500000045E-2</c:v>
                </c:pt>
                <c:pt idx="13">
                  <c:v>4.6306178751999966E-2</c:v>
                </c:pt>
                <c:pt idx="14">
                  <c:v>5.2819223232000029E-2</c:v>
                </c:pt>
                <c:pt idx="15">
                  <c:v>5.4076465872000129E-2</c:v>
                </c:pt>
                <c:pt idx="16">
                  <c:v>3.7896566500000034E-2</c:v>
                </c:pt>
                <c:pt idx="17">
                  <c:v>6.397653699599995E-2</c:v>
                </c:pt>
                <c:pt idx="18">
                  <c:v>5.9800980047999969E-2</c:v>
                </c:pt>
                <c:pt idx="19">
                  <c:v>9.7996470499999933E-2</c:v>
                </c:pt>
                <c:pt idx="20">
                  <c:v>5.0371367748000023E-2</c:v>
                </c:pt>
                <c:pt idx="21">
                  <c:v>5.4665064064000096E-2</c:v>
                </c:pt>
                <c:pt idx="22">
                  <c:v>5.1943544483999987E-2</c:v>
                </c:pt>
                <c:pt idx="23">
                  <c:v>5.1238013135999988E-2</c:v>
                </c:pt>
                <c:pt idx="24">
                  <c:v>5.8457483343999944E-2</c:v>
                </c:pt>
                <c:pt idx="25">
                  <c:v>6.0261204516000005E-2</c:v>
                </c:pt>
                <c:pt idx="26">
                  <c:v>7.371506400000008E-2</c:v>
                </c:pt>
                <c:pt idx="27">
                  <c:v>7.0449764943999932E-2</c:v>
                </c:pt>
                <c:pt idx="28">
                  <c:v>6.3650879844000113E-2</c:v>
                </c:pt>
                <c:pt idx="29">
                  <c:v>5.0659600000000055E-2</c:v>
                </c:pt>
                <c:pt idx="30">
                  <c:v>5.086588650000004E-2</c:v>
                </c:pt>
                <c:pt idx="31">
                  <c:v>6.2461947472000096E-2</c:v>
                </c:pt>
                <c:pt idx="32">
                  <c:v>5.7825984964000071E-2</c:v>
                </c:pt>
                <c:pt idx="33">
                  <c:v>8.1266982403999988E-2</c:v>
                </c:pt>
                <c:pt idx="34">
                  <c:v>5.1777246532000026E-2</c:v>
                </c:pt>
                <c:pt idx="35">
                  <c:v>6.4057781764000038E-2</c:v>
                </c:pt>
                <c:pt idx="36">
                  <c:v>4.4910880384000068E-2</c:v>
                </c:pt>
                <c:pt idx="37">
                  <c:v>4.3849883328000022E-2</c:v>
                </c:pt>
                <c:pt idx="38">
                  <c:v>8.1463201664000062E-2</c:v>
                </c:pt>
                <c:pt idx="39">
                  <c:v>4.9633462500000031E-2</c:v>
                </c:pt>
                <c:pt idx="40">
                  <c:v>3.9728336512000056E-2</c:v>
                </c:pt>
                <c:pt idx="41">
                  <c:v>5.3279462308000042E-2</c:v>
                </c:pt>
                <c:pt idx="42">
                  <c:v>4.7333373648000082E-2</c:v>
                </c:pt>
                <c:pt idx="43">
                  <c:v>5.6392649411999979E-2</c:v>
                </c:pt>
                <c:pt idx="44">
                  <c:v>5.9759094852000066E-2</c:v>
                </c:pt>
                <c:pt idx="45">
                  <c:v>4.1800537792000075E-2</c:v>
                </c:pt>
                <c:pt idx="46">
                  <c:v>5.4707141892000016E-2</c:v>
                </c:pt>
                <c:pt idx="47">
                  <c:v>9.8405946500000119E-2</c:v>
                </c:pt>
                <c:pt idx="48">
                  <c:v>6.3773126736000024E-2</c:v>
                </c:pt>
                <c:pt idx="49">
                  <c:v>5.2819223232000029E-2</c:v>
                </c:pt>
                <c:pt idx="50">
                  <c:v>6.1095250756000002E-2</c:v>
                </c:pt>
                <c:pt idx="51">
                  <c:v>6.0970390864000051E-2</c:v>
                </c:pt>
                <c:pt idx="52">
                  <c:v>4.9756104528000028E-2</c:v>
                </c:pt>
                <c:pt idx="53">
                  <c:v>5.6350479744000009E-2</c:v>
                </c:pt>
                <c:pt idx="54">
                  <c:v>6.3813842499999912E-2</c:v>
                </c:pt>
                <c:pt idx="55">
                  <c:v>5.3782562499999992E-2</c:v>
                </c:pt>
                <c:pt idx="56">
                  <c:v>5.8078681732000065E-2</c:v>
                </c:pt>
                <c:pt idx="57">
                  <c:v>5.0659600000000055E-2</c:v>
                </c:pt>
                <c:pt idx="58">
                  <c:v>9.4171973827999911E-2</c:v>
                </c:pt>
                <c:pt idx="59">
                  <c:v>5.2110010499999998E-2</c:v>
                </c:pt>
                <c:pt idx="60">
                  <c:v>4.5798521315999957E-2</c:v>
                </c:pt>
                <c:pt idx="61">
                  <c:v>6.1552248000000059E-2</c:v>
                </c:pt>
                <c:pt idx="62">
                  <c:v>6.3487655172000085E-2</c:v>
                </c:pt>
                <c:pt idx="63">
                  <c:v>6.0052131455999996E-2</c:v>
                </c:pt>
                <c:pt idx="64">
                  <c:v>6.1883744447999961E-2</c:v>
                </c:pt>
                <c:pt idx="65">
                  <c:v>6.2379504000000058E-2</c:v>
                </c:pt>
                <c:pt idx="66">
                  <c:v>6.3773126736000024E-2</c:v>
                </c:pt>
                <c:pt idx="67">
                  <c:v>6.6577499775999943E-2</c:v>
                </c:pt>
                <c:pt idx="68">
                  <c:v>6.0177600132000103E-2</c:v>
                </c:pt>
                <c:pt idx="69">
                  <c:v>5.2902830415999941E-2</c:v>
                </c:pt>
                <c:pt idx="70">
                  <c:v>5.9213953215999898E-2</c:v>
                </c:pt>
                <c:pt idx="71">
                  <c:v>3.6556498000000021E-2</c:v>
                </c:pt>
                <c:pt idx="72">
                  <c:v>5.6181806272000062E-2</c:v>
                </c:pt>
                <c:pt idx="73">
                  <c:v>5.5043906500000045E-2</c:v>
                </c:pt>
                <c:pt idx="74">
                  <c:v>5.8877955263999998E-2</c:v>
                </c:pt>
                <c:pt idx="75">
                  <c:v>4.8576829155999951E-2</c:v>
                </c:pt>
                <c:pt idx="76">
                  <c:v>5.8036573824000098E-2</c:v>
                </c:pt>
                <c:pt idx="77">
                  <c:v>4.8455677263999936E-2</c:v>
                </c:pt>
                <c:pt idx="78">
                  <c:v>4.7692389732000101E-2</c:v>
                </c:pt>
                <c:pt idx="79">
                  <c:v>5.1694162499999946E-2</c:v>
                </c:pt>
                <c:pt idx="80">
                  <c:v>7.088460308800007E-2</c:v>
                </c:pt>
                <c:pt idx="81">
                  <c:v>6.126158422799996E-2</c:v>
                </c:pt>
                <c:pt idx="82">
                  <c:v>5.6055309316000029E-2</c:v>
                </c:pt>
                <c:pt idx="83">
                  <c:v>6.5427706500000099E-2</c:v>
                </c:pt>
                <c:pt idx="84">
                  <c:v>6.2585510499999969E-2</c:v>
                </c:pt>
                <c:pt idx="85">
                  <c:v>6.401716799999993E-2</c:v>
                </c:pt>
                <c:pt idx="86">
                  <c:v>5.8793900496000057E-2</c:v>
                </c:pt>
                <c:pt idx="87">
                  <c:v>6.6380597315999906E-2</c:v>
                </c:pt>
                <c:pt idx="88">
                  <c:v>6.7784782500000001E-2</c:v>
                </c:pt>
                <c:pt idx="89">
                  <c:v>5.9465698000000095E-2</c:v>
                </c:pt>
                <c:pt idx="90">
                  <c:v>6.2420732483999958E-2</c:v>
                </c:pt>
                <c:pt idx="91">
                  <c:v>9.4213953215999902E-2</c:v>
                </c:pt>
                <c:pt idx="92">
                  <c:v>6.4785772036000028E-2</c:v>
                </c:pt>
                <c:pt idx="93">
                  <c:v>6.1136849999999993E-2</c:v>
                </c:pt>
                <c:pt idx="94">
                  <c:v>6.4462950083999965E-2</c:v>
                </c:pt>
                <c:pt idx="95">
                  <c:v>9.2404599044000113E-2</c:v>
                </c:pt>
                <c:pt idx="96">
                  <c:v>0.10030773363200007</c:v>
                </c:pt>
                <c:pt idx="97">
                  <c:v>5.5802347587999984E-2</c:v>
                </c:pt>
                <c:pt idx="98">
                  <c:v>9.9179518655999943E-2</c:v>
                </c:pt>
                <c:pt idx="99">
                  <c:v>6.0970390864000051E-2</c:v>
                </c:pt>
                <c:pt idx="100">
                  <c:v>6.1012021091999907E-2</c:v>
                </c:pt>
                <c:pt idx="101">
                  <c:v>9.5470064975999969E-2</c:v>
                </c:pt>
                <c:pt idx="102">
                  <c:v>6.0470064975999965E-2</c:v>
                </c:pt>
                <c:pt idx="103">
                  <c:v>7.1243199167999954E-2</c:v>
                </c:pt>
                <c:pt idx="104">
                  <c:v>6.8053990991999963E-2</c:v>
                </c:pt>
                <c:pt idx="105">
                  <c:v>5.651916000000004E-2</c:v>
                </c:pt>
                <c:pt idx="106">
                  <c:v>8.1936498367999988E-2</c:v>
                </c:pt>
                <c:pt idx="107">
                  <c:v>8.4756104528000031E-2</c:v>
                </c:pt>
                <c:pt idx="108">
                  <c:v>7.9834360015999972E-2</c:v>
                </c:pt>
                <c:pt idx="109">
                  <c:v>8.4960818468000077E-2</c:v>
                </c:pt>
                <c:pt idx="110">
                  <c:v>4.8617249999999973E-2</c:v>
                </c:pt>
                <c:pt idx="111">
                  <c:v>5.5675888000000034E-2</c:v>
                </c:pt>
                <c:pt idx="112">
                  <c:v>6.130314081599994E-2</c:v>
                </c:pt>
                <c:pt idx="113">
                  <c:v>9.6344686499999999E-2</c:v>
                </c:pt>
                <c:pt idx="114">
                  <c:v>6.1136849999999993E-2</c:v>
                </c:pt>
                <c:pt idx="115">
                  <c:v>5.7488895107999954E-2</c:v>
                </c:pt>
                <c:pt idx="116">
                  <c:v>5.1113858244000082E-2</c:v>
                </c:pt>
                <c:pt idx="117">
                  <c:v>0.10142002399999994</c:v>
                </c:pt>
                <c:pt idx="118">
                  <c:v>8.6362277251999964E-2</c:v>
                </c:pt>
                <c:pt idx="119">
                  <c:v>8.9791309956000043E-2</c:v>
                </c:pt>
                <c:pt idx="120">
                  <c:v>4.8941266768000063E-2</c:v>
                </c:pt>
                <c:pt idx="121">
                  <c:v>6.084543974800008E-2</c:v>
                </c:pt>
                <c:pt idx="122">
                  <c:v>4.9022448000000024E-2</c:v>
                </c:pt>
                <c:pt idx="123">
                  <c:v>5.1694162499999946E-2</c:v>
                </c:pt>
                <c:pt idx="124">
                  <c:v>3.8554757824000002E-2</c:v>
                </c:pt>
                <c:pt idx="125">
                  <c:v>5.6392649411999979E-2</c:v>
                </c:pt>
                <c:pt idx="126">
                  <c:v>5.6730010500000067E-2</c:v>
                </c:pt>
                <c:pt idx="127">
                  <c:v>5.4202510500000051E-2</c:v>
                </c:pt>
                <c:pt idx="128">
                  <c:v>5.3698645187999966E-2</c:v>
                </c:pt>
                <c:pt idx="129">
                  <c:v>6.4220062500000036E-2</c:v>
                </c:pt>
                <c:pt idx="130">
                  <c:v>6.1427744771999998E-2</c:v>
                </c:pt>
                <c:pt idx="131">
                  <c:v>5.9759094852000066E-2</c:v>
                </c:pt>
                <c:pt idx="132">
                  <c:v>4.9878886884000023E-2</c:v>
                </c:pt>
                <c:pt idx="133">
                  <c:v>5.1155230911999944E-2</c:v>
                </c:pt>
                <c:pt idx="134">
                  <c:v>4.3217043844000075E-2</c:v>
                </c:pt>
                <c:pt idx="135">
                  <c:v>6.5187577956000081E-2</c:v>
                </c:pt>
                <c:pt idx="136">
                  <c:v>5.694084999999996E-2</c:v>
                </c:pt>
                <c:pt idx="137">
                  <c:v>6.3078487491999985E-2</c:v>
                </c:pt>
                <c:pt idx="138">
                  <c:v>4.6423910499999971E-2</c:v>
                </c:pt>
                <c:pt idx="139">
                  <c:v>5.765746045200007E-2</c:v>
                </c:pt>
                <c:pt idx="140">
                  <c:v>5.1403722447999983E-2</c:v>
                </c:pt>
                <c:pt idx="141">
                  <c:v>5.086588650000004E-2</c:v>
                </c:pt>
                <c:pt idx="142">
                  <c:v>6.3813842499999912E-2</c:v>
                </c:pt>
                <c:pt idx="143">
                  <c:v>5.1652637056000011E-2</c:v>
                </c:pt>
                <c:pt idx="144">
                  <c:v>6.0636992207999979E-2</c:v>
                </c:pt>
                <c:pt idx="145">
                  <c:v>4.2411710436000033E-2</c:v>
                </c:pt>
                <c:pt idx="146">
                  <c:v>5.8415410500000015E-2</c:v>
                </c:pt>
                <c:pt idx="147">
                  <c:v>5.2234966608000116E-2</c:v>
                </c:pt>
                <c:pt idx="148">
                  <c:v>4.7134663107999991E-2</c:v>
                </c:pt>
                <c:pt idx="149">
                  <c:v>5.5170251967999989E-2</c:v>
                </c:pt>
                <c:pt idx="150">
                  <c:v>6.1427744771999998E-2</c:v>
                </c:pt>
                <c:pt idx="151">
                  <c:v>6.130314081599994E-2</c:v>
                </c:pt>
                <c:pt idx="152">
                  <c:v>6.1759522499999858E-2</c:v>
                </c:pt>
                <c:pt idx="153">
                  <c:v>6.4624510500000093E-2</c:v>
                </c:pt>
                <c:pt idx="154">
                  <c:v>6.130314081599994E-2</c:v>
                </c:pt>
                <c:pt idx="155">
                  <c:v>9.4213953215999902E-2</c:v>
                </c:pt>
                <c:pt idx="156">
                  <c:v>6.6459427683999955E-2</c:v>
                </c:pt>
                <c:pt idx="157">
                  <c:v>0.1004277065000001</c:v>
                </c:pt>
                <c:pt idx="158">
                  <c:v>6.3935888847999861E-2</c:v>
                </c:pt>
                <c:pt idx="159">
                  <c:v>9.5511810499999961E-2</c:v>
                </c:pt>
                <c:pt idx="160">
                  <c:v>5.7025180031999995E-2</c:v>
                </c:pt>
                <c:pt idx="161">
                  <c:v>5.891997469199986E-2</c:v>
                </c:pt>
                <c:pt idx="162">
                  <c:v>9.6883744447999964E-2</c:v>
                </c:pt>
                <c:pt idx="163">
                  <c:v>9.8935888847999864E-2</c:v>
                </c:pt>
                <c:pt idx="164">
                  <c:v>6.5985086596000025E-2</c:v>
                </c:pt>
                <c:pt idx="165">
                  <c:v>6.1427744771999998E-2</c:v>
                </c:pt>
                <c:pt idx="166">
                  <c:v>6.5107373892000081E-2</c:v>
                </c:pt>
                <c:pt idx="167">
                  <c:v>9.7007856163999984E-2</c:v>
                </c:pt>
                <c:pt idx="168">
                  <c:v>9.6759522499999862E-2</c:v>
                </c:pt>
                <c:pt idx="169">
                  <c:v>6.550758557200001E-2</c:v>
                </c:pt>
                <c:pt idx="170">
                  <c:v>6.4624510500000093E-2</c:v>
                </c:pt>
                <c:pt idx="171">
                  <c:v>6.7591698000000006E-2</c:v>
                </c:pt>
                <c:pt idx="172">
                  <c:v>6.0970390864000051E-2</c:v>
                </c:pt>
                <c:pt idx="173">
                  <c:v>6.3037486463999898E-2</c:v>
                </c:pt>
                <c:pt idx="174">
                  <c:v>6.5027090500000023E-2</c:v>
                </c:pt>
                <c:pt idx="175">
                  <c:v>6.2297006928000026E-2</c:v>
                </c:pt>
                <c:pt idx="176">
                  <c:v>9.5636992207999982E-2</c:v>
                </c:pt>
                <c:pt idx="177">
                  <c:v>5.8835930499999939E-2</c:v>
                </c:pt>
                <c:pt idx="178">
                  <c:v>4.7732384127999988E-2</c:v>
                </c:pt>
                <c:pt idx="179">
                  <c:v>4.6384642896000111E-2</c:v>
                </c:pt>
                <c:pt idx="180">
                  <c:v>5.8793900496000057E-2</c:v>
                </c:pt>
                <c:pt idx="181">
                  <c:v>6.3160444356000017E-2</c:v>
                </c:pt>
                <c:pt idx="182">
                  <c:v>6.0093962499999959E-2</c:v>
                </c:pt>
                <c:pt idx="183">
                  <c:v>5.1403722447999983E-2</c:v>
                </c:pt>
                <c:pt idx="184">
                  <c:v>6.4098378192000066E-2</c:v>
                </c:pt>
                <c:pt idx="185">
                  <c:v>6.7938776196E-2</c:v>
                </c:pt>
                <c:pt idx="186">
                  <c:v>6.5667093444000152E-2</c:v>
                </c:pt>
                <c:pt idx="187">
                  <c:v>6.0470064975999965E-2</c:v>
                </c:pt>
                <c:pt idx="188">
                  <c:v>5.8289166672000153E-2</c:v>
                </c:pt>
                <c:pt idx="189">
                  <c:v>5.8415410500000015E-2</c:v>
                </c:pt>
                <c:pt idx="190">
                  <c:v>5.740459904400011E-2</c:v>
                </c:pt>
                <c:pt idx="191">
                  <c:v>6.5985086596000025E-2</c:v>
                </c:pt>
                <c:pt idx="192">
                  <c:v>6.6734601408000055E-2</c:v>
                </c:pt>
                <c:pt idx="193">
                  <c:v>5.8835930499999939E-2</c:v>
                </c:pt>
                <c:pt idx="194">
                  <c:v>6.0093962499999959E-2</c:v>
                </c:pt>
                <c:pt idx="195">
                  <c:v>6.7436763984000142E-2</c:v>
                </c:pt>
                <c:pt idx="196">
                  <c:v>6.4624510500000093E-2</c:v>
                </c:pt>
                <c:pt idx="197">
                  <c:v>4.7732384127999988E-2</c:v>
                </c:pt>
                <c:pt idx="198">
                  <c:v>6.0302993999999971E-2</c:v>
                </c:pt>
                <c:pt idx="199">
                  <c:v>6.6064367364000148E-2</c:v>
                </c:pt>
                <c:pt idx="200">
                  <c:v>6.4057781764000038E-2</c:v>
                </c:pt>
                <c:pt idx="201">
                  <c:v>5.7193825984000052E-2</c:v>
                </c:pt>
                <c:pt idx="202">
                  <c:v>6.6734601408000055E-2</c:v>
                </c:pt>
                <c:pt idx="203">
                  <c:v>6.4906518352000037E-2</c:v>
                </c:pt>
                <c:pt idx="204">
                  <c:v>5.8289166672000153E-2</c:v>
                </c:pt>
                <c:pt idx="205">
                  <c:v>6.4946728548000016E-2</c:v>
                </c:pt>
                <c:pt idx="206">
                  <c:v>6.1552248000000059E-2</c:v>
                </c:pt>
                <c:pt idx="207">
                  <c:v>6.4098378192000066E-2</c:v>
                </c:pt>
                <c:pt idx="208">
                  <c:v>6.0302993999999971E-2</c:v>
                </c:pt>
                <c:pt idx="209">
                  <c:v>6.6222662500000001E-2</c:v>
                </c:pt>
                <c:pt idx="210">
                  <c:v>6.8777928003999983E-2</c:v>
                </c:pt>
                <c:pt idx="211">
                  <c:v>5.664567094799991E-2</c:v>
                </c:pt>
                <c:pt idx="212">
                  <c:v>6.3446808783999914E-2</c:v>
                </c:pt>
                <c:pt idx="213">
                  <c:v>6.3405946500000115E-2</c:v>
                </c:pt>
                <c:pt idx="214">
                  <c:v>6.5027090500000023E-2</c:v>
                </c:pt>
                <c:pt idx="215">
                  <c:v>7.0376822976000036E-2</c:v>
                </c:pt>
                <c:pt idx="216">
                  <c:v>5.5675888000000034E-2</c:v>
                </c:pt>
                <c:pt idx="217">
                  <c:v>5.2819223232000029E-2</c:v>
                </c:pt>
                <c:pt idx="218">
                  <c:v>5.8667780003999997E-2</c:v>
                </c:pt>
                <c:pt idx="219">
                  <c:v>5.0783332227999883E-2</c:v>
                </c:pt>
                <c:pt idx="220">
                  <c:v>4.6188661636000078E-2</c:v>
                </c:pt>
                <c:pt idx="221">
                  <c:v>5.8162886915999995E-2</c:v>
                </c:pt>
                <c:pt idx="222">
                  <c:v>5.2068378576000024E-2</c:v>
                </c:pt>
                <c:pt idx="223">
                  <c:v>5.7067343427999934E-2</c:v>
                </c:pt>
                <c:pt idx="224">
                  <c:v>5.9759094852000066E-2</c:v>
                </c:pt>
                <c:pt idx="225">
                  <c:v>6.653816566800011E-2</c:v>
                </c:pt>
                <c:pt idx="226">
                  <c:v>5.8457483343999944E-2</c:v>
                </c:pt>
                <c:pt idx="227">
                  <c:v>5.8835930499999939E-2</c:v>
                </c:pt>
                <c:pt idx="228">
                  <c:v>6.3813842499999912E-2</c:v>
                </c:pt>
                <c:pt idx="229">
                  <c:v>6.1966498000000009E-2</c:v>
                </c:pt>
                <c:pt idx="230">
                  <c:v>6.4057781764000038E-2</c:v>
                </c:pt>
                <c:pt idx="231">
                  <c:v>6.3813842499999912E-2</c:v>
                </c:pt>
                <c:pt idx="232">
                  <c:v>5.988472799999997E-2</c:v>
                </c:pt>
                <c:pt idx="233">
                  <c:v>5.5423024336000021E-2</c:v>
                </c:pt>
                <c:pt idx="234">
                  <c:v>5.3992463999999935E-2</c:v>
                </c:pt>
                <c:pt idx="235">
                  <c:v>5.3656696192000003E-2</c:v>
                </c:pt>
                <c:pt idx="236">
                  <c:v>5.9842857795999987E-2</c:v>
                </c:pt>
                <c:pt idx="237">
                  <c:v>6.4866288803999944E-2</c:v>
                </c:pt>
                <c:pt idx="238">
                  <c:v>5.4875493924000068E-2</c:v>
                </c:pt>
                <c:pt idx="239">
                  <c:v>6.1510758275999972E-2</c:v>
                </c:pt>
                <c:pt idx="240">
                  <c:v>6.562724800000011E-2</c:v>
                </c:pt>
                <c:pt idx="241">
                  <c:v>6.4382059716000001E-2</c:v>
                </c:pt>
                <c:pt idx="242">
                  <c:v>6.4826039999999946E-2</c:v>
                </c:pt>
                <c:pt idx="243">
                  <c:v>5.8415410500000015E-2</c:v>
                </c:pt>
                <c:pt idx="244">
                  <c:v>5.0453650499999975E-2</c:v>
                </c:pt>
                <c:pt idx="245">
                  <c:v>6.4785772036000028E-2</c:v>
                </c:pt>
                <c:pt idx="246">
                  <c:v>6.3895223651999983E-2</c:v>
                </c:pt>
                <c:pt idx="247">
                  <c:v>6.1344686499999995E-2</c:v>
                </c:pt>
                <c:pt idx="248">
                  <c:v>4.6936498367999985E-2</c:v>
                </c:pt>
                <c:pt idx="249">
                  <c:v>8.7360011203999943E-2</c:v>
                </c:pt>
                <c:pt idx="250">
                  <c:v>6.167664790800001E-2</c:v>
                </c:pt>
                <c:pt idx="251">
                  <c:v>6.0928750500000101E-2</c:v>
                </c:pt>
                <c:pt idx="252">
                  <c:v>5.9423756676000056E-2</c:v>
                </c:pt>
                <c:pt idx="253">
                  <c:v>5.4076465872000129E-2</c:v>
                </c:pt>
                <c:pt idx="254">
                  <c:v>5.4749223887999882E-2</c:v>
                </c:pt>
                <c:pt idx="255">
                  <c:v>6.0052131455999996E-2</c:v>
                </c:pt>
                <c:pt idx="256">
                  <c:v>6.7784782500000001E-2</c:v>
                </c:pt>
                <c:pt idx="257">
                  <c:v>4.9388609796000044E-2</c:v>
                </c:pt>
                <c:pt idx="258">
                  <c:v>9.6053641088000019E-2</c:v>
                </c:pt>
                <c:pt idx="259">
                  <c:v>6.2090534788000001E-2</c:v>
                </c:pt>
                <c:pt idx="260">
                  <c:v>5.9381808767999894E-2</c:v>
                </c:pt>
                <c:pt idx="261">
                  <c:v>0.10058738147599988</c:v>
                </c:pt>
                <c:pt idx="262">
                  <c:v>6.7397966499999989E-2</c:v>
                </c:pt>
                <c:pt idx="263">
                  <c:v>7.1385654911999913E-2</c:v>
                </c:pt>
                <c:pt idx="264">
                  <c:v>7.041331050000002E-2</c:v>
                </c:pt>
                <c:pt idx="265">
                  <c:v>7.0776350500000113E-2</c:v>
                </c:pt>
                <c:pt idx="266">
                  <c:v>7.041331050000002E-2</c:v>
                </c:pt>
                <c:pt idx="267">
                  <c:v>6.653816566800011E-2</c:v>
                </c:pt>
                <c:pt idx="268">
                  <c:v>6.3078487491999985E-2</c:v>
                </c:pt>
                <c:pt idx="269">
                  <c:v>5.5718039364000022E-2</c:v>
                </c:pt>
                <c:pt idx="270">
                  <c:v>6.084543974800008E-2</c:v>
                </c:pt>
                <c:pt idx="271">
                  <c:v>5.5170251967999989E-2</c:v>
                </c:pt>
                <c:pt idx="272">
                  <c:v>6.4301096932000062E-2</c:v>
                </c:pt>
                <c:pt idx="273">
                  <c:v>8.6901954000000003E-2</c:v>
                </c:pt>
                <c:pt idx="274">
                  <c:v>5.9842857795999987E-2</c:v>
                </c:pt>
                <c:pt idx="275">
                  <c:v>6.6852178404000068E-2</c:v>
                </c:pt>
                <c:pt idx="276">
                  <c:v>0.10404205068799999</c:v>
                </c:pt>
                <c:pt idx="277">
                  <c:v>6.1344686499999995E-2</c:v>
                </c:pt>
                <c:pt idx="278">
                  <c:v>6.3405946500000115E-2</c:v>
                </c:pt>
                <c:pt idx="279">
                  <c:v>9.9301096932000066E-2</c:v>
                </c:pt>
                <c:pt idx="280">
                  <c:v>5.8835930499999939E-2</c:v>
                </c:pt>
                <c:pt idx="281">
                  <c:v>9.0633738595999935E-2</c:v>
                </c:pt>
                <c:pt idx="282">
                  <c:v>5.6603500752000074E-2</c:v>
                </c:pt>
                <c:pt idx="283">
                  <c:v>4.797277537600006E-2</c:v>
                </c:pt>
                <c:pt idx="284">
                  <c:v>4.2411710436000033E-2</c:v>
                </c:pt>
                <c:pt idx="285">
                  <c:v>9.0633738595999935E-2</c:v>
                </c:pt>
                <c:pt idx="286">
                  <c:v>4.3588225764000038E-2</c:v>
                </c:pt>
                <c:pt idx="287">
                  <c:v>8.8070143568000026E-2</c:v>
                </c:pt>
                <c:pt idx="288">
                  <c:v>6.1178438724000056E-2</c:v>
                </c:pt>
                <c:pt idx="289">
                  <c:v>6.4301096932000062E-2</c:v>
                </c:pt>
                <c:pt idx="290">
                  <c:v>5.9423756676000056E-2</c:v>
                </c:pt>
                <c:pt idx="291">
                  <c:v>5.5043906500000045E-2</c:v>
                </c:pt>
                <c:pt idx="292">
                  <c:v>8.6694162499999949E-2</c:v>
                </c:pt>
                <c:pt idx="293">
                  <c:v>5.7868108992000039E-2</c:v>
                </c:pt>
                <c:pt idx="294">
                  <c:v>6.0093962499999959E-2</c:v>
                </c:pt>
                <c:pt idx="295">
                  <c:v>6.1469257167999974E-2</c:v>
                </c:pt>
                <c:pt idx="296">
                  <c:v>6.3773126736000024E-2</c:v>
                </c:pt>
                <c:pt idx="297">
                  <c:v>5.1943544483999987E-2</c:v>
                </c:pt>
                <c:pt idx="298">
                  <c:v>6.1718091135999936E-2</c:v>
                </c:pt>
                <c:pt idx="299">
                  <c:v>9.3835930499999942E-2</c:v>
                </c:pt>
                <c:pt idx="300">
                  <c:v>5.5423024336000021E-2</c:v>
                </c:pt>
                <c:pt idx="301">
                  <c:v>4.6896931972000039E-2</c:v>
                </c:pt>
                <c:pt idx="302">
                  <c:v>5.3488966848000002E-2</c:v>
                </c:pt>
                <c:pt idx="303">
                  <c:v>5.4454740803999951E-2</c:v>
                </c:pt>
                <c:pt idx="304">
                  <c:v>4.8900702371999977E-2</c:v>
                </c:pt>
                <c:pt idx="305">
                  <c:v>7.4265364687999991E-2</c:v>
                </c:pt>
                <c:pt idx="306">
                  <c:v>5.136227725199996E-2</c:v>
                </c:pt>
                <c:pt idx="307">
                  <c:v>8.7110010500000001E-2</c:v>
                </c:pt>
                <c:pt idx="308">
                  <c:v>4.6976087075999901E-2</c:v>
                </c:pt>
                <c:pt idx="309">
                  <c:v>5.3028303171999996E-2</c:v>
                </c:pt>
                <c:pt idx="310">
                  <c:v>5.2068378576000024E-2</c:v>
                </c:pt>
                <c:pt idx="311">
                  <c:v>4.7214082499999949E-2</c:v>
                </c:pt>
                <c:pt idx="312">
                  <c:v>5.6814348291999967E-2</c:v>
                </c:pt>
                <c:pt idx="313">
                  <c:v>9.3289166672000157E-2</c:v>
                </c:pt>
                <c:pt idx="314">
                  <c:v>5.8961988687999983E-2</c:v>
                </c:pt>
                <c:pt idx="315">
                  <c:v>5.4622990500000052E-2</c:v>
                </c:pt>
                <c:pt idx="316">
                  <c:v>5.7615322704000077E-2</c:v>
                </c:pt>
                <c:pt idx="317">
                  <c:v>5.7278140368000025E-2</c:v>
                </c:pt>
                <c:pt idx="318">
                  <c:v>5.7278140368000025E-2</c:v>
                </c:pt>
                <c:pt idx="319">
                  <c:v>5.1320843903999963E-2</c:v>
                </c:pt>
                <c:pt idx="320">
                  <c:v>5.4622990500000052E-2</c:v>
                </c:pt>
                <c:pt idx="321">
                  <c:v>4.7932660068000038E-2</c:v>
                </c:pt>
                <c:pt idx="322">
                  <c:v>8.2932660068000041E-2</c:v>
                </c:pt>
                <c:pt idx="323">
                  <c:v>4.5256562499999958E-2</c:v>
                </c:pt>
                <c:pt idx="324">
                  <c:v>5.0124862211999993E-2</c:v>
                </c:pt>
                <c:pt idx="325">
                  <c:v>8.4429377999999944E-2</c:v>
                </c:pt>
                <c:pt idx="326">
                  <c:v>4.3737562499999966E-2</c:v>
                </c:pt>
                <c:pt idx="327">
                  <c:v>5.0165910207999903E-2</c:v>
                </c:pt>
                <c:pt idx="328">
                  <c:v>4.9633462500000031E-2</c:v>
                </c:pt>
                <c:pt idx="329">
                  <c:v>4.6738891428000001E-2</c:v>
                </c:pt>
                <c:pt idx="330">
                  <c:v>4.6502516291999946E-2</c:v>
                </c:pt>
                <c:pt idx="331">
                  <c:v>4.8415330499999992E-2</c:v>
                </c:pt>
                <c:pt idx="332">
                  <c:v>4.5218046335999934E-2</c:v>
                </c:pt>
                <c:pt idx="333">
                  <c:v>4.1445768912000053E-2</c:v>
                </c:pt>
                <c:pt idx="334">
                  <c:v>4.9185017536000047E-2</c:v>
                </c:pt>
                <c:pt idx="335">
                  <c:v>5.4286567011999992E-2</c:v>
                </c:pt>
                <c:pt idx="336">
                  <c:v>4.9837944000000051E-2</c:v>
                </c:pt>
                <c:pt idx="337">
                  <c:v>5.7488895107999954E-2</c:v>
                </c:pt>
                <c:pt idx="338">
                  <c:v>4.6857387983999993E-2</c:v>
                </c:pt>
                <c:pt idx="339">
                  <c:v>4.7333373648000082E-2</c:v>
                </c:pt>
                <c:pt idx="340">
                  <c:v>4.6463201664000059E-2</c:v>
                </c:pt>
                <c:pt idx="341">
                  <c:v>5.0535989091999883E-2</c:v>
                </c:pt>
                <c:pt idx="342">
                  <c:v>5.6097473999999897E-2</c:v>
                </c:pt>
                <c:pt idx="343">
                  <c:v>5.3656696192000003E-2</c:v>
                </c:pt>
                <c:pt idx="344">
                  <c:v>4.9633462500000031E-2</c:v>
                </c:pt>
                <c:pt idx="345">
                  <c:v>5.8204984000000098E-2</c:v>
                </c:pt>
                <c:pt idx="346">
                  <c:v>5.9255926500000083E-2</c:v>
                </c:pt>
                <c:pt idx="347">
                  <c:v>5.6603500752000074E-2</c:v>
                </c:pt>
                <c:pt idx="348">
                  <c:v>5.1320843903999963E-2</c:v>
                </c:pt>
                <c:pt idx="349">
                  <c:v>4.6541854287999979E-2</c:v>
                </c:pt>
                <c:pt idx="350">
                  <c:v>5.3530888996000031E-2</c:v>
                </c:pt>
                <c:pt idx="351">
                  <c:v>4.4910880384000068E-2</c:v>
                </c:pt>
                <c:pt idx="352">
                  <c:v>4.7532617987999987E-2</c:v>
                </c:pt>
                <c:pt idx="353">
                  <c:v>4.1234645184000024E-2</c:v>
                </c:pt>
                <c:pt idx="354">
                  <c:v>3.555826465600001E-2</c:v>
                </c:pt>
                <c:pt idx="355">
                  <c:v>4.1943441023999911E-2</c:v>
                </c:pt>
                <c:pt idx="356">
                  <c:v>4.9185017536000047E-2</c:v>
                </c:pt>
                <c:pt idx="357">
                  <c:v>4.8617249999999973E-2</c:v>
                </c:pt>
                <c:pt idx="358">
                  <c:v>5.5212373475999915E-2</c:v>
                </c:pt>
                <c:pt idx="359">
                  <c:v>6.0470064975999965E-2</c:v>
                </c:pt>
                <c:pt idx="360">
                  <c:v>6.3813842499999912E-2</c:v>
                </c:pt>
                <c:pt idx="361">
                  <c:v>6.1759522499999858E-2</c:v>
                </c:pt>
                <c:pt idx="362">
                  <c:v>6.1552248000000059E-2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A-4918-B961-FDBD1DDC0133}"/>
            </c:ext>
          </c:extLst>
        </c:ser>
        <c:ser>
          <c:idx val="1"/>
          <c:order val="1"/>
          <c:tx>
            <c:v>DR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'Sheet4 (3)'!$F$2:$F$364</c:f>
              <c:numCache>
                <c:formatCode>General</c:formatCode>
                <c:ptCount val="363"/>
                <c:pt idx="0">
                  <c:v>6.3096780516583767E-2</c:v>
                </c:pt>
                <c:pt idx="1">
                  <c:v>6.2983779459718475E-2</c:v>
                </c:pt>
                <c:pt idx="2">
                  <c:v>6.3089808913030218E-2</c:v>
                </c:pt>
                <c:pt idx="3">
                  <c:v>6.1727423123853611E-2</c:v>
                </c:pt>
                <c:pt idx="4">
                  <c:v>6.2067823226242907E-2</c:v>
                </c:pt>
                <c:pt idx="5">
                  <c:v>6.2916295487158186E-2</c:v>
                </c:pt>
                <c:pt idx="6">
                  <c:v>7.2708204609933463E-2</c:v>
                </c:pt>
                <c:pt idx="7">
                  <c:v>6.3339391717076754E-2</c:v>
                </c:pt>
                <c:pt idx="8">
                  <c:v>6.0862688566567617E-2</c:v>
                </c:pt>
                <c:pt idx="9">
                  <c:v>6.1786030738484217E-2</c:v>
                </c:pt>
                <c:pt idx="10">
                  <c:v>6.0796577464854812E-2</c:v>
                </c:pt>
                <c:pt idx="11">
                  <c:v>7.2358790494167352E-2</c:v>
                </c:pt>
                <c:pt idx="12">
                  <c:v>6.2777227864827867E-2</c:v>
                </c:pt>
                <c:pt idx="13">
                  <c:v>5.8220987971938296E-2</c:v>
                </c:pt>
                <c:pt idx="14">
                  <c:v>6.2049737742067568E-2</c:v>
                </c:pt>
                <c:pt idx="15">
                  <c:v>6.2496772187787319E-2</c:v>
                </c:pt>
                <c:pt idx="16">
                  <c:v>4.9725113290437349E-2</c:v>
                </c:pt>
                <c:pt idx="17">
                  <c:v>6.2880726128054759E-2</c:v>
                </c:pt>
                <c:pt idx="18">
                  <c:v>6.3372179024152764E-2</c:v>
                </c:pt>
                <c:pt idx="19">
                  <c:v>7.2475622043078169E-2</c:v>
                </c:pt>
                <c:pt idx="20">
                  <c:v>6.0908973382505997E-2</c:v>
                </c:pt>
                <c:pt idx="21">
                  <c:v>6.2673952707525404E-2</c:v>
                </c:pt>
                <c:pt idx="22">
                  <c:v>6.1682836150755184E-2</c:v>
                </c:pt>
                <c:pt idx="23">
                  <c:v>6.1353884324105962E-2</c:v>
                </c:pt>
                <c:pt idx="24">
                  <c:v>6.3333580421308128E-2</c:v>
                </c:pt>
                <c:pt idx="25">
                  <c:v>6.3362682101676615E-2</c:v>
                </c:pt>
                <c:pt idx="26">
                  <c:v>5.9024721915904577E-2</c:v>
                </c:pt>
                <c:pt idx="27">
                  <c:v>6.0579900313273469E-2</c:v>
                </c:pt>
                <c:pt idx="28">
                  <c:v>6.2950652186079731E-2</c:v>
                </c:pt>
                <c:pt idx="29">
                  <c:v>6.1061946240000553E-2</c:v>
                </c:pt>
                <c:pt idx="30">
                  <c:v>6.1168366366308402E-2</c:v>
                </c:pt>
                <c:pt idx="31">
                  <c:v>6.3161973901255428E-2</c:v>
                </c:pt>
                <c:pt idx="32">
                  <c:v>6.3280757844831503E-2</c:v>
                </c:pt>
                <c:pt idx="33">
                  <c:v>6.7590276991491366E-2</c:v>
                </c:pt>
                <c:pt idx="34">
                  <c:v>6.1607984193507916E-2</c:v>
                </c:pt>
                <c:pt idx="35">
                  <c:v>6.286249203054467E-2</c:v>
                </c:pt>
                <c:pt idx="36">
                  <c:v>5.7072309214756867E-2</c:v>
                </c:pt>
                <c:pt idx="37">
                  <c:v>5.6123546344040251E-2</c:v>
                </c:pt>
                <c:pt idx="38">
                  <c:v>6.7743108951947767E-2</c:v>
                </c:pt>
                <c:pt idx="39">
                  <c:v>6.0494608961094098E-2</c:v>
                </c:pt>
                <c:pt idx="40">
                  <c:v>5.1863932993238576E-2</c:v>
                </c:pt>
                <c:pt idx="41">
                  <c:v>6.2224260773388468E-2</c:v>
                </c:pt>
                <c:pt idx="42">
                  <c:v>5.89933954077006E-2</c:v>
                </c:pt>
                <c:pt idx="43">
                  <c:v>6.3076991112899772E-2</c:v>
                </c:pt>
                <c:pt idx="44">
                  <c:v>6.3372473012602057E-2</c:v>
                </c:pt>
                <c:pt idx="45">
                  <c:v>5.4113997223056792E-2</c:v>
                </c:pt>
                <c:pt idx="46">
                  <c:v>6.268583881359667E-2</c:v>
                </c:pt>
                <c:pt idx="47">
                  <c:v>7.2399876913467887E-2</c:v>
                </c:pt>
                <c:pt idx="48">
                  <c:v>6.2924999009323426E-2</c:v>
                </c:pt>
                <c:pt idx="49">
                  <c:v>6.2049737742067568E-2</c:v>
                </c:pt>
                <c:pt idx="50">
                  <c:v>6.3316501453467622E-2</c:v>
                </c:pt>
                <c:pt idx="51">
                  <c:v>6.332576842536429E-2</c:v>
                </c:pt>
                <c:pt idx="52">
                  <c:v>6.0565743826083346E-2</c:v>
                </c:pt>
                <c:pt idx="53">
                  <c:v>6.3069214761792017E-2</c:v>
                </c:pt>
                <c:pt idx="54">
                  <c:v>6.2916295487158186E-2</c:v>
                </c:pt>
                <c:pt idx="55">
                  <c:v>6.2400655371093815E-2</c:v>
                </c:pt>
                <c:pt idx="56">
                  <c:v>6.3304584026057972E-2</c:v>
                </c:pt>
                <c:pt idx="57">
                  <c:v>6.1061946240000553E-2</c:v>
                </c:pt>
                <c:pt idx="58">
                  <c:v>7.2766499783152375E-2</c:v>
                </c:pt>
                <c:pt idx="59">
                  <c:v>6.1756107701478415E-2</c:v>
                </c:pt>
                <c:pt idx="60">
                  <c:v>5.7816232535314011E-2</c:v>
                </c:pt>
                <c:pt idx="61">
                  <c:v>6.3275596550144073E-2</c:v>
                </c:pt>
                <c:pt idx="62">
                  <c:v>6.2983779459718475E-2</c:v>
                </c:pt>
                <c:pt idx="63">
                  <c:v>6.3368417254864126E-2</c:v>
                </c:pt>
                <c:pt idx="64">
                  <c:v>6.3239116210190238E-2</c:v>
                </c:pt>
                <c:pt idx="65">
                  <c:v>6.3174013961344533E-2</c:v>
                </c:pt>
                <c:pt idx="66">
                  <c:v>6.2924999009323426E-2</c:v>
                </c:pt>
                <c:pt idx="67">
                  <c:v>6.2148414591599851E-2</c:v>
                </c:pt>
                <c:pt idx="68">
                  <c:v>6.3365258509311101E-2</c:v>
                </c:pt>
                <c:pt idx="69">
                  <c:v>6.2082377840111468E-2</c:v>
                </c:pt>
                <c:pt idx="70">
                  <c:v>6.3367554929439573E-2</c:v>
                </c:pt>
                <c:pt idx="71">
                  <c:v>4.8103514778804958E-2</c:v>
                </c:pt>
                <c:pt idx="72">
                  <c:v>6.3037084732941576E-2</c:v>
                </c:pt>
                <c:pt idx="73">
                  <c:v>6.2777227864827867E-2</c:v>
                </c:pt>
                <c:pt idx="74">
                  <c:v>6.3356382458145399E-2</c:v>
                </c:pt>
                <c:pt idx="75">
                  <c:v>5.984433070052296E-2</c:v>
                </c:pt>
                <c:pt idx="76">
                  <c:v>6.3300863454928469E-2</c:v>
                </c:pt>
                <c:pt idx="77">
                  <c:v>5.9765490393133489E-2</c:v>
                </c:pt>
                <c:pt idx="78">
                  <c:v>5.9248568418815623E-2</c:v>
                </c:pt>
                <c:pt idx="79">
                  <c:v>6.1569967654843474E-2</c:v>
                </c:pt>
                <c:pt idx="80">
                  <c:v>6.0378121135017282E-2</c:v>
                </c:pt>
                <c:pt idx="81">
                  <c:v>6.3302880236448311E-2</c:v>
                </c:pt>
                <c:pt idx="82">
                  <c:v>6.3011910519714304E-2</c:v>
                </c:pt>
                <c:pt idx="83">
                  <c:v>6.2508962283880226E-2</c:v>
                </c:pt>
                <c:pt idx="84">
                  <c:v>6.3143285730627233E-2</c:v>
                </c:pt>
                <c:pt idx="85">
                  <c:v>6.2871646306305276E-2</c:v>
                </c:pt>
                <c:pt idx="86">
                  <c:v>6.3352610429512762E-2</c:v>
                </c:pt>
                <c:pt idx="87">
                  <c:v>6.2214079703413104E-2</c:v>
                </c:pt>
                <c:pt idx="88">
                  <c:v>6.1712662074998481E-2</c:v>
                </c:pt>
                <c:pt idx="89">
                  <c:v>6.3371849095765126E-2</c:v>
                </c:pt>
                <c:pt idx="90">
                  <c:v>6.3168035951246759E-2</c:v>
                </c:pt>
                <c:pt idx="91">
                  <c:v>7.2767554929439565E-2</c:v>
                </c:pt>
                <c:pt idx="92">
                  <c:v>6.2685299379739046E-2</c:v>
                </c:pt>
                <c:pt idx="93">
                  <c:v>6.3313231352500096E-2</c:v>
                </c:pt>
                <c:pt idx="94">
                  <c:v>6.2766914705983307E-2</c:v>
                </c:pt>
                <c:pt idx="95">
                  <c:v>7.2633001385439933E-2</c:v>
                </c:pt>
                <c:pt idx="96">
                  <c:v>7.1943315340081498E-2</c:v>
                </c:pt>
                <c:pt idx="97">
                  <c:v>6.295879049416736E-2</c:v>
                </c:pt>
                <c:pt idx="98">
                  <c:v>7.2234585202190282E-2</c:v>
                </c:pt>
                <c:pt idx="99">
                  <c:v>6.332576842536429E-2</c:v>
                </c:pt>
                <c:pt idx="100">
                  <c:v>6.3322770167805451E-2</c:v>
                </c:pt>
                <c:pt idx="101">
                  <c:v>7.2754602969300725E-2</c:v>
                </c:pt>
                <c:pt idx="102">
                  <c:v>6.3354602969300719E-2</c:v>
                </c:pt>
                <c:pt idx="103">
                  <c:v>6.0209306148706759E-2</c:v>
                </c:pt>
                <c:pt idx="104">
                  <c:v>6.1608156453555579E-2</c:v>
                </c:pt>
                <c:pt idx="105">
                  <c:v>6.3099705926145208E-2</c:v>
                </c:pt>
                <c:pt idx="106">
                  <c:v>6.8102381359784525E-2</c:v>
                </c:pt>
                <c:pt idx="107">
                  <c:v>6.9965743826083338E-2</c:v>
                </c:pt>
                <c:pt idx="108">
                  <c:v>6.6406038763079045E-2</c:v>
                </c:pt>
                <c:pt idx="109">
                  <c:v>7.0082469312727352E-2</c:v>
                </c:pt>
                <c:pt idx="110">
                  <c:v>5.9870439062500252E-2</c:v>
                </c:pt>
                <c:pt idx="111">
                  <c:v>6.2930843593344804E-2</c:v>
                </c:pt>
                <c:pt idx="112">
                  <c:v>6.3299250201494905E-2</c:v>
                </c:pt>
                <c:pt idx="113">
                  <c:v>7.2695530642358147E-2</c:v>
                </c:pt>
                <c:pt idx="114">
                  <c:v>6.3313231352500096E-2</c:v>
                </c:pt>
                <c:pt idx="115">
                  <c:v>6.3243360073078597E-2</c:v>
                </c:pt>
                <c:pt idx="116">
                  <c:v>6.1292912005987396E-2</c:v>
                </c:pt>
                <c:pt idx="117">
                  <c:v>7.1601057713663208E-2</c:v>
                </c:pt>
                <c:pt idx="118">
                  <c:v>7.0813985048503864E-2</c:v>
                </c:pt>
                <c:pt idx="119">
                  <c:v>7.2109302795881972E-2</c:v>
                </c:pt>
                <c:pt idx="120">
                  <c:v>6.0076184901245389E-2</c:v>
                </c:pt>
                <c:pt idx="121">
                  <c:v>6.3334216691839362E-2</c:v>
                </c:pt>
                <c:pt idx="122">
                  <c:v>6.0126746996864384E-2</c:v>
                </c:pt>
                <c:pt idx="123">
                  <c:v>6.1569967654843474E-2</c:v>
                </c:pt>
                <c:pt idx="124">
                  <c:v>5.0506881791235872E-2</c:v>
                </c:pt>
                <c:pt idx="125">
                  <c:v>6.3076991112899772E-2</c:v>
                </c:pt>
                <c:pt idx="126">
                  <c:v>6.3135518738108853E-2</c:v>
                </c:pt>
                <c:pt idx="127">
                  <c:v>6.2536430919908625E-2</c:v>
                </c:pt>
                <c:pt idx="128">
                  <c:v>6.2372274383655349E-2</c:v>
                </c:pt>
                <c:pt idx="129">
                  <c:v>6.2825135839843754E-2</c:v>
                </c:pt>
                <c:pt idx="130">
                  <c:v>6.3287823698084153E-2</c:v>
                </c:pt>
                <c:pt idx="131">
                  <c:v>6.3372473012602057E-2</c:v>
                </c:pt>
                <c:pt idx="132">
                  <c:v>6.0636055028891356E-2</c:v>
                </c:pt>
                <c:pt idx="133">
                  <c:v>6.1313332746925228E-2</c:v>
                </c:pt>
                <c:pt idx="134">
                  <c:v>5.5527405532564897E-2</c:v>
                </c:pt>
                <c:pt idx="135">
                  <c:v>6.2577082325987105E-2</c:v>
                </c:pt>
                <c:pt idx="136">
                  <c:v>6.31687796024996E-2</c:v>
                </c:pt>
                <c:pt idx="137">
                  <c:v>6.3061111874067058E-2</c:v>
                </c:pt>
                <c:pt idx="138">
                  <c:v>5.8312687709157901E-2</c:v>
                </c:pt>
                <c:pt idx="139">
                  <c:v>6.3262865214995523E-2</c:v>
                </c:pt>
                <c:pt idx="140">
                  <c:v>6.1433824360085224E-2</c:v>
                </c:pt>
                <c:pt idx="141">
                  <c:v>6.1168366366308402E-2</c:v>
                </c:pt>
                <c:pt idx="142">
                  <c:v>6.2916295487158186E-2</c:v>
                </c:pt>
                <c:pt idx="143">
                  <c:v>6.1550812124117574E-2</c:v>
                </c:pt>
                <c:pt idx="144">
                  <c:v>6.3346465123325355E-2</c:v>
                </c:pt>
                <c:pt idx="145">
                  <c:v>5.4736964072494336E-2</c:v>
                </c:pt>
                <c:pt idx="146">
                  <c:v>6.3330756503867464E-2</c:v>
                </c:pt>
                <c:pt idx="147">
                  <c:v>6.1810020356652597E-2</c:v>
                </c:pt>
                <c:pt idx="148">
                  <c:v>5.8848859083965172E-2</c:v>
                </c:pt>
                <c:pt idx="149">
                  <c:v>6.2809802258151234E-2</c:v>
                </c:pt>
                <c:pt idx="150">
                  <c:v>6.3287823698084153E-2</c:v>
                </c:pt>
                <c:pt idx="151">
                  <c:v>6.3299250201494905E-2</c:v>
                </c:pt>
                <c:pt idx="152">
                  <c:v>6.325345284978752E-2</c:v>
                </c:pt>
                <c:pt idx="153">
                  <c:v>6.2726668977559602E-2</c:v>
                </c:pt>
                <c:pt idx="154">
                  <c:v>6.3299250201494905E-2</c:v>
                </c:pt>
                <c:pt idx="155">
                  <c:v>7.2767554929439565E-2</c:v>
                </c:pt>
                <c:pt idx="156">
                  <c:v>6.2187979857728476E-2</c:v>
                </c:pt>
                <c:pt idx="157">
                  <c:v>7.1908962283880232E-2</c:v>
                </c:pt>
                <c:pt idx="158">
                  <c:v>6.2889731225432996E-2</c:v>
                </c:pt>
                <c:pt idx="159">
                  <c:v>7.2752707573398051E-2</c:v>
                </c:pt>
                <c:pt idx="160">
                  <c:v>6.3181370718601679E-2</c:v>
                </c:pt>
                <c:pt idx="161">
                  <c:v>6.3358121240574786E-2</c:v>
                </c:pt>
                <c:pt idx="162">
                  <c:v>7.263911621019023E-2</c:v>
                </c:pt>
                <c:pt idx="163">
                  <c:v>7.2289731225433002E-2</c:v>
                </c:pt>
                <c:pt idx="164">
                  <c:v>6.2341151053480912E-2</c:v>
                </c:pt>
                <c:pt idx="165">
                  <c:v>6.3287823698084153E-2</c:v>
                </c:pt>
                <c:pt idx="166">
                  <c:v>6.2599263911753009E-2</c:v>
                </c:pt>
                <c:pt idx="167">
                  <c:v>7.2623998395067335E-2</c:v>
                </c:pt>
                <c:pt idx="168">
                  <c:v>7.2653452849787525E-2</c:v>
                </c:pt>
                <c:pt idx="169">
                  <c:v>6.2485738838457691E-2</c:v>
                </c:pt>
                <c:pt idx="170">
                  <c:v>6.2726668977559602E-2</c:v>
                </c:pt>
                <c:pt idx="171">
                  <c:v>6.1786030738484217E-2</c:v>
                </c:pt>
                <c:pt idx="172">
                  <c:v>6.332576842536429E-2</c:v>
                </c:pt>
                <c:pt idx="173">
                  <c:v>6.306840725145306E-2</c:v>
                </c:pt>
                <c:pt idx="174">
                  <c:v>6.2621178836668762E-2</c:v>
                </c:pt>
                <c:pt idx="175">
                  <c:v>6.3185716983427412E-2</c:v>
                </c:pt>
                <c:pt idx="176">
                  <c:v>7.274646512332536E-2</c:v>
                </c:pt>
                <c:pt idx="177">
                  <c:v>6.3354545557797515E-2</c:v>
                </c:pt>
                <c:pt idx="178">
                  <c:v>5.9276518648940693E-2</c:v>
                </c:pt>
                <c:pt idx="179">
                  <c:v>5.8282193611891818E-2</c:v>
                </c:pt>
                <c:pt idx="180">
                  <c:v>6.3352610429512762E-2</c:v>
                </c:pt>
                <c:pt idx="181">
                  <c:v>6.3046280325779774E-2</c:v>
                </c:pt>
                <c:pt idx="182">
                  <c:v>6.3367458654844069E-2</c:v>
                </c:pt>
                <c:pt idx="183">
                  <c:v>6.1433824360085224E-2</c:v>
                </c:pt>
                <c:pt idx="184">
                  <c:v>6.2853263572424323E-2</c:v>
                </c:pt>
                <c:pt idx="185">
                  <c:v>6.1653193094718908E-2</c:v>
                </c:pt>
                <c:pt idx="186">
                  <c:v>6.2438532012159778E-2</c:v>
                </c:pt>
                <c:pt idx="187">
                  <c:v>6.3354602969300719E-2</c:v>
                </c:pt>
                <c:pt idx="188">
                  <c:v>6.332168882730628E-2</c:v>
                </c:pt>
                <c:pt idx="189">
                  <c:v>6.3330756503867464E-2</c:v>
                </c:pt>
                <c:pt idx="190">
                  <c:v>6.3233001385439941E-2</c:v>
                </c:pt>
                <c:pt idx="191">
                  <c:v>6.2341151053480912E-2</c:v>
                </c:pt>
                <c:pt idx="192">
                  <c:v>6.2094900111533763E-2</c:v>
                </c:pt>
                <c:pt idx="193">
                  <c:v>6.3354545557797515E-2</c:v>
                </c:pt>
                <c:pt idx="194">
                  <c:v>6.3367458654844069E-2</c:v>
                </c:pt>
                <c:pt idx="195">
                  <c:v>6.1843921152076667E-2</c:v>
                </c:pt>
                <c:pt idx="196">
                  <c:v>6.2726668977559602E-2</c:v>
                </c:pt>
                <c:pt idx="197">
                  <c:v>5.9276518648940693E-2</c:v>
                </c:pt>
                <c:pt idx="198">
                  <c:v>6.336125317888365E-2</c:v>
                </c:pt>
                <c:pt idx="199">
                  <c:v>6.2316202957193055E-2</c:v>
                </c:pt>
                <c:pt idx="200">
                  <c:v>6.286249203054467E-2</c:v>
                </c:pt>
                <c:pt idx="201">
                  <c:v>6.320533256643221E-2</c:v>
                </c:pt>
                <c:pt idx="202">
                  <c:v>6.2094900111533763E-2</c:v>
                </c:pt>
                <c:pt idx="203">
                  <c:v>6.2653545909659103E-2</c:v>
                </c:pt>
                <c:pt idx="204">
                  <c:v>6.332168882730628E-2</c:v>
                </c:pt>
                <c:pt idx="205">
                  <c:v>6.2642824663729557E-2</c:v>
                </c:pt>
                <c:pt idx="206">
                  <c:v>6.3275596550144073E-2</c:v>
                </c:pt>
                <c:pt idx="207">
                  <c:v>6.2853263572424323E-2</c:v>
                </c:pt>
                <c:pt idx="208">
                  <c:v>6.336125317888365E-2</c:v>
                </c:pt>
                <c:pt idx="209">
                  <c:v>6.2265602061094272E-2</c:v>
                </c:pt>
                <c:pt idx="210">
                  <c:v>6.1315002741184649E-2</c:v>
                </c:pt>
                <c:pt idx="211">
                  <c:v>6.3121500155580948E-2</c:v>
                </c:pt>
                <c:pt idx="212">
                  <c:v>6.2991867247281244E-2</c:v>
                </c:pt>
                <c:pt idx="213">
                  <c:v>6.2999876913467881E-2</c:v>
                </c:pt>
                <c:pt idx="214">
                  <c:v>6.2621178836668762E-2</c:v>
                </c:pt>
                <c:pt idx="215">
                  <c:v>6.0613389903226483E-2</c:v>
                </c:pt>
                <c:pt idx="216">
                  <c:v>6.2930843593344804E-2</c:v>
                </c:pt>
                <c:pt idx="217">
                  <c:v>6.2049737742067568E-2</c:v>
                </c:pt>
                <c:pt idx="218">
                  <c:v>6.3346214596180506E-2</c:v>
                </c:pt>
                <c:pt idx="219">
                  <c:v>6.1126084360246614E-2</c:v>
                </c:pt>
                <c:pt idx="220">
                  <c:v>5.8128640124949602E-2</c:v>
                </c:pt>
                <c:pt idx="221">
                  <c:v>6.3311725293308335E-2</c:v>
                </c:pt>
                <c:pt idx="222">
                  <c:v>6.1737938332895939E-2</c:v>
                </c:pt>
                <c:pt idx="223">
                  <c:v>6.3187513646484422E-2</c:v>
                </c:pt>
                <c:pt idx="224">
                  <c:v>6.3372473012602057E-2</c:v>
                </c:pt>
                <c:pt idx="225">
                  <c:v>6.2161657945522114E-2</c:v>
                </c:pt>
                <c:pt idx="226">
                  <c:v>6.3333580421308128E-2</c:v>
                </c:pt>
                <c:pt idx="227">
                  <c:v>6.3354545557797515E-2</c:v>
                </c:pt>
                <c:pt idx="228">
                  <c:v>6.2916295487158186E-2</c:v>
                </c:pt>
                <c:pt idx="229">
                  <c:v>6.3229124123365149E-2</c:v>
                </c:pt>
                <c:pt idx="230">
                  <c:v>6.286249203054467E-2</c:v>
                </c:pt>
                <c:pt idx="231">
                  <c:v>6.2916295487158186E-2</c:v>
                </c:pt>
                <c:pt idx="232">
                  <c:v>6.3371305076224571E-2</c:v>
                </c:pt>
                <c:pt idx="233">
                  <c:v>6.2872174079851309E-2</c:v>
                </c:pt>
                <c:pt idx="234">
                  <c:v>6.2469821314305264E-2</c:v>
                </c:pt>
                <c:pt idx="235">
                  <c:v>6.2357930942337783E-2</c:v>
                </c:pt>
                <c:pt idx="236">
                  <c:v>6.3371789665439784E-2</c:v>
                </c:pt>
                <c:pt idx="237">
                  <c:v>6.2664198976627325E-2</c:v>
                </c:pt>
                <c:pt idx="238">
                  <c:v>6.2732355700194684E-2</c:v>
                </c:pt>
                <c:pt idx="239">
                  <c:v>6.3279760909641741E-2</c:v>
                </c:pt>
                <c:pt idx="240">
                  <c:v>6.2450427909504391E-2</c:v>
                </c:pt>
                <c:pt idx="241">
                  <c:v>6.2786610349928995E-2</c:v>
                </c:pt>
                <c:pt idx="242">
                  <c:v>6.2674783565823594E-2</c:v>
                </c:pt>
                <c:pt idx="243">
                  <c:v>6.3330756503867464E-2</c:v>
                </c:pt>
                <c:pt idx="244">
                  <c:v>6.0953151862838562E-2</c:v>
                </c:pt>
                <c:pt idx="245">
                  <c:v>6.2685299379739046E-2</c:v>
                </c:pt>
                <c:pt idx="246">
                  <c:v>6.2898661329378797E-2</c:v>
                </c:pt>
                <c:pt idx="247">
                  <c:v>6.3295530642358155E-2</c:v>
                </c:pt>
                <c:pt idx="248">
                  <c:v>5.870238135978452E-2</c:v>
                </c:pt>
                <c:pt idx="249">
                  <c:v>7.1263037842602905E-2</c:v>
                </c:pt>
                <c:pt idx="250">
                  <c:v>6.326257392775711E-2</c:v>
                </c:pt>
                <c:pt idx="251">
                  <c:v>6.3328675714789645E-2</c:v>
                </c:pt>
                <c:pt idx="252">
                  <c:v>6.3371375245788036E-2</c:v>
                </c:pt>
                <c:pt idx="253">
                  <c:v>6.2496772187787319E-2</c:v>
                </c:pt>
                <c:pt idx="254">
                  <c:v>6.2697622181945342E-2</c:v>
                </c:pt>
                <c:pt idx="255">
                  <c:v>6.3368417254864126E-2</c:v>
                </c:pt>
                <c:pt idx="256">
                  <c:v>6.1712662074998481E-2</c:v>
                </c:pt>
                <c:pt idx="257">
                  <c:v>6.0349887049612923E-2</c:v>
                </c:pt>
                <c:pt idx="258">
                  <c:v>7.271968111808845E-2</c:v>
                </c:pt>
                <c:pt idx="259">
                  <c:v>6.3213488603711579E-2</c:v>
                </c:pt>
                <c:pt idx="260">
                  <c:v>6.3370804825861188E-2</c:v>
                </c:pt>
                <c:pt idx="261">
                  <c:v>7.1862261227507218E-2</c:v>
                </c:pt>
                <c:pt idx="262">
                  <c:v>6.1858278799586996E-2</c:v>
                </c:pt>
                <c:pt idx="263">
                  <c:v>6.0141733268244707E-2</c:v>
                </c:pt>
                <c:pt idx="264">
                  <c:v>6.0596651176547035E-2</c:v>
                </c:pt>
                <c:pt idx="265">
                  <c:v>6.0428676849239235E-2</c:v>
                </c:pt>
                <c:pt idx="266">
                  <c:v>6.0596651176547035E-2</c:v>
                </c:pt>
                <c:pt idx="267">
                  <c:v>6.2161657945522114E-2</c:v>
                </c:pt>
                <c:pt idx="268">
                  <c:v>6.3061111874067058E-2</c:v>
                </c:pt>
                <c:pt idx="269">
                  <c:v>6.2940262003671116E-2</c:v>
                </c:pt>
                <c:pt idx="270">
                  <c:v>6.3334216691839362E-2</c:v>
                </c:pt>
                <c:pt idx="271">
                  <c:v>6.2809802258151234E-2</c:v>
                </c:pt>
                <c:pt idx="272">
                  <c:v>6.2806018144817261E-2</c:v>
                </c:pt>
                <c:pt idx="273">
                  <c:v>7.1064271067044493E-2</c:v>
                </c:pt>
                <c:pt idx="274">
                  <c:v>6.3371789665439784E-2</c:v>
                </c:pt>
                <c:pt idx="275">
                  <c:v>6.2054206129680545E-2</c:v>
                </c:pt>
                <c:pt idx="276">
                  <c:v>7.0603915958494856E-2</c:v>
                </c:pt>
                <c:pt idx="277">
                  <c:v>6.3295530642358155E-2</c:v>
                </c:pt>
                <c:pt idx="278">
                  <c:v>6.2999876913467881E-2</c:v>
                </c:pt>
                <c:pt idx="279">
                  <c:v>7.2206018144817266E-2</c:v>
                </c:pt>
                <c:pt idx="280">
                  <c:v>6.3354545557797515E-2</c:v>
                </c:pt>
                <c:pt idx="281">
                  <c:v>7.232132238847247E-2</c:v>
                </c:pt>
                <c:pt idx="282">
                  <c:v>6.3114337634682272E-2</c:v>
                </c:pt>
                <c:pt idx="283">
                  <c:v>5.9442503660006557E-2</c:v>
                </c:pt>
                <c:pt idx="284">
                  <c:v>5.4736964072494336E-2</c:v>
                </c:pt>
                <c:pt idx="285">
                  <c:v>7.232132238847247E-2</c:v>
                </c:pt>
                <c:pt idx="286">
                  <c:v>5.5879767800523519E-2</c:v>
                </c:pt>
                <c:pt idx="287">
                  <c:v>7.1546447906829208E-2</c:v>
                </c:pt>
                <c:pt idx="288">
                  <c:v>6.3309870995031964E-2</c:v>
                </c:pt>
                <c:pt idx="289">
                  <c:v>6.2806018144817261E-2</c:v>
                </c:pt>
                <c:pt idx="290">
                  <c:v>6.3371375245788036E-2</c:v>
                </c:pt>
                <c:pt idx="291">
                  <c:v>6.2777227864827867E-2</c:v>
                </c:pt>
                <c:pt idx="292">
                  <c:v>7.096996765484348E-2</c:v>
                </c:pt>
                <c:pt idx="293">
                  <c:v>6.3284979608190114E-2</c:v>
                </c:pt>
                <c:pt idx="294">
                  <c:v>6.3367458654844069E-2</c:v>
                </c:pt>
                <c:pt idx="295">
                  <c:v>6.3283836689449563E-2</c:v>
                </c:pt>
                <c:pt idx="296">
                  <c:v>6.2924999009323426E-2</c:v>
                </c:pt>
                <c:pt idx="297">
                  <c:v>6.1682836150755184E-2</c:v>
                </c:pt>
                <c:pt idx="298">
                  <c:v>6.3258057190209632E-2</c:v>
                </c:pt>
                <c:pt idx="299">
                  <c:v>7.2754545557797506E-2</c:v>
                </c:pt>
                <c:pt idx="300">
                  <c:v>6.2872174079851309E-2</c:v>
                </c:pt>
                <c:pt idx="301">
                  <c:v>5.8672855676075227E-2</c:v>
                </c:pt>
                <c:pt idx="302">
                  <c:v>6.2299538685289632E-2</c:v>
                </c:pt>
                <c:pt idx="303">
                  <c:v>6.2612981786141997E-2</c:v>
                </c:pt>
                <c:pt idx="304">
                  <c:v>6.005077200115249E-2</c:v>
                </c:pt>
                <c:pt idx="305">
                  <c:v>6.0734871194828594E-2</c:v>
                </c:pt>
                <c:pt idx="306">
                  <c:v>6.1413985048503858E-2</c:v>
                </c:pt>
                <c:pt idx="307">
                  <c:v>7.1156107701478413E-2</c:v>
                </c:pt>
                <c:pt idx="308">
                  <c:v>5.8731830677346913E-2</c:v>
                </c:pt>
                <c:pt idx="309">
                  <c:v>6.2130581834631514E-2</c:v>
                </c:pt>
                <c:pt idx="310">
                  <c:v>6.1737938332895939E-2</c:v>
                </c:pt>
                <c:pt idx="311">
                  <c:v>5.8906908363797847E-2</c:v>
                </c:pt>
                <c:pt idx="312">
                  <c:v>6.3149128999971937E-2</c:v>
                </c:pt>
                <c:pt idx="313">
                  <c:v>7.2721688827306286E-2</c:v>
                </c:pt>
                <c:pt idx="314">
                  <c:v>6.335976201640682E-2</c:v>
                </c:pt>
                <c:pt idx="315">
                  <c:v>6.2661963881717769E-2</c:v>
                </c:pt>
                <c:pt idx="316">
                  <c:v>6.3258140284645201E-2</c:v>
                </c:pt>
                <c:pt idx="317">
                  <c:v>6.3216704199963031E-2</c:v>
                </c:pt>
                <c:pt idx="318">
                  <c:v>6.3216704199963031E-2</c:v>
                </c:pt>
                <c:pt idx="319">
                  <c:v>6.1394048524143159E-2</c:v>
                </c:pt>
                <c:pt idx="320">
                  <c:v>6.2661963881717769E-2</c:v>
                </c:pt>
                <c:pt idx="321">
                  <c:v>5.9415044984373173E-2</c:v>
                </c:pt>
                <c:pt idx="322">
                  <c:v>6.8815044984373172E-2</c:v>
                </c:pt>
                <c:pt idx="323">
                  <c:v>5.7367468692027593E-2</c:v>
                </c:pt>
                <c:pt idx="324">
                  <c:v>6.0774188271330937E-2</c:v>
                </c:pt>
                <c:pt idx="325">
                  <c:v>6.977423323752395E-2</c:v>
                </c:pt>
                <c:pt idx="326">
                  <c:v>5.6019370214844801E-2</c:v>
                </c:pt>
                <c:pt idx="327">
                  <c:v>6.0796885894603997E-2</c:v>
                </c:pt>
                <c:pt idx="328">
                  <c:v>6.0494608961094098E-2</c:v>
                </c:pt>
                <c:pt idx="329">
                  <c:v>5.8553994546561752E-2</c:v>
                </c:pt>
                <c:pt idx="330">
                  <c:v>5.837345706237404E-2</c:v>
                </c:pt>
                <c:pt idx="331">
                  <c:v>5.9739039252347401E-2</c:v>
                </c:pt>
                <c:pt idx="332">
                  <c:v>5.7334924591228673E-2</c:v>
                </c:pt>
                <c:pt idx="333">
                  <c:v>5.3743521615566954E-2</c:v>
                </c:pt>
                <c:pt idx="334">
                  <c:v>6.0226810915181936E-2</c:v>
                </c:pt>
                <c:pt idx="335">
                  <c:v>6.2562357949961456E-2</c:v>
                </c:pt>
                <c:pt idx="336">
                  <c:v>6.0612709763584738E-2</c:v>
                </c:pt>
                <c:pt idx="337">
                  <c:v>6.3243360073078597E-2</c:v>
                </c:pt>
                <c:pt idx="338">
                  <c:v>5.864325388858941E-2</c:v>
                </c:pt>
                <c:pt idx="339">
                  <c:v>5.89933954077006E-2</c:v>
                </c:pt>
                <c:pt idx="340">
                  <c:v>5.8343108951947761E-2</c:v>
                </c:pt>
                <c:pt idx="341">
                  <c:v>6.0996953373928783E-2</c:v>
                </c:pt>
                <c:pt idx="342">
                  <c:v>6.3020404521363718E-2</c:v>
                </c:pt>
                <c:pt idx="343">
                  <c:v>6.2357930942337783E-2</c:v>
                </c:pt>
                <c:pt idx="344">
                  <c:v>6.0494608961094098E-2</c:v>
                </c:pt>
                <c:pt idx="345">
                  <c:v>6.3315146164224456E-2</c:v>
                </c:pt>
                <c:pt idx="346">
                  <c:v>6.3368512884548076E-2</c:v>
                </c:pt>
                <c:pt idx="347">
                  <c:v>6.3114337634682272E-2</c:v>
                </c:pt>
                <c:pt idx="348">
                  <c:v>6.1394048524143159E-2</c:v>
                </c:pt>
                <c:pt idx="349">
                  <c:v>5.8403731763843281E-2</c:v>
                </c:pt>
                <c:pt idx="350">
                  <c:v>6.231428942010659E-2</c:v>
                </c:pt>
                <c:pt idx="351">
                  <c:v>5.7072309214756867E-2</c:v>
                </c:pt>
                <c:pt idx="352">
                  <c:v>5.9135958827729165E-2</c:v>
                </c:pt>
                <c:pt idx="353">
                  <c:v>5.3520037887227451E-2</c:v>
                </c:pt>
                <c:pt idx="354">
                  <c:v>4.6889754382469062E-2</c:v>
                </c:pt>
                <c:pt idx="355">
                  <c:v>5.4261405412038485E-2</c:v>
                </c:pt>
                <c:pt idx="356">
                  <c:v>6.0226810915181936E-2</c:v>
                </c:pt>
                <c:pt idx="357">
                  <c:v>5.9870439062500252E-2</c:v>
                </c:pt>
                <c:pt idx="358">
                  <c:v>6.2820454694231073E-2</c:v>
                </c:pt>
                <c:pt idx="359">
                  <c:v>6.3354602969300719E-2</c:v>
                </c:pt>
                <c:pt idx="360">
                  <c:v>6.2916295487158186E-2</c:v>
                </c:pt>
                <c:pt idx="361">
                  <c:v>6.325345284978752E-2</c:v>
                </c:pt>
                <c:pt idx="362">
                  <c:v>6.3275596550144073E-2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A-4918-B961-FDBD1DDC0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91183"/>
        <c:axId val="109789263"/>
      </c:lineChart>
      <c:catAx>
        <c:axId val="109791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89263"/>
        <c:crosses val="autoZero"/>
        <c:auto val="1"/>
        <c:lblAlgn val="ctr"/>
        <c:lblOffset val="100"/>
        <c:noMultiLvlLbl val="0"/>
      </c:catAx>
      <c:valAx>
        <c:axId val="109789263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1183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240974668825319E-2"/>
          <c:y val="0.16526721341917433"/>
          <c:w val="0.95058610637530594"/>
          <c:h val="0.7115804200342906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'Sheet4 (3)'!$I$2:$I$424</c:f>
              <c:numCache>
                <c:formatCode>General</c:formatCode>
                <c:ptCount val="423"/>
                <c:pt idx="0">
                  <c:v>12297.251607255619</c:v>
                </c:pt>
                <c:pt idx="1">
                  <c:v>12303.44789366833</c:v>
                </c:pt>
                <c:pt idx="2">
                  <c:v>12301.289687247001</c:v>
                </c:pt>
                <c:pt idx="3">
                  <c:v>12375.328625799313</c:v>
                </c:pt>
                <c:pt idx="4">
                  <c:v>12434.051871515354</c:v>
                </c:pt>
                <c:pt idx="5">
                  <c:v>12445.212017630152</c:v>
                </c:pt>
                <c:pt idx="6">
                  <c:v>12699.250922449648</c:v>
                </c:pt>
                <c:pt idx="7">
                  <c:v>12666.521116212725</c:v>
                </c:pt>
                <c:pt idx="8">
                  <c:v>12780.050096562196</c:v>
                </c:pt>
                <c:pt idx="9">
                  <c:v>12854.24681500834</c:v>
                </c:pt>
                <c:pt idx="10">
                  <c:v>12972.206727832383</c:v>
                </c:pt>
                <c:pt idx="11">
                  <c:v>13211.460363250158</c:v>
                </c:pt>
                <c:pt idx="12">
                  <c:v>13109.291894562461</c:v>
                </c:pt>
                <c:pt idx="13">
                  <c:v>12953.097182630265</c:v>
                </c:pt>
                <c:pt idx="14">
                  <c:v>12833.533431135682</c:v>
                </c:pt>
                <c:pt idx="15">
                  <c:v>12725.471148531624</c:v>
                </c:pt>
                <c:pt idx="16">
                  <c:v>12574.947317620858</c:v>
                </c:pt>
                <c:pt idx="17">
                  <c:v>12588.727081555344</c:v>
                </c:pt>
                <c:pt idx="18">
                  <c:v>12543.770232290626</c:v>
                </c:pt>
                <c:pt idx="19">
                  <c:v>12863.897891467363</c:v>
                </c:pt>
                <c:pt idx="20">
                  <c:v>12728.343208564525</c:v>
                </c:pt>
                <c:pt idx="21">
                  <c:v>12626.40332519056</c:v>
                </c:pt>
                <c:pt idx="22">
                  <c:v>12503.431100504442</c:v>
                </c:pt>
                <c:pt idx="23">
                  <c:v>12376.948002082381</c:v>
                </c:pt>
                <c:pt idx="24">
                  <c:v>12316.596802103431</c:v>
                </c:pt>
                <c:pt idx="25">
                  <c:v>12278.397153189891</c:v>
                </c:pt>
                <c:pt idx="26">
                  <c:v>12458.771007614636</c:v>
                </c:pt>
                <c:pt idx="27">
                  <c:v>12581.737390925013</c:v>
                </c:pt>
                <c:pt idx="28">
                  <c:v>12590.547471430829</c:v>
                </c:pt>
                <c:pt idx="29">
                  <c:v>12459.576237281843</c:v>
                </c:pt>
                <c:pt idx="30">
                  <c:v>12331.211703954512</c:v>
                </c:pt>
                <c:pt idx="31">
                  <c:v>12322.579529857001</c:v>
                </c:pt>
                <c:pt idx="32">
                  <c:v>12255.362657215648</c:v>
                </c:pt>
                <c:pt idx="33">
                  <c:v>12422.975642001846</c:v>
                </c:pt>
                <c:pt idx="34">
                  <c:v>12300.848627490022</c:v>
                </c:pt>
                <c:pt idx="35">
                  <c:v>12315.551705567248</c:v>
                </c:pt>
                <c:pt idx="36">
                  <c:v>12165.776999988488</c:v>
                </c:pt>
                <c:pt idx="37">
                  <c:v>12016.458352762336</c:v>
                </c:pt>
                <c:pt idx="38">
                  <c:v>12181.32527543275</c:v>
                </c:pt>
                <c:pt idx="39">
                  <c:v>12049.022117526049</c:v>
                </c:pt>
                <c:pt idx="40">
                  <c:v>11902.800047114235</c:v>
                </c:pt>
                <c:pt idx="41">
                  <c:v>11796.331899518982</c:v>
                </c:pt>
                <c:pt idx="42">
                  <c:v>11658.786412885942</c:v>
                </c:pt>
                <c:pt idx="43">
                  <c:v>11580.855100684405</c:v>
                </c:pt>
                <c:pt idx="44">
                  <c:v>11539.009091782495</c:v>
                </c:pt>
                <c:pt idx="45">
                  <c:v>11396.923971456235</c:v>
                </c:pt>
                <c:pt idx="46">
                  <c:v>11305.991369249507</c:v>
                </c:pt>
                <c:pt idx="47">
                  <c:v>11600.015767542942</c:v>
                </c:pt>
                <c:pt idx="48">
                  <c:v>11609.854062545281</c:v>
                </c:pt>
                <c:pt idx="49">
                  <c:v>11502.689136161191</c:v>
                </c:pt>
                <c:pt idx="50">
                  <c:v>11477.13877989474</c:v>
                </c:pt>
                <c:pt idx="51">
                  <c:v>11450.105784743911</c:v>
                </c:pt>
                <c:pt idx="52">
                  <c:v>11326.334271285932</c:v>
                </c:pt>
                <c:pt idx="53">
                  <c:v>11250.235632594226</c:v>
                </c:pt>
                <c:pt idx="54">
                  <c:v>11260.333247980026</c:v>
                </c:pt>
                <c:pt idx="55">
                  <c:v>11163.290650289469</c:v>
                </c:pt>
                <c:pt idx="56">
                  <c:v>11104.952384070886</c:v>
                </c:pt>
                <c:pt idx="57">
                  <c:v>10989.434824393062</c:v>
                </c:pt>
                <c:pt idx="58">
                  <c:v>11224.66888629415</c:v>
                </c:pt>
                <c:pt idx="59">
                  <c:v>11116.394639162545</c:v>
                </c:pt>
                <c:pt idx="60">
                  <c:v>10982.801018589158</c:v>
                </c:pt>
                <c:pt idx="61">
                  <c:v>10963.873824377253</c:v>
                </c:pt>
                <c:pt idx="62">
                  <c:v>10969.398254109876</c:v>
                </c:pt>
                <c:pt idx="63">
                  <c:v>10933.020594457686</c:v>
                </c:pt>
                <c:pt idx="64">
                  <c:v>10918.202287068514</c:v>
                </c:pt>
                <c:pt idx="65">
                  <c:v>10909.527666591464</c:v>
                </c:pt>
                <c:pt idx="66">
                  <c:v>10918.780339490446</c:v>
                </c:pt>
                <c:pt idx="67">
                  <c:v>10967.1405477238</c:v>
                </c:pt>
                <c:pt idx="68">
                  <c:v>10932.181050281702</c:v>
                </c:pt>
                <c:pt idx="69">
                  <c:v>10831.828575881667</c:v>
                </c:pt>
                <c:pt idx="70">
                  <c:v>10786.837474149201</c:v>
                </c:pt>
                <c:pt idx="71">
                  <c:v>10662.281680844957</c:v>
                </c:pt>
                <c:pt idx="72">
                  <c:v>10589.18877089377</c:v>
                </c:pt>
                <c:pt idx="73">
                  <c:v>10507.299171135623</c:v>
                </c:pt>
                <c:pt idx="74">
                  <c:v>10460.242996790588</c:v>
                </c:pt>
                <c:pt idx="75">
                  <c:v>10342.382192668163</c:v>
                </c:pt>
                <c:pt idx="76">
                  <c:v>10287.936897332202</c:v>
                </c:pt>
                <c:pt idx="77">
                  <c:v>10171.582253539056</c:v>
                </c:pt>
                <c:pt idx="78">
                  <c:v>10054.037631489518</c:v>
                </c:pt>
                <c:pt idx="79">
                  <c:v>9954.7459148214639</c:v>
                </c:pt>
                <c:pt idx="80">
                  <c:v>10059.335273122064</c:v>
                </c:pt>
                <c:pt idx="81">
                  <c:v>10038.801192181396</c:v>
                </c:pt>
                <c:pt idx="82">
                  <c:v>9968.9652557240188</c:v>
                </c:pt>
                <c:pt idx="83">
                  <c:v>9998.0621154048622</c:v>
                </c:pt>
                <c:pt idx="84">
                  <c:v>9992.4854440026156</c:v>
                </c:pt>
                <c:pt idx="85">
                  <c:v>10003.932052852648</c:v>
                </c:pt>
                <c:pt idx="86">
                  <c:v>9958.3270284291229</c:v>
                </c:pt>
                <c:pt idx="87">
                  <c:v>9999.8185733849732</c:v>
                </c:pt>
                <c:pt idx="88">
                  <c:v>10060.538675990734</c:v>
                </c:pt>
                <c:pt idx="89">
                  <c:v>10021.240691817527</c:v>
                </c:pt>
                <c:pt idx="90">
                  <c:v>10013.751783902417</c:v>
                </c:pt>
                <c:pt idx="91">
                  <c:v>10228.510693002741</c:v>
                </c:pt>
                <c:pt idx="92">
                  <c:v>10249.995400027667</c:v>
                </c:pt>
                <c:pt idx="93">
                  <c:v>10227.687501175835</c:v>
                </c:pt>
                <c:pt idx="94">
                  <c:v>10245.034021013127</c:v>
                </c:pt>
                <c:pt idx="95">
                  <c:v>10447.594711674859</c:v>
                </c:pt>
                <c:pt idx="96">
                  <c:v>10743.93465822124</c:v>
                </c:pt>
                <c:pt idx="97">
                  <c:v>10667.046303252087</c:v>
                </c:pt>
                <c:pt idx="98">
                  <c:v>10954.469156041921</c:v>
                </c:pt>
                <c:pt idx="99">
                  <c:v>10928.667245195124</c:v>
                </c:pt>
                <c:pt idx="100">
                  <c:v>10903.413837458504</c:v>
                </c:pt>
                <c:pt idx="101">
                  <c:v>11151.08992022661</c:v>
                </c:pt>
                <c:pt idx="102">
                  <c:v>11118.924177685003</c:v>
                </c:pt>
                <c:pt idx="103">
                  <c:v>11241.609197551212</c:v>
                </c:pt>
                <c:pt idx="104">
                  <c:v>11314.070750384481</c:v>
                </c:pt>
                <c:pt idx="105">
                  <c:v>11239.61798819992</c:v>
                </c:pt>
                <c:pt idx="106">
                  <c:v>11395.10817857632</c:v>
                </c:pt>
                <c:pt idx="107">
                  <c:v>11563.645938774824</c:v>
                </c:pt>
                <c:pt idx="108">
                  <c:v>11718.926291295726</c:v>
                </c:pt>
                <c:pt idx="109">
                  <c:v>11893.284568382527</c:v>
                </c:pt>
                <c:pt idx="110">
                  <c:v>11759.447188560402</c:v>
                </c:pt>
                <c:pt idx="111">
                  <c:v>11674.132921405113</c:v>
                </c:pt>
                <c:pt idx="112">
                  <c:v>11650.830075113181</c:v>
                </c:pt>
                <c:pt idx="113">
                  <c:v>11926.362371430434</c:v>
                </c:pt>
                <c:pt idx="114">
                  <c:v>11900.406058762093</c:v>
                </c:pt>
                <c:pt idx="115">
                  <c:v>11831.925589026736</c:v>
                </c:pt>
                <c:pt idx="116">
                  <c:v>11711.487782348198</c:v>
                </c:pt>
                <c:pt idx="117">
                  <c:v>12060.712241692885</c:v>
                </c:pt>
                <c:pt idx="118">
                  <c:v>12248.23571980901</c:v>
                </c:pt>
                <c:pt idx="119">
                  <c:v>12464.809111505487</c:v>
                </c:pt>
                <c:pt idx="120">
                  <c:v>12326.014482502344</c:v>
                </c:pt>
                <c:pt idx="121">
                  <c:v>12295.337781848863</c:v>
                </c:pt>
                <c:pt idx="122">
                  <c:v>12158.806674851769</c:v>
                </c:pt>
                <c:pt idx="123">
                  <c:v>12038.728669215521</c:v>
                </c:pt>
                <c:pt idx="124">
                  <c:v>11894.84029175314</c:v>
                </c:pt>
                <c:pt idx="125">
                  <c:v>11815.331114765431</c:v>
                </c:pt>
                <c:pt idx="126">
                  <c:v>11739.647913973819</c:v>
                </c:pt>
                <c:pt idx="127">
                  <c:v>11641.810622501016</c:v>
                </c:pt>
                <c:pt idx="128">
                  <c:v>11540.8338739954</c:v>
                </c:pt>
                <c:pt idx="129">
                  <c:v>11556.93249084667</c:v>
                </c:pt>
                <c:pt idx="130">
                  <c:v>11535.435684270267</c:v>
                </c:pt>
                <c:pt idx="131">
                  <c:v>11493.753792895695</c:v>
                </c:pt>
                <c:pt idx="132">
                  <c:v>11370.113550729533</c:v>
                </c:pt>
                <c:pt idx="133">
                  <c:v>11254.614779406558</c:v>
                </c:pt>
                <c:pt idx="134">
                  <c:v>11116.066400806596</c:v>
                </c:pt>
                <c:pt idx="135">
                  <c:v>11145.084843568837</c:v>
                </c:pt>
                <c:pt idx="136">
                  <c:v>11075.674039749205</c:v>
                </c:pt>
                <c:pt idx="137">
                  <c:v>11075.86648642967</c:v>
                </c:pt>
                <c:pt idx="138">
                  <c:v>10944.187977374129</c:v>
                </c:pt>
                <c:pt idx="139">
                  <c:v>10882.841373958639</c:v>
                </c:pt>
                <c:pt idx="140">
                  <c:v>10773.685365884778</c:v>
                </c:pt>
                <c:pt idx="141">
                  <c:v>10662.689689316809</c:v>
                </c:pt>
                <c:pt idx="142">
                  <c:v>10672.259954596315</c:v>
                </c:pt>
                <c:pt idx="143">
                  <c:v>10566.624057193261</c:v>
                </c:pt>
                <c:pt idx="144">
                  <c:v>10537.99407550387</c:v>
                </c:pt>
                <c:pt idx="145">
                  <c:v>10408.11062570341</c:v>
                </c:pt>
                <c:pt idx="146">
                  <c:v>10356.951160731549</c:v>
                </c:pt>
                <c:pt idx="147">
                  <c:v>10257.782796695376</c:v>
                </c:pt>
                <c:pt idx="148">
                  <c:v>10137.621118736</c:v>
                </c:pt>
                <c:pt idx="149">
                  <c:v>10060.174252376917</c:v>
                </c:pt>
                <c:pt idx="150">
                  <c:v>10041.461534257336</c:v>
                </c:pt>
                <c:pt idx="151">
                  <c:v>10021.417678644719</c:v>
                </c:pt>
                <c:pt idx="152">
                  <c:v>10006.446378626693</c:v>
                </c:pt>
                <c:pt idx="153">
                  <c:v>10025.437028056125</c:v>
                </c:pt>
                <c:pt idx="154">
                  <c:v>10005.425159110733</c:v>
                </c:pt>
                <c:pt idx="155">
                  <c:v>10220.005492099392</c:v>
                </c:pt>
                <c:pt idx="156">
                  <c:v>10263.659712343102</c:v>
                </c:pt>
                <c:pt idx="157">
                  <c:v>10556.366398400709</c:v>
                </c:pt>
                <c:pt idx="158">
                  <c:v>10567.410021575004</c:v>
                </c:pt>
                <c:pt idx="159">
                  <c:v>10807.914793923634</c:v>
                </c:pt>
                <c:pt idx="160">
                  <c:v>10741.379209527697</c:v>
                </c:pt>
                <c:pt idx="161">
                  <c:v>10693.707394461997</c:v>
                </c:pt>
                <c:pt idx="162">
                  <c:v>10952.972354724645</c:v>
                </c:pt>
                <c:pt idx="163">
                  <c:v>11244.826982524257</c:v>
                </c:pt>
                <c:pt idx="164">
                  <c:v>11285.802407235355</c:v>
                </c:pt>
                <c:pt idx="165">
                  <c:v>11264.809924013705</c:v>
                </c:pt>
                <c:pt idx="166">
                  <c:v>11293.063306209711</c:v>
                </c:pt>
                <c:pt idx="167">
                  <c:v>11568.43175564388</c:v>
                </c:pt>
                <c:pt idx="168">
                  <c:v>11847.30117728916</c:v>
                </c:pt>
                <c:pt idx="169">
                  <c:v>11883.101905653044</c:v>
                </c:pt>
                <c:pt idx="170">
                  <c:v>11905.654149864984</c:v>
                </c:pt>
                <c:pt idx="171">
                  <c:v>11974.774416389786</c:v>
                </c:pt>
                <c:pt idx="172">
                  <c:v>11946.569301427022</c:v>
                </c:pt>
                <c:pt idx="173">
                  <c:v>11946.199904096859</c:v>
                </c:pt>
                <c:pt idx="174">
                  <c:v>11974.941405778613</c:v>
                </c:pt>
                <c:pt idx="175">
                  <c:v>11964.299154938144</c:v>
                </c:pt>
                <c:pt idx="176">
                  <c:v>12238.168268793406</c:v>
                </c:pt>
                <c:pt idx="177">
                  <c:v>12182.868697374175</c:v>
                </c:pt>
                <c:pt idx="178">
                  <c:v>12042.228022280729</c:v>
                </c:pt>
                <c:pt idx="179">
                  <c:v>11898.955003653313</c:v>
                </c:pt>
                <c:pt idx="180">
                  <c:v>11844.711119279738</c:v>
                </c:pt>
                <c:pt idx="181">
                  <c:v>11846.063359237909</c:v>
                </c:pt>
                <c:pt idx="182">
                  <c:v>11807.285316381405</c:v>
                </c:pt>
                <c:pt idx="183">
                  <c:v>11688.857041353032</c:v>
                </c:pt>
                <c:pt idx="184">
                  <c:v>11703.411008141353</c:v>
                </c:pt>
                <c:pt idx="185">
                  <c:v>11776.973770601473</c:v>
                </c:pt>
                <c:pt idx="186">
                  <c:v>11814.996453901033</c:v>
                </c:pt>
                <c:pt idx="187">
                  <c:v>11780.915647739041</c:v>
                </c:pt>
                <c:pt idx="188">
                  <c:v>11721.627928732001</c:v>
                </c:pt>
                <c:pt idx="189">
                  <c:v>11664.012071733687</c:v>
                </c:pt>
                <c:pt idx="190">
                  <c:v>11596.02951646421</c:v>
                </c:pt>
                <c:pt idx="191">
                  <c:v>11638.284700571354</c:v>
                </c:pt>
                <c:pt idx="192">
                  <c:v>11692.282865185238</c:v>
                </c:pt>
                <c:pt idx="193">
                  <c:v>11639.449939770582</c:v>
                </c:pt>
                <c:pt idx="194">
                  <c:v>11601.348245148243</c:v>
                </c:pt>
                <c:pt idx="195">
                  <c:v>11666.232762521768</c:v>
                </c:pt>
                <c:pt idx="196">
                  <c:v>11688.373423468936</c:v>
                </c:pt>
                <c:pt idx="197">
                  <c:v>11553.441268337423</c:v>
                </c:pt>
                <c:pt idx="198">
                  <c:v>11518.107850530836</c:v>
                </c:pt>
                <c:pt idx="199">
                  <c:v>11561.279612409962</c:v>
                </c:pt>
                <c:pt idx="200">
                  <c:v>11575.098691236282</c:v>
                </c:pt>
                <c:pt idx="201">
                  <c:v>11505.514909261612</c:v>
                </c:pt>
                <c:pt idx="202">
                  <c:v>11558.897061702626</c:v>
                </c:pt>
                <c:pt idx="203">
                  <c:v>11584.938938246498</c:v>
                </c:pt>
                <c:pt idx="204">
                  <c:v>11526.637476371903</c:v>
                </c:pt>
                <c:pt idx="205">
                  <c:v>11553.193741226294</c:v>
                </c:pt>
                <c:pt idx="206">
                  <c:v>11533.283561542819</c:v>
                </c:pt>
                <c:pt idx="207">
                  <c:v>11547.643821517009</c:v>
                </c:pt>
                <c:pt idx="208">
                  <c:v>11512.328133805375</c:v>
                </c:pt>
                <c:pt idx="209">
                  <c:v>11557.883112023357</c:v>
                </c:pt>
                <c:pt idx="210">
                  <c:v>11644.138729884742</c:v>
                </c:pt>
                <c:pt idx="211">
                  <c:v>11568.733276200628</c:v>
                </c:pt>
                <c:pt idx="212">
                  <c:v>11573.996373495193</c:v>
                </c:pt>
                <c:pt idx="213">
                  <c:v>11578.696221417104</c:v>
                </c:pt>
                <c:pt idx="214">
                  <c:v>11606.55354170238</c:v>
                </c:pt>
                <c:pt idx="215">
                  <c:v>11719.873350412356</c:v>
                </c:pt>
                <c:pt idx="216">
                  <c:v>11634.846189695489</c:v>
                </c:pt>
                <c:pt idx="217">
                  <c:v>11527.4505731191</c:v>
                </c:pt>
                <c:pt idx="218">
                  <c:v>11473.520149598169</c:v>
                </c:pt>
                <c:pt idx="219">
                  <c:v>11354.852374606537</c:v>
                </c:pt>
                <c:pt idx="220">
                  <c:v>11219.275681508536</c:v>
                </c:pt>
                <c:pt idx="221">
                  <c:v>11161.509444313982</c:v>
                </c:pt>
                <c:pt idx="222">
                  <c:v>11053.58256176503</c:v>
                </c:pt>
                <c:pt idx="223">
                  <c:v>10985.932754962956</c:v>
                </c:pt>
                <c:pt idx="224">
                  <c:v>10946.236425472331</c:v>
                </c:pt>
                <c:pt idx="225">
                  <c:v>10994.142713720481</c:v>
                </c:pt>
                <c:pt idx="226">
                  <c:v>10940.534206566599</c:v>
                </c:pt>
                <c:pt idx="227">
                  <c:v>10891.098143960458</c:v>
                </c:pt>
                <c:pt idx="228">
                  <c:v>10900.873416566137</c:v>
                </c:pt>
                <c:pt idx="229">
                  <c:v>10887.109689022884</c:v>
                </c:pt>
                <c:pt idx="230">
                  <c:v>10900.122939461175</c:v>
                </c:pt>
                <c:pt idx="231">
                  <c:v>10909.906312245097</c:v>
                </c:pt>
                <c:pt idx="232">
                  <c:v>10871.868082993065</c:v>
                </c:pt>
                <c:pt idx="233">
                  <c:v>10790.881909647453</c:v>
                </c:pt>
                <c:pt idx="234">
                  <c:v>10699.403747962899</c:v>
                </c:pt>
                <c:pt idx="235">
                  <c:v>10606.305724263229</c:v>
                </c:pt>
                <c:pt idx="236">
                  <c:v>10568.876793975855</c:v>
                </c:pt>
                <c:pt idx="237">
                  <c:v>10592.150410050624</c:v>
                </c:pt>
                <c:pt idx="238">
                  <c:v>10508.929348366193</c:v>
                </c:pt>
                <c:pt idx="239">
                  <c:v>10490.339024672177</c:v>
                </c:pt>
                <c:pt idx="240">
                  <c:v>10523.664944441869</c:v>
                </c:pt>
                <c:pt idx="241">
                  <c:v>10540.454919006223</c:v>
                </c:pt>
                <c:pt idx="242">
                  <c:v>10563.130140469881</c:v>
                </c:pt>
                <c:pt idx="243">
                  <c:v>10511.20870094559</c:v>
                </c:pt>
                <c:pt idx="244">
                  <c:v>10400.84625086493</c:v>
                </c:pt>
                <c:pt idx="245">
                  <c:v>10422.692944016846</c:v>
                </c:pt>
                <c:pt idx="246">
                  <c:v>10433.079807105103</c:v>
                </c:pt>
                <c:pt idx="247">
                  <c:v>10412.726494476658</c:v>
                </c:pt>
                <c:pt idx="248">
                  <c:v>10290.211572917191</c:v>
                </c:pt>
                <c:pt idx="249">
                  <c:v>10455.852834489577</c:v>
                </c:pt>
                <c:pt idx="250">
                  <c:v>10439.27062542061</c:v>
                </c:pt>
                <c:pt idx="251">
                  <c:v>10414.217156622652</c:v>
                </c:pt>
                <c:pt idx="252">
                  <c:v>10373.105799585363</c:v>
                </c:pt>
                <c:pt idx="253">
                  <c:v>10285.761071306786</c:v>
                </c:pt>
                <c:pt idx="254">
                  <c:v>10204.005745555682</c:v>
                </c:pt>
                <c:pt idx="255">
                  <c:v>10170.166346210168</c:v>
                </c:pt>
                <c:pt idx="256">
                  <c:v>10231.920821006655</c:v>
                </c:pt>
                <c:pt idx="257">
                  <c:v>10119.765900050588</c:v>
                </c:pt>
                <c:pt idx="258">
                  <c:v>10355.900112467245</c:v>
                </c:pt>
                <c:pt idx="259">
                  <c:v>10344.270914920822</c:v>
                </c:pt>
                <c:pt idx="260">
                  <c:v>10303.007659019753</c:v>
                </c:pt>
                <c:pt idx="261">
                  <c:v>10598.962792946237</c:v>
                </c:pt>
                <c:pt idx="262">
                  <c:v>10657.677736767457</c:v>
                </c:pt>
                <c:pt idx="263">
                  <c:v>10777.511830144065</c:v>
                </c:pt>
                <c:pt idx="264">
                  <c:v>10883.310992135073</c:v>
                </c:pt>
                <c:pt idx="265">
                  <c:v>10995.927942521424</c:v>
                </c:pt>
                <c:pt idx="266">
                  <c:v>11103.871221078394</c:v>
                </c:pt>
                <c:pt idx="267">
                  <c:v>11152.467399226845</c:v>
                </c:pt>
                <c:pt idx="268">
                  <c:v>11152.661180239384</c:v>
                </c:pt>
                <c:pt idx="269">
                  <c:v>11072.114178170877</c:v>
                </c:pt>
                <c:pt idx="270">
                  <c:v>11044.55815568469</c:v>
                </c:pt>
                <c:pt idx="271">
                  <c:v>10960.182698221837</c:v>
                </c:pt>
                <c:pt idx="272">
                  <c:v>10976.569034877597</c:v>
                </c:pt>
                <c:pt idx="273">
                  <c:v>11150.412454943684</c:v>
                </c:pt>
                <c:pt idx="274">
                  <c:v>11111.063409074035</c:v>
                </c:pt>
                <c:pt idx="275">
                  <c:v>11164.373983248977</c:v>
                </c:pt>
                <c:pt idx="276">
                  <c:v>11537.689824671439</c:v>
                </c:pt>
                <c:pt idx="277">
                  <c:v>11515.181590060634</c:v>
                </c:pt>
                <c:pt idx="278">
                  <c:v>11519.857555087754</c:v>
                </c:pt>
                <c:pt idx="279">
                  <c:v>11831.989003159981</c:v>
                </c:pt>
                <c:pt idx="280">
                  <c:v>11778.524799486606</c:v>
                </c:pt>
                <c:pt idx="281">
                  <c:v>11994.218047925488</c:v>
                </c:pt>
                <c:pt idx="282">
                  <c:v>11916.125650680122</c:v>
                </c:pt>
                <c:pt idx="283">
                  <c:v>11779.450927268741</c:v>
                </c:pt>
                <c:pt idx="284">
                  <c:v>11634.266206891516</c:v>
                </c:pt>
                <c:pt idx="285">
                  <c:v>11847.317731941284</c:v>
                </c:pt>
                <c:pt idx="286">
                  <c:v>11701.695928019079</c:v>
                </c:pt>
                <c:pt idx="287">
                  <c:v>11895.051190253227</c:v>
                </c:pt>
                <c:pt idx="288">
                  <c:v>11869.697694280745</c:v>
                </c:pt>
                <c:pt idx="289">
                  <c:v>11887.443827513736</c:v>
                </c:pt>
                <c:pt idx="290">
                  <c:v>11840.516733512932</c:v>
                </c:pt>
                <c:pt idx="291">
                  <c:v>11748.950212487054</c:v>
                </c:pt>
                <c:pt idx="292">
                  <c:v>11933.692994854244</c:v>
                </c:pt>
                <c:pt idx="293">
                  <c:v>11869.049723927785</c:v>
                </c:pt>
                <c:pt idx="294">
                  <c:v>11830.196435294854</c:v>
                </c:pt>
                <c:pt idx="295">
                  <c:v>11808.729603108643</c:v>
                </c:pt>
                <c:pt idx="296">
                  <c:v>11818.744914101864</c:v>
                </c:pt>
                <c:pt idx="297">
                  <c:v>11703.638710248446</c:v>
                </c:pt>
                <c:pt idx="298">
                  <c:v>11685.615503923929</c:v>
                </c:pt>
                <c:pt idx="299">
                  <c:v>11931.964462648719</c:v>
                </c:pt>
                <c:pt idx="300">
                  <c:v>11843.081472628137</c:v>
                </c:pt>
                <c:pt idx="301">
                  <c:v>11703.618248785322</c:v>
                </c:pt>
                <c:pt idx="302">
                  <c:v>11600.502679448186</c:v>
                </c:pt>
                <c:pt idx="303">
                  <c:v>11505.862983075263</c:v>
                </c:pt>
                <c:pt idx="304">
                  <c:v>11377.571809670486</c:v>
                </c:pt>
                <c:pt idx="305">
                  <c:v>11531.515971009323</c:v>
                </c:pt>
                <c:pt idx="306">
                  <c:v>11415.60454201802</c:v>
                </c:pt>
                <c:pt idx="307">
                  <c:v>11597.727987267737</c:v>
                </c:pt>
                <c:pt idx="308">
                  <c:v>11461.388070691251</c:v>
                </c:pt>
                <c:pt idx="309">
                  <c:v>11357.06332261126</c:v>
                </c:pt>
                <c:pt idx="310">
                  <c:v>11247.24552015042</c:v>
                </c:pt>
                <c:pt idx="311">
                  <c:v>11115.733436835919</c:v>
                </c:pt>
                <c:pt idx="312">
                  <c:v>11045.317703105291</c:v>
                </c:pt>
                <c:pt idx="313">
                  <c:v>11272.492030251513</c:v>
                </c:pt>
                <c:pt idx="314">
                  <c:v>11222.918165456194</c:v>
                </c:pt>
                <c:pt idx="315">
                  <c:v>11132.697425058896</c:v>
                </c:pt>
                <c:pt idx="316">
                  <c:v>11069.87764430877</c:v>
                </c:pt>
                <c:pt idx="317">
                  <c:v>11004.138469306023</c:v>
                </c:pt>
                <c:pt idx="318">
                  <c:v>10938.789690590289</c:v>
                </c:pt>
                <c:pt idx="319">
                  <c:v>10828.601023740261</c:v>
                </c:pt>
                <c:pt idx="320">
                  <c:v>10741.550188349172</c:v>
                </c:pt>
                <c:pt idx="321">
                  <c:v>10618.211574488007</c:v>
                </c:pt>
                <c:pt idx="322">
                  <c:v>10768.11539837314</c:v>
                </c:pt>
                <c:pt idx="323">
                  <c:v>10637.703762918516</c:v>
                </c:pt>
                <c:pt idx="324">
                  <c:v>10524.419387024625</c:v>
                </c:pt>
                <c:pt idx="325">
                  <c:v>10678.656276682481</c:v>
                </c:pt>
                <c:pt idx="326">
                  <c:v>10547.503073639346</c:v>
                </c:pt>
                <c:pt idx="327">
                  <c:v>10435.372824909104</c:v>
                </c:pt>
                <c:pt idx="328">
                  <c:v>10322.032712281645</c:v>
                </c:pt>
                <c:pt idx="329">
                  <c:v>10200.076831392871</c:v>
                </c:pt>
                <c:pt idx="330">
                  <c:v>10078.992323474142</c:v>
                </c:pt>
                <c:pt idx="331">
                  <c:v>9964.8607498859747</c:v>
                </c:pt>
                <c:pt idx="332">
                  <c:v>9844.1177453492983</c:v>
                </c:pt>
                <c:pt idx="333">
                  <c:v>9723.0572197321981</c:v>
                </c:pt>
                <c:pt idx="334">
                  <c:v>9615.697230897953</c:v>
                </c:pt>
                <c:pt idx="335">
                  <c:v>9536.1197308923056</c:v>
                </c:pt>
                <c:pt idx="336">
                  <c:v>9433.3702744984421</c:v>
                </c:pt>
                <c:pt idx="337">
                  <c:v>9379.0862757512259</c:v>
                </c:pt>
                <c:pt idx="338">
                  <c:v>9268.5456225976468</c:v>
                </c:pt>
                <c:pt idx="339">
                  <c:v>9160.4741789573818</c:v>
                </c:pt>
                <c:pt idx="340">
                  <c:v>9051.6485949977287</c:v>
                </c:pt>
                <c:pt idx="341">
                  <c:v>8956.9596223528861</c:v>
                </c:pt>
                <c:pt idx="342">
                  <c:v>8894.9512132046766</c:v>
                </c:pt>
                <c:pt idx="343">
                  <c:v>8817.5541546057812</c:v>
                </c:pt>
                <c:pt idx="344">
                  <c:v>8721.7854075039795</c:v>
                </c:pt>
                <c:pt idx="345">
                  <c:v>8677.2156697100691</c:v>
                </c:pt>
                <c:pt idx="346">
                  <c:v>8641.5298706910326</c:v>
                </c:pt>
                <c:pt idx="347">
                  <c:v>8585.2662792861374</c:v>
                </c:pt>
                <c:pt idx="348">
                  <c:v>8498.7851353364731</c:v>
                </c:pt>
                <c:pt idx="349">
                  <c:v>8397.9735873675927</c:v>
                </c:pt>
                <c:pt idx="350">
                  <c:v>8324.2108225986722</c:v>
                </c:pt>
                <c:pt idx="351">
                  <c:v>8222.9765251074223</c:v>
                </c:pt>
                <c:pt idx="352">
                  <c:v>8127.5625257695092</c:v>
                </c:pt>
                <c:pt idx="353">
                  <c:v>8027.7122284203961</c:v>
                </c:pt>
                <c:pt idx="354">
                  <c:v>7936.746289777001</c:v>
                </c:pt>
                <c:pt idx="355">
                  <c:v>7838.9817316226308</c:v>
                </c:pt>
                <c:pt idx="356">
                  <c:v>7752.4253150388722</c:v>
                </c:pt>
                <c:pt idx="357">
                  <c:v>7665.1858072758268</c:v>
                </c:pt>
                <c:pt idx="358">
                  <c:v>7606.8684511012389</c:v>
                </c:pt>
                <c:pt idx="359">
                  <c:v>7584.9261500439961</c:v>
                </c:pt>
                <c:pt idx="360">
                  <c:v>7591.7339778525939</c:v>
                </c:pt>
                <c:pt idx="361">
                  <c:v>7580.3924560555661</c:v>
                </c:pt>
                <c:pt idx="362">
                  <c:v>7567.3287977069003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2-4119-9FFC-3F45EA9C9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041087"/>
        <c:axId val="2131042527"/>
      </c:lineChart>
      <c:catAx>
        <c:axId val="213104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42527"/>
        <c:crosses val="autoZero"/>
        <c:auto val="1"/>
        <c:lblAlgn val="ctr"/>
        <c:lblOffset val="100"/>
        <c:noMultiLvlLbl val="0"/>
      </c:catAx>
      <c:valAx>
        <c:axId val="2131042527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4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Sheet9!$F$2:$F$13</c:f>
              <c:numCache>
                <c:formatCode>General</c:formatCode>
                <c:ptCount val="12"/>
                <c:pt idx="0">
                  <c:v>130</c:v>
                </c:pt>
                <c:pt idx="1">
                  <c:v>222</c:v>
                </c:pt>
                <c:pt idx="2">
                  <c:v>290</c:v>
                </c:pt>
                <c:pt idx="3">
                  <c:v>322</c:v>
                </c:pt>
                <c:pt idx="4">
                  <c:v>233</c:v>
                </c:pt>
                <c:pt idx="5">
                  <c:v>125</c:v>
                </c:pt>
                <c:pt idx="6">
                  <c:v>57</c:v>
                </c:pt>
                <c:pt idx="7">
                  <c:v>52</c:v>
                </c:pt>
                <c:pt idx="8">
                  <c:v>60</c:v>
                </c:pt>
                <c:pt idx="9">
                  <c:v>77</c:v>
                </c:pt>
                <c:pt idx="10">
                  <c:v>59</c:v>
                </c:pt>
                <c:pt idx="11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02-4088-9D26-9C3D16FB7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91791"/>
        <c:axId val="127391311"/>
      </c:lineChart>
      <c:catAx>
        <c:axId val="127391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1311"/>
        <c:crosses val="autoZero"/>
        <c:auto val="1"/>
        <c:lblAlgn val="ctr"/>
        <c:lblOffset val="100"/>
        <c:noMultiLvlLbl val="0"/>
      </c:catAx>
      <c:valAx>
        <c:axId val="12739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Sheet9!$G$2:$G$13</c:f>
              <c:numCache>
                <c:formatCode>General</c:formatCode>
                <c:ptCount val="12"/>
                <c:pt idx="0">
                  <c:v>139</c:v>
                </c:pt>
                <c:pt idx="1">
                  <c:v>210</c:v>
                </c:pt>
                <c:pt idx="2">
                  <c:v>293</c:v>
                </c:pt>
                <c:pt idx="3">
                  <c:v>322</c:v>
                </c:pt>
                <c:pt idx="4">
                  <c:v>233</c:v>
                </c:pt>
                <c:pt idx="5">
                  <c:v>128</c:v>
                </c:pt>
                <c:pt idx="6">
                  <c:v>57</c:v>
                </c:pt>
                <c:pt idx="7">
                  <c:v>53</c:v>
                </c:pt>
                <c:pt idx="8">
                  <c:v>62</c:v>
                </c:pt>
                <c:pt idx="9">
                  <c:v>79</c:v>
                </c:pt>
                <c:pt idx="10">
                  <c:v>61</c:v>
                </c:pt>
                <c:pt idx="11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C-4347-AEFF-BF485554B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2720"/>
        <c:axId val="13343680"/>
      </c:lineChart>
      <c:catAx>
        <c:axId val="1334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3680"/>
        <c:crosses val="autoZero"/>
        <c:auto val="1"/>
        <c:lblAlgn val="ctr"/>
        <c:lblOffset val="100"/>
        <c:noMultiLvlLbl val="0"/>
      </c:catAx>
      <c:valAx>
        <c:axId val="1334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Sheet4!$G$2:$G$364</c:f>
              <c:numCache>
                <c:formatCode>General</c:formatCode>
                <c:ptCount val="363"/>
                <c:pt idx="0">
                  <c:v>6.2873333951999927E-2</c:v>
                </c:pt>
                <c:pt idx="1">
                  <c:v>6.3487655172000085E-2</c:v>
                </c:pt>
                <c:pt idx="2">
                  <c:v>6.2914394148000069E-2</c:v>
                </c:pt>
                <c:pt idx="3">
                  <c:v>6.7746217935999914E-2</c:v>
                </c:pt>
                <c:pt idx="4">
                  <c:v>6.6813009999999978E-2</c:v>
                </c:pt>
                <c:pt idx="5">
                  <c:v>6.3813842499999912E-2</c:v>
                </c:pt>
                <c:pt idx="6">
                  <c:v>5.8120786128000007E-2</c:v>
                </c:pt>
                <c:pt idx="7">
                  <c:v>6.0762089603999897E-2</c:v>
                </c:pt>
                <c:pt idx="8">
                  <c:v>6.9825605795999973E-2</c:v>
                </c:pt>
                <c:pt idx="9">
                  <c:v>6.7591698000000006E-2</c:v>
                </c:pt>
                <c:pt idx="10">
                  <c:v>6.9973304388000007E-2</c:v>
                </c:pt>
                <c:pt idx="11">
                  <c:v>5.5802347587999984E-2</c:v>
                </c:pt>
                <c:pt idx="12">
                  <c:v>5.5043906500000045E-2</c:v>
                </c:pt>
                <c:pt idx="13">
                  <c:v>4.6306178751999966E-2</c:v>
                </c:pt>
                <c:pt idx="14">
                  <c:v>5.2819223232000029E-2</c:v>
                </c:pt>
                <c:pt idx="15">
                  <c:v>5.4076465872000129E-2</c:v>
                </c:pt>
                <c:pt idx="16">
                  <c:v>3.7896566500000034E-2</c:v>
                </c:pt>
                <c:pt idx="17">
                  <c:v>6.397653699599995E-2</c:v>
                </c:pt>
                <c:pt idx="18">
                  <c:v>5.9800980047999969E-2</c:v>
                </c:pt>
                <c:pt idx="19">
                  <c:v>6.2996470499999929E-2</c:v>
                </c:pt>
                <c:pt idx="20">
                  <c:v>5.0371367748000023E-2</c:v>
                </c:pt>
                <c:pt idx="21">
                  <c:v>5.4665064064000096E-2</c:v>
                </c:pt>
                <c:pt idx="22">
                  <c:v>5.1943544483999987E-2</c:v>
                </c:pt>
                <c:pt idx="23">
                  <c:v>5.1238013135999988E-2</c:v>
                </c:pt>
                <c:pt idx="24">
                  <c:v>5.8457483343999944E-2</c:v>
                </c:pt>
                <c:pt idx="25">
                  <c:v>6.0261204516000005E-2</c:v>
                </c:pt>
                <c:pt idx="26">
                  <c:v>7.371506400000008E-2</c:v>
                </c:pt>
                <c:pt idx="27">
                  <c:v>7.0449764943999932E-2</c:v>
                </c:pt>
                <c:pt idx="28">
                  <c:v>6.3650879844000113E-2</c:v>
                </c:pt>
                <c:pt idx="29">
                  <c:v>5.0659600000000055E-2</c:v>
                </c:pt>
                <c:pt idx="30">
                  <c:v>5.086588650000004E-2</c:v>
                </c:pt>
                <c:pt idx="31">
                  <c:v>6.2461947472000096E-2</c:v>
                </c:pt>
                <c:pt idx="32">
                  <c:v>5.7825984964000071E-2</c:v>
                </c:pt>
                <c:pt idx="33">
                  <c:v>4.6266982403999984E-2</c:v>
                </c:pt>
                <c:pt idx="34">
                  <c:v>5.1777246532000026E-2</c:v>
                </c:pt>
                <c:pt idx="35">
                  <c:v>6.4057781764000038E-2</c:v>
                </c:pt>
                <c:pt idx="36">
                  <c:v>4.4910880384000068E-2</c:v>
                </c:pt>
                <c:pt idx="37">
                  <c:v>4.3849883328000022E-2</c:v>
                </c:pt>
                <c:pt idx="38">
                  <c:v>4.6463201664000059E-2</c:v>
                </c:pt>
                <c:pt idx="39">
                  <c:v>4.9633462500000031E-2</c:v>
                </c:pt>
                <c:pt idx="40">
                  <c:v>3.9728336512000056E-2</c:v>
                </c:pt>
                <c:pt idx="41">
                  <c:v>5.3279462308000042E-2</c:v>
                </c:pt>
                <c:pt idx="42">
                  <c:v>4.7333373648000082E-2</c:v>
                </c:pt>
                <c:pt idx="43">
                  <c:v>5.6392649411999979E-2</c:v>
                </c:pt>
                <c:pt idx="44">
                  <c:v>5.9759094852000066E-2</c:v>
                </c:pt>
                <c:pt idx="45">
                  <c:v>4.1800537792000075E-2</c:v>
                </c:pt>
                <c:pt idx="46">
                  <c:v>5.4707141892000016E-2</c:v>
                </c:pt>
                <c:pt idx="47">
                  <c:v>6.3405946500000115E-2</c:v>
                </c:pt>
                <c:pt idx="48">
                  <c:v>6.3773126736000024E-2</c:v>
                </c:pt>
                <c:pt idx="49">
                  <c:v>5.2819223232000029E-2</c:v>
                </c:pt>
                <c:pt idx="50">
                  <c:v>6.1095250756000002E-2</c:v>
                </c:pt>
                <c:pt idx="51">
                  <c:v>6.0970390864000051E-2</c:v>
                </c:pt>
                <c:pt idx="52">
                  <c:v>4.9756104528000028E-2</c:v>
                </c:pt>
                <c:pt idx="53">
                  <c:v>5.6350479744000009E-2</c:v>
                </c:pt>
                <c:pt idx="54">
                  <c:v>6.3813842499999912E-2</c:v>
                </c:pt>
                <c:pt idx="55">
                  <c:v>5.3782562499999992E-2</c:v>
                </c:pt>
                <c:pt idx="56">
                  <c:v>5.8078681732000065E-2</c:v>
                </c:pt>
                <c:pt idx="57">
                  <c:v>5.0659600000000055E-2</c:v>
                </c:pt>
                <c:pt idx="58">
                  <c:v>5.9171973827999907E-2</c:v>
                </c:pt>
                <c:pt idx="59">
                  <c:v>5.2110010499999998E-2</c:v>
                </c:pt>
                <c:pt idx="60">
                  <c:v>4.5798521315999957E-2</c:v>
                </c:pt>
                <c:pt idx="61">
                  <c:v>6.1552248000000059E-2</c:v>
                </c:pt>
                <c:pt idx="62">
                  <c:v>6.3487655172000085E-2</c:v>
                </c:pt>
                <c:pt idx="63">
                  <c:v>6.0052131455999996E-2</c:v>
                </c:pt>
                <c:pt idx="64">
                  <c:v>6.1883744447999961E-2</c:v>
                </c:pt>
                <c:pt idx="65">
                  <c:v>6.2379504000000058E-2</c:v>
                </c:pt>
                <c:pt idx="66">
                  <c:v>6.3773126736000024E-2</c:v>
                </c:pt>
                <c:pt idx="67">
                  <c:v>6.6577499775999943E-2</c:v>
                </c:pt>
                <c:pt idx="68">
                  <c:v>6.0177600132000103E-2</c:v>
                </c:pt>
                <c:pt idx="69">
                  <c:v>5.2902830415999941E-2</c:v>
                </c:pt>
                <c:pt idx="70">
                  <c:v>5.9213953215999898E-2</c:v>
                </c:pt>
                <c:pt idx="71">
                  <c:v>3.6556498000000021E-2</c:v>
                </c:pt>
                <c:pt idx="72">
                  <c:v>5.6181806272000062E-2</c:v>
                </c:pt>
                <c:pt idx="73">
                  <c:v>5.5043906500000045E-2</c:v>
                </c:pt>
                <c:pt idx="74">
                  <c:v>5.8877955263999998E-2</c:v>
                </c:pt>
                <c:pt idx="75">
                  <c:v>4.8576829155999951E-2</c:v>
                </c:pt>
                <c:pt idx="76">
                  <c:v>5.8036573824000098E-2</c:v>
                </c:pt>
                <c:pt idx="77">
                  <c:v>4.8455677263999936E-2</c:v>
                </c:pt>
                <c:pt idx="78">
                  <c:v>4.7692389732000101E-2</c:v>
                </c:pt>
                <c:pt idx="79">
                  <c:v>5.1694162499999946E-2</c:v>
                </c:pt>
                <c:pt idx="80">
                  <c:v>7.088460308800007E-2</c:v>
                </c:pt>
                <c:pt idx="81">
                  <c:v>6.126158422799996E-2</c:v>
                </c:pt>
                <c:pt idx="82">
                  <c:v>5.6055309316000029E-2</c:v>
                </c:pt>
                <c:pt idx="83">
                  <c:v>6.5427706500000099E-2</c:v>
                </c:pt>
                <c:pt idx="84">
                  <c:v>6.2585510499999969E-2</c:v>
                </c:pt>
                <c:pt idx="85">
                  <c:v>6.401716799999993E-2</c:v>
                </c:pt>
                <c:pt idx="86">
                  <c:v>5.8793900496000057E-2</c:v>
                </c:pt>
                <c:pt idx="87">
                  <c:v>6.6380597315999906E-2</c:v>
                </c:pt>
                <c:pt idx="88">
                  <c:v>6.7784782500000001E-2</c:v>
                </c:pt>
                <c:pt idx="89">
                  <c:v>5.9465698000000095E-2</c:v>
                </c:pt>
                <c:pt idx="90">
                  <c:v>6.2420732483999958E-2</c:v>
                </c:pt>
                <c:pt idx="91">
                  <c:v>5.9213953215999898E-2</c:v>
                </c:pt>
                <c:pt idx="92">
                  <c:v>6.4785772036000028E-2</c:v>
                </c:pt>
                <c:pt idx="93">
                  <c:v>6.1136849999999993E-2</c:v>
                </c:pt>
                <c:pt idx="94">
                  <c:v>6.4462950083999965E-2</c:v>
                </c:pt>
                <c:pt idx="95">
                  <c:v>5.740459904400011E-2</c:v>
                </c:pt>
                <c:pt idx="96">
                  <c:v>6.530773363200007E-2</c:v>
                </c:pt>
                <c:pt idx="97">
                  <c:v>5.5802347587999984E-2</c:v>
                </c:pt>
                <c:pt idx="98">
                  <c:v>6.417951865599994E-2</c:v>
                </c:pt>
                <c:pt idx="99">
                  <c:v>6.0970390864000051E-2</c:v>
                </c:pt>
                <c:pt idx="100">
                  <c:v>6.1012021091999907E-2</c:v>
                </c:pt>
                <c:pt idx="101">
                  <c:v>6.0470064975999965E-2</c:v>
                </c:pt>
                <c:pt idx="102">
                  <c:v>6.0470064975999965E-2</c:v>
                </c:pt>
                <c:pt idx="103">
                  <c:v>7.1243199167999954E-2</c:v>
                </c:pt>
                <c:pt idx="104">
                  <c:v>6.8053990991999963E-2</c:v>
                </c:pt>
                <c:pt idx="105">
                  <c:v>5.651916000000004E-2</c:v>
                </c:pt>
                <c:pt idx="106">
                  <c:v>4.6936498367999985E-2</c:v>
                </c:pt>
                <c:pt idx="107">
                  <c:v>4.9756104528000028E-2</c:v>
                </c:pt>
                <c:pt idx="108">
                  <c:v>4.4834360015999969E-2</c:v>
                </c:pt>
                <c:pt idx="109">
                  <c:v>4.9960818468000073E-2</c:v>
                </c:pt>
                <c:pt idx="110">
                  <c:v>4.8617249999999973E-2</c:v>
                </c:pt>
                <c:pt idx="111">
                  <c:v>5.5675888000000034E-2</c:v>
                </c:pt>
                <c:pt idx="112">
                  <c:v>6.130314081599994E-2</c:v>
                </c:pt>
                <c:pt idx="113">
                  <c:v>6.1344686499999995E-2</c:v>
                </c:pt>
                <c:pt idx="114">
                  <c:v>6.1136849999999993E-2</c:v>
                </c:pt>
                <c:pt idx="115">
                  <c:v>5.7488895107999954E-2</c:v>
                </c:pt>
                <c:pt idx="116">
                  <c:v>5.1113858244000082E-2</c:v>
                </c:pt>
                <c:pt idx="117">
                  <c:v>6.6420023999999939E-2</c:v>
                </c:pt>
                <c:pt idx="118">
                  <c:v>5.136227725199996E-2</c:v>
                </c:pt>
                <c:pt idx="119">
                  <c:v>5.4791309956000039E-2</c:v>
                </c:pt>
                <c:pt idx="120">
                  <c:v>4.8941266768000063E-2</c:v>
                </c:pt>
                <c:pt idx="121">
                  <c:v>6.084543974800008E-2</c:v>
                </c:pt>
                <c:pt idx="122">
                  <c:v>4.9022448000000024E-2</c:v>
                </c:pt>
                <c:pt idx="123">
                  <c:v>5.1694162499999946E-2</c:v>
                </c:pt>
                <c:pt idx="124">
                  <c:v>3.8554757824000002E-2</c:v>
                </c:pt>
                <c:pt idx="125">
                  <c:v>5.6392649411999979E-2</c:v>
                </c:pt>
                <c:pt idx="126">
                  <c:v>5.6730010500000067E-2</c:v>
                </c:pt>
                <c:pt idx="127">
                  <c:v>5.4202510500000051E-2</c:v>
                </c:pt>
                <c:pt idx="128">
                  <c:v>5.3698645187999966E-2</c:v>
                </c:pt>
                <c:pt idx="129">
                  <c:v>6.4220062500000036E-2</c:v>
                </c:pt>
                <c:pt idx="130">
                  <c:v>6.1427744771999998E-2</c:v>
                </c:pt>
                <c:pt idx="131">
                  <c:v>5.9759094852000066E-2</c:v>
                </c:pt>
                <c:pt idx="132">
                  <c:v>4.9878886884000023E-2</c:v>
                </c:pt>
                <c:pt idx="133">
                  <c:v>5.1155230911999944E-2</c:v>
                </c:pt>
                <c:pt idx="134">
                  <c:v>4.3217043844000075E-2</c:v>
                </c:pt>
                <c:pt idx="135">
                  <c:v>6.5187577956000081E-2</c:v>
                </c:pt>
                <c:pt idx="136">
                  <c:v>5.694084999999996E-2</c:v>
                </c:pt>
                <c:pt idx="137">
                  <c:v>6.3078487491999985E-2</c:v>
                </c:pt>
                <c:pt idx="138">
                  <c:v>4.6423910499999971E-2</c:v>
                </c:pt>
                <c:pt idx="139">
                  <c:v>5.765746045200007E-2</c:v>
                </c:pt>
                <c:pt idx="140">
                  <c:v>5.1403722447999983E-2</c:v>
                </c:pt>
                <c:pt idx="141">
                  <c:v>5.086588650000004E-2</c:v>
                </c:pt>
                <c:pt idx="142">
                  <c:v>6.3813842499999912E-2</c:v>
                </c:pt>
                <c:pt idx="143">
                  <c:v>5.1652637056000011E-2</c:v>
                </c:pt>
                <c:pt idx="144">
                  <c:v>6.0636992207999979E-2</c:v>
                </c:pt>
                <c:pt idx="145">
                  <c:v>4.2411710436000033E-2</c:v>
                </c:pt>
                <c:pt idx="146">
                  <c:v>5.8415410500000015E-2</c:v>
                </c:pt>
                <c:pt idx="147">
                  <c:v>5.2234966608000116E-2</c:v>
                </c:pt>
                <c:pt idx="148">
                  <c:v>4.7134663107999991E-2</c:v>
                </c:pt>
                <c:pt idx="149">
                  <c:v>5.5170251967999989E-2</c:v>
                </c:pt>
                <c:pt idx="150">
                  <c:v>6.1427744771999998E-2</c:v>
                </c:pt>
                <c:pt idx="151">
                  <c:v>6.130314081599994E-2</c:v>
                </c:pt>
                <c:pt idx="152">
                  <c:v>6.1759522499999858E-2</c:v>
                </c:pt>
                <c:pt idx="153">
                  <c:v>6.4624510500000093E-2</c:v>
                </c:pt>
                <c:pt idx="154">
                  <c:v>6.130314081599994E-2</c:v>
                </c:pt>
                <c:pt idx="155">
                  <c:v>5.9213953215999898E-2</c:v>
                </c:pt>
                <c:pt idx="156">
                  <c:v>6.6459427683999955E-2</c:v>
                </c:pt>
                <c:pt idx="157">
                  <c:v>6.5427706500000099E-2</c:v>
                </c:pt>
                <c:pt idx="158">
                  <c:v>6.3935888847999861E-2</c:v>
                </c:pt>
                <c:pt idx="159">
                  <c:v>6.0511810499999957E-2</c:v>
                </c:pt>
                <c:pt idx="160">
                  <c:v>5.7025180031999995E-2</c:v>
                </c:pt>
                <c:pt idx="161">
                  <c:v>5.891997469199986E-2</c:v>
                </c:pt>
                <c:pt idx="162">
                  <c:v>6.1883744447999961E-2</c:v>
                </c:pt>
                <c:pt idx="163">
                  <c:v>6.3935888847999861E-2</c:v>
                </c:pt>
                <c:pt idx="164">
                  <c:v>6.5985086596000025E-2</c:v>
                </c:pt>
                <c:pt idx="165">
                  <c:v>6.1427744771999998E-2</c:v>
                </c:pt>
                <c:pt idx="166">
                  <c:v>6.5107373892000081E-2</c:v>
                </c:pt>
                <c:pt idx="167">
                  <c:v>6.200785616399998E-2</c:v>
                </c:pt>
                <c:pt idx="168">
                  <c:v>6.1759522499999858E-2</c:v>
                </c:pt>
                <c:pt idx="169">
                  <c:v>6.550758557200001E-2</c:v>
                </c:pt>
                <c:pt idx="170">
                  <c:v>6.4624510500000093E-2</c:v>
                </c:pt>
                <c:pt idx="171">
                  <c:v>6.7591698000000006E-2</c:v>
                </c:pt>
                <c:pt idx="172">
                  <c:v>6.0970390864000051E-2</c:v>
                </c:pt>
                <c:pt idx="173">
                  <c:v>6.3037486463999898E-2</c:v>
                </c:pt>
                <c:pt idx="174">
                  <c:v>6.5027090500000023E-2</c:v>
                </c:pt>
                <c:pt idx="175">
                  <c:v>6.2297006928000026E-2</c:v>
                </c:pt>
                <c:pt idx="176">
                  <c:v>6.0636992207999979E-2</c:v>
                </c:pt>
                <c:pt idx="177">
                  <c:v>5.8835930499999939E-2</c:v>
                </c:pt>
                <c:pt idx="178">
                  <c:v>4.7732384127999988E-2</c:v>
                </c:pt>
                <c:pt idx="179">
                  <c:v>4.6384642896000111E-2</c:v>
                </c:pt>
                <c:pt idx="180">
                  <c:v>5.8793900496000057E-2</c:v>
                </c:pt>
                <c:pt idx="181">
                  <c:v>6.3160444356000017E-2</c:v>
                </c:pt>
                <c:pt idx="182">
                  <c:v>6.0093962499999959E-2</c:v>
                </c:pt>
                <c:pt idx="183">
                  <c:v>5.1403722447999983E-2</c:v>
                </c:pt>
                <c:pt idx="184">
                  <c:v>6.4098378192000066E-2</c:v>
                </c:pt>
                <c:pt idx="185">
                  <c:v>6.7938776196E-2</c:v>
                </c:pt>
                <c:pt idx="186">
                  <c:v>6.5667093444000152E-2</c:v>
                </c:pt>
                <c:pt idx="187">
                  <c:v>6.0470064975999965E-2</c:v>
                </c:pt>
                <c:pt idx="188">
                  <c:v>5.8289166672000153E-2</c:v>
                </c:pt>
                <c:pt idx="189">
                  <c:v>5.8415410500000015E-2</c:v>
                </c:pt>
                <c:pt idx="190">
                  <c:v>5.740459904400011E-2</c:v>
                </c:pt>
                <c:pt idx="191">
                  <c:v>6.5985086596000025E-2</c:v>
                </c:pt>
                <c:pt idx="192">
                  <c:v>6.6734601408000055E-2</c:v>
                </c:pt>
                <c:pt idx="193">
                  <c:v>5.8835930499999939E-2</c:v>
                </c:pt>
                <c:pt idx="194">
                  <c:v>6.0093962499999959E-2</c:v>
                </c:pt>
                <c:pt idx="195">
                  <c:v>6.7436763984000142E-2</c:v>
                </c:pt>
                <c:pt idx="196">
                  <c:v>6.4624510500000093E-2</c:v>
                </c:pt>
                <c:pt idx="197">
                  <c:v>4.7732384127999988E-2</c:v>
                </c:pt>
                <c:pt idx="198">
                  <c:v>6.0302993999999971E-2</c:v>
                </c:pt>
                <c:pt idx="199">
                  <c:v>6.6064367364000148E-2</c:v>
                </c:pt>
                <c:pt idx="200">
                  <c:v>6.4057781764000038E-2</c:v>
                </c:pt>
                <c:pt idx="201">
                  <c:v>5.7193825984000052E-2</c:v>
                </c:pt>
                <c:pt idx="202">
                  <c:v>6.6734601408000055E-2</c:v>
                </c:pt>
                <c:pt idx="203">
                  <c:v>6.4906518352000037E-2</c:v>
                </c:pt>
                <c:pt idx="204">
                  <c:v>5.8289166672000153E-2</c:v>
                </c:pt>
                <c:pt idx="205">
                  <c:v>6.4946728548000016E-2</c:v>
                </c:pt>
                <c:pt idx="206">
                  <c:v>6.1552248000000059E-2</c:v>
                </c:pt>
                <c:pt idx="207">
                  <c:v>6.4098378192000066E-2</c:v>
                </c:pt>
                <c:pt idx="208">
                  <c:v>6.0302993999999971E-2</c:v>
                </c:pt>
                <c:pt idx="209">
                  <c:v>6.6222662500000001E-2</c:v>
                </c:pt>
                <c:pt idx="210">
                  <c:v>6.8777928003999983E-2</c:v>
                </c:pt>
                <c:pt idx="211">
                  <c:v>5.664567094799991E-2</c:v>
                </c:pt>
                <c:pt idx="212">
                  <c:v>6.3446808783999914E-2</c:v>
                </c:pt>
                <c:pt idx="213">
                  <c:v>6.3405946500000115E-2</c:v>
                </c:pt>
                <c:pt idx="214">
                  <c:v>6.5027090500000023E-2</c:v>
                </c:pt>
                <c:pt idx="215">
                  <c:v>7.0376822976000036E-2</c:v>
                </c:pt>
                <c:pt idx="216">
                  <c:v>5.5675888000000034E-2</c:v>
                </c:pt>
                <c:pt idx="217">
                  <c:v>5.2819223232000029E-2</c:v>
                </c:pt>
                <c:pt idx="218">
                  <c:v>5.8667780003999997E-2</c:v>
                </c:pt>
                <c:pt idx="219">
                  <c:v>5.0783332227999883E-2</c:v>
                </c:pt>
                <c:pt idx="220">
                  <c:v>4.6188661636000078E-2</c:v>
                </c:pt>
                <c:pt idx="221">
                  <c:v>5.8162886915999995E-2</c:v>
                </c:pt>
                <c:pt idx="222">
                  <c:v>5.2068378576000024E-2</c:v>
                </c:pt>
                <c:pt idx="223">
                  <c:v>5.7067343427999934E-2</c:v>
                </c:pt>
                <c:pt idx="224">
                  <c:v>5.9759094852000066E-2</c:v>
                </c:pt>
                <c:pt idx="225">
                  <c:v>6.653816566800011E-2</c:v>
                </c:pt>
                <c:pt idx="226">
                  <c:v>5.8457483343999944E-2</c:v>
                </c:pt>
                <c:pt idx="227">
                  <c:v>5.8835930499999939E-2</c:v>
                </c:pt>
                <c:pt idx="228">
                  <c:v>6.3813842499999912E-2</c:v>
                </c:pt>
                <c:pt idx="229">
                  <c:v>6.1966498000000009E-2</c:v>
                </c:pt>
                <c:pt idx="230">
                  <c:v>6.4057781764000038E-2</c:v>
                </c:pt>
                <c:pt idx="231">
                  <c:v>6.3813842499999912E-2</c:v>
                </c:pt>
                <c:pt idx="232">
                  <c:v>5.988472799999997E-2</c:v>
                </c:pt>
                <c:pt idx="233">
                  <c:v>5.5423024336000021E-2</c:v>
                </c:pt>
                <c:pt idx="234">
                  <c:v>5.3992463999999935E-2</c:v>
                </c:pt>
                <c:pt idx="235">
                  <c:v>5.3656696192000003E-2</c:v>
                </c:pt>
                <c:pt idx="236">
                  <c:v>5.9842857795999987E-2</c:v>
                </c:pt>
                <c:pt idx="237">
                  <c:v>6.4866288803999944E-2</c:v>
                </c:pt>
                <c:pt idx="238">
                  <c:v>5.4875493924000068E-2</c:v>
                </c:pt>
                <c:pt idx="239">
                  <c:v>6.1510758275999972E-2</c:v>
                </c:pt>
                <c:pt idx="240">
                  <c:v>6.562724800000011E-2</c:v>
                </c:pt>
                <c:pt idx="241">
                  <c:v>6.4382059716000001E-2</c:v>
                </c:pt>
                <c:pt idx="242">
                  <c:v>6.4826039999999946E-2</c:v>
                </c:pt>
                <c:pt idx="243">
                  <c:v>5.8415410500000015E-2</c:v>
                </c:pt>
                <c:pt idx="244">
                  <c:v>5.0453650499999975E-2</c:v>
                </c:pt>
                <c:pt idx="245">
                  <c:v>6.4785772036000028E-2</c:v>
                </c:pt>
                <c:pt idx="246">
                  <c:v>6.3895223651999983E-2</c:v>
                </c:pt>
                <c:pt idx="247">
                  <c:v>6.1344686499999995E-2</c:v>
                </c:pt>
                <c:pt idx="248">
                  <c:v>4.6936498367999985E-2</c:v>
                </c:pt>
                <c:pt idx="249">
                  <c:v>5.236001120399994E-2</c:v>
                </c:pt>
                <c:pt idx="250">
                  <c:v>6.167664790800001E-2</c:v>
                </c:pt>
                <c:pt idx="251">
                  <c:v>6.0928750500000101E-2</c:v>
                </c:pt>
                <c:pt idx="252">
                  <c:v>5.9423756676000056E-2</c:v>
                </c:pt>
                <c:pt idx="253">
                  <c:v>5.4076465872000129E-2</c:v>
                </c:pt>
                <c:pt idx="254">
                  <c:v>5.4749223887999882E-2</c:v>
                </c:pt>
                <c:pt idx="255">
                  <c:v>6.0052131455999996E-2</c:v>
                </c:pt>
                <c:pt idx="256">
                  <c:v>6.7784782500000001E-2</c:v>
                </c:pt>
                <c:pt idx="257">
                  <c:v>4.9388609796000044E-2</c:v>
                </c:pt>
                <c:pt idx="258">
                  <c:v>6.1053641088000016E-2</c:v>
                </c:pt>
                <c:pt idx="259">
                  <c:v>6.2090534788000001E-2</c:v>
                </c:pt>
                <c:pt idx="260">
                  <c:v>5.9381808767999894E-2</c:v>
                </c:pt>
                <c:pt idx="261">
                  <c:v>6.5587381475999879E-2</c:v>
                </c:pt>
                <c:pt idx="262">
                  <c:v>6.7397966499999989E-2</c:v>
                </c:pt>
                <c:pt idx="263">
                  <c:v>7.1385654911999913E-2</c:v>
                </c:pt>
                <c:pt idx="264">
                  <c:v>7.041331050000002E-2</c:v>
                </c:pt>
                <c:pt idx="265">
                  <c:v>7.0776350500000113E-2</c:v>
                </c:pt>
                <c:pt idx="266">
                  <c:v>7.041331050000002E-2</c:v>
                </c:pt>
                <c:pt idx="267">
                  <c:v>6.653816566800011E-2</c:v>
                </c:pt>
                <c:pt idx="268">
                  <c:v>6.3078487491999985E-2</c:v>
                </c:pt>
                <c:pt idx="269">
                  <c:v>5.5718039364000022E-2</c:v>
                </c:pt>
                <c:pt idx="270">
                  <c:v>6.084543974800008E-2</c:v>
                </c:pt>
                <c:pt idx="271">
                  <c:v>5.5170251967999989E-2</c:v>
                </c:pt>
                <c:pt idx="272">
                  <c:v>6.4301096932000062E-2</c:v>
                </c:pt>
                <c:pt idx="273">
                  <c:v>5.1901954E-2</c:v>
                </c:pt>
                <c:pt idx="274">
                  <c:v>5.9842857795999987E-2</c:v>
                </c:pt>
                <c:pt idx="275">
                  <c:v>6.6852178404000068E-2</c:v>
                </c:pt>
                <c:pt idx="276">
                  <c:v>6.9042050687999984E-2</c:v>
                </c:pt>
                <c:pt idx="277">
                  <c:v>6.1344686499999995E-2</c:v>
                </c:pt>
                <c:pt idx="278">
                  <c:v>6.3405946500000115E-2</c:v>
                </c:pt>
                <c:pt idx="279">
                  <c:v>6.4301096932000062E-2</c:v>
                </c:pt>
                <c:pt idx="280">
                  <c:v>5.8835930499999939E-2</c:v>
                </c:pt>
                <c:pt idx="281">
                  <c:v>5.5633738595999932E-2</c:v>
                </c:pt>
                <c:pt idx="282">
                  <c:v>5.6603500752000074E-2</c:v>
                </c:pt>
                <c:pt idx="283">
                  <c:v>4.797277537600006E-2</c:v>
                </c:pt>
                <c:pt idx="284">
                  <c:v>4.2411710436000033E-2</c:v>
                </c:pt>
                <c:pt idx="285">
                  <c:v>5.5633738595999932E-2</c:v>
                </c:pt>
                <c:pt idx="286">
                  <c:v>4.3588225764000038E-2</c:v>
                </c:pt>
                <c:pt idx="287">
                  <c:v>5.3070143568000022E-2</c:v>
                </c:pt>
                <c:pt idx="288">
                  <c:v>6.1178438724000056E-2</c:v>
                </c:pt>
                <c:pt idx="289">
                  <c:v>6.4301096932000062E-2</c:v>
                </c:pt>
                <c:pt idx="290">
                  <c:v>5.9423756676000056E-2</c:v>
                </c:pt>
                <c:pt idx="291">
                  <c:v>5.5043906500000045E-2</c:v>
                </c:pt>
                <c:pt idx="292">
                  <c:v>5.1694162499999946E-2</c:v>
                </c:pt>
                <c:pt idx="293">
                  <c:v>5.7868108992000039E-2</c:v>
                </c:pt>
                <c:pt idx="294">
                  <c:v>6.0093962499999959E-2</c:v>
                </c:pt>
                <c:pt idx="295">
                  <c:v>6.1469257167999974E-2</c:v>
                </c:pt>
                <c:pt idx="296">
                  <c:v>6.3773126736000024E-2</c:v>
                </c:pt>
                <c:pt idx="297">
                  <c:v>5.1943544483999987E-2</c:v>
                </c:pt>
                <c:pt idx="298">
                  <c:v>6.1718091135999936E-2</c:v>
                </c:pt>
                <c:pt idx="299">
                  <c:v>5.8835930499999939E-2</c:v>
                </c:pt>
                <c:pt idx="300">
                  <c:v>5.5423024336000021E-2</c:v>
                </c:pt>
                <c:pt idx="301">
                  <c:v>4.6896931972000039E-2</c:v>
                </c:pt>
                <c:pt idx="302">
                  <c:v>5.3488966848000002E-2</c:v>
                </c:pt>
                <c:pt idx="303">
                  <c:v>5.4454740803999951E-2</c:v>
                </c:pt>
                <c:pt idx="304">
                  <c:v>4.8900702371999977E-2</c:v>
                </c:pt>
                <c:pt idx="305">
                  <c:v>3.9265364687999987E-2</c:v>
                </c:pt>
                <c:pt idx="306">
                  <c:v>5.136227725199996E-2</c:v>
                </c:pt>
                <c:pt idx="307">
                  <c:v>5.2110010499999998E-2</c:v>
                </c:pt>
                <c:pt idx="308">
                  <c:v>4.6976087075999901E-2</c:v>
                </c:pt>
                <c:pt idx="309">
                  <c:v>5.3028303171999996E-2</c:v>
                </c:pt>
                <c:pt idx="310">
                  <c:v>5.2068378576000024E-2</c:v>
                </c:pt>
                <c:pt idx="311">
                  <c:v>4.7214082499999949E-2</c:v>
                </c:pt>
                <c:pt idx="312">
                  <c:v>5.6814348291999967E-2</c:v>
                </c:pt>
                <c:pt idx="313">
                  <c:v>5.8289166672000153E-2</c:v>
                </c:pt>
                <c:pt idx="314">
                  <c:v>5.8961988687999983E-2</c:v>
                </c:pt>
                <c:pt idx="315">
                  <c:v>5.4622990500000052E-2</c:v>
                </c:pt>
                <c:pt idx="316">
                  <c:v>5.7615322704000077E-2</c:v>
                </c:pt>
                <c:pt idx="317">
                  <c:v>5.7278140368000025E-2</c:v>
                </c:pt>
                <c:pt idx="318">
                  <c:v>5.7278140368000025E-2</c:v>
                </c:pt>
                <c:pt idx="319">
                  <c:v>5.1320843903999963E-2</c:v>
                </c:pt>
                <c:pt idx="320">
                  <c:v>5.4622990500000052E-2</c:v>
                </c:pt>
                <c:pt idx="321">
                  <c:v>4.7932660068000038E-2</c:v>
                </c:pt>
                <c:pt idx="322">
                  <c:v>4.7932660068000038E-2</c:v>
                </c:pt>
                <c:pt idx="323">
                  <c:v>4.5256562499999958E-2</c:v>
                </c:pt>
                <c:pt idx="324">
                  <c:v>5.0124862211999993E-2</c:v>
                </c:pt>
                <c:pt idx="325">
                  <c:v>4.9429377999999941E-2</c:v>
                </c:pt>
                <c:pt idx="326">
                  <c:v>4.3737562499999966E-2</c:v>
                </c:pt>
                <c:pt idx="327">
                  <c:v>5.0165910207999903E-2</c:v>
                </c:pt>
                <c:pt idx="328">
                  <c:v>4.9633462500000031E-2</c:v>
                </c:pt>
                <c:pt idx="329">
                  <c:v>4.6738891428000001E-2</c:v>
                </c:pt>
                <c:pt idx="330">
                  <c:v>4.6502516291999946E-2</c:v>
                </c:pt>
                <c:pt idx="331">
                  <c:v>4.8415330499999992E-2</c:v>
                </c:pt>
                <c:pt idx="332">
                  <c:v>4.5218046335999934E-2</c:v>
                </c:pt>
                <c:pt idx="333">
                  <c:v>4.1445768912000053E-2</c:v>
                </c:pt>
                <c:pt idx="334">
                  <c:v>4.9185017536000047E-2</c:v>
                </c:pt>
                <c:pt idx="335">
                  <c:v>5.4286567011999992E-2</c:v>
                </c:pt>
                <c:pt idx="336">
                  <c:v>4.9837944000000051E-2</c:v>
                </c:pt>
                <c:pt idx="337">
                  <c:v>5.7488895107999954E-2</c:v>
                </c:pt>
                <c:pt idx="338">
                  <c:v>4.6857387983999993E-2</c:v>
                </c:pt>
                <c:pt idx="339">
                  <c:v>4.7333373648000082E-2</c:v>
                </c:pt>
                <c:pt idx="340">
                  <c:v>4.6463201664000059E-2</c:v>
                </c:pt>
                <c:pt idx="341">
                  <c:v>5.0535989091999883E-2</c:v>
                </c:pt>
                <c:pt idx="342">
                  <c:v>5.6097473999999897E-2</c:v>
                </c:pt>
                <c:pt idx="343">
                  <c:v>5.3656696192000003E-2</c:v>
                </c:pt>
                <c:pt idx="344">
                  <c:v>4.9633462500000031E-2</c:v>
                </c:pt>
                <c:pt idx="345">
                  <c:v>5.8204984000000098E-2</c:v>
                </c:pt>
                <c:pt idx="346">
                  <c:v>5.9255926500000083E-2</c:v>
                </c:pt>
                <c:pt idx="347">
                  <c:v>5.6603500752000074E-2</c:v>
                </c:pt>
                <c:pt idx="348">
                  <c:v>5.1320843903999963E-2</c:v>
                </c:pt>
                <c:pt idx="349">
                  <c:v>4.6541854287999979E-2</c:v>
                </c:pt>
                <c:pt idx="350">
                  <c:v>5.3530888996000031E-2</c:v>
                </c:pt>
                <c:pt idx="351">
                  <c:v>4.4910880384000068E-2</c:v>
                </c:pt>
                <c:pt idx="352">
                  <c:v>4.7532617987999987E-2</c:v>
                </c:pt>
                <c:pt idx="353">
                  <c:v>4.1234645184000024E-2</c:v>
                </c:pt>
                <c:pt idx="354">
                  <c:v>3.555826465600001E-2</c:v>
                </c:pt>
                <c:pt idx="355">
                  <c:v>4.1943441023999911E-2</c:v>
                </c:pt>
                <c:pt idx="356">
                  <c:v>4.9185017536000047E-2</c:v>
                </c:pt>
                <c:pt idx="357">
                  <c:v>4.8617249999999973E-2</c:v>
                </c:pt>
                <c:pt idx="358">
                  <c:v>5.5212373475999915E-2</c:v>
                </c:pt>
                <c:pt idx="359">
                  <c:v>6.0470064975999965E-2</c:v>
                </c:pt>
                <c:pt idx="360">
                  <c:v>6.3813842499999912E-2</c:v>
                </c:pt>
                <c:pt idx="361">
                  <c:v>6.1759522499999858E-2</c:v>
                </c:pt>
                <c:pt idx="362">
                  <c:v>6.1552248000000059E-2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4-4EFB-9E94-BCE9A6EB8A2B}"/>
            </c:ext>
          </c:extLst>
        </c:ser>
        <c:ser>
          <c:idx val="1"/>
          <c:order val="1"/>
          <c:tx>
            <c:v>DR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Sheet4!$F$2:$F$364</c:f>
              <c:numCache>
                <c:formatCode>General</c:formatCode>
                <c:ptCount val="363"/>
                <c:pt idx="0">
                  <c:v>5.7976780516583885E-2</c:v>
                </c:pt>
                <c:pt idx="1">
                  <c:v>5.7863779459718587E-2</c:v>
                </c:pt>
                <c:pt idx="2">
                  <c:v>5.7969808913030343E-2</c:v>
                </c:pt>
                <c:pt idx="3">
                  <c:v>5.6607423123853737E-2</c:v>
                </c:pt>
                <c:pt idx="4">
                  <c:v>5.6947823226243033E-2</c:v>
                </c:pt>
                <c:pt idx="5">
                  <c:v>5.7796295487158304E-2</c:v>
                </c:pt>
                <c:pt idx="6">
                  <c:v>9.8188204609933605E-2</c:v>
                </c:pt>
                <c:pt idx="7">
                  <c:v>5.8219391717076879E-2</c:v>
                </c:pt>
                <c:pt idx="8">
                  <c:v>5.5742688566567736E-2</c:v>
                </c:pt>
                <c:pt idx="9">
                  <c:v>5.6666030738484335E-2</c:v>
                </c:pt>
                <c:pt idx="10">
                  <c:v>5.5676577464854937E-2</c:v>
                </c:pt>
                <c:pt idx="11">
                  <c:v>9.783879049416748E-2</c:v>
                </c:pt>
                <c:pt idx="12">
                  <c:v>5.7657227864827985E-2</c:v>
                </c:pt>
                <c:pt idx="13">
                  <c:v>5.3100987971938407E-2</c:v>
                </c:pt>
                <c:pt idx="14">
                  <c:v>5.6929737742067693E-2</c:v>
                </c:pt>
                <c:pt idx="15">
                  <c:v>5.7376772187787438E-2</c:v>
                </c:pt>
                <c:pt idx="16">
                  <c:v>4.4605113290437468E-2</c:v>
                </c:pt>
                <c:pt idx="17">
                  <c:v>5.7760726128054884E-2</c:v>
                </c:pt>
                <c:pt idx="18">
                  <c:v>5.8252179024152875E-2</c:v>
                </c:pt>
                <c:pt idx="19">
                  <c:v>9.7955622043078297E-2</c:v>
                </c:pt>
                <c:pt idx="20">
                  <c:v>5.5788973382506116E-2</c:v>
                </c:pt>
                <c:pt idx="21">
                  <c:v>5.755395270752553E-2</c:v>
                </c:pt>
                <c:pt idx="22">
                  <c:v>5.6562836150755302E-2</c:v>
                </c:pt>
                <c:pt idx="23">
                  <c:v>5.623388432410608E-2</c:v>
                </c:pt>
                <c:pt idx="24">
                  <c:v>5.8213580421308246E-2</c:v>
                </c:pt>
                <c:pt idx="25">
                  <c:v>5.824268210167674E-2</c:v>
                </c:pt>
                <c:pt idx="26">
                  <c:v>5.3904721915904695E-2</c:v>
                </c:pt>
                <c:pt idx="27">
                  <c:v>5.5459900313273594E-2</c:v>
                </c:pt>
                <c:pt idx="28">
                  <c:v>5.7830652186079849E-2</c:v>
                </c:pt>
                <c:pt idx="29">
                  <c:v>5.5941946240000665E-2</c:v>
                </c:pt>
                <c:pt idx="30">
                  <c:v>5.6048366366308527E-2</c:v>
                </c:pt>
                <c:pt idx="31">
                  <c:v>5.8041973901255539E-2</c:v>
                </c:pt>
                <c:pt idx="32">
                  <c:v>5.8160757844831615E-2</c:v>
                </c:pt>
                <c:pt idx="33">
                  <c:v>9.3070276991491507E-2</c:v>
                </c:pt>
                <c:pt idx="34">
                  <c:v>5.6487984193508034E-2</c:v>
                </c:pt>
                <c:pt idx="35">
                  <c:v>5.7742492030544781E-2</c:v>
                </c:pt>
                <c:pt idx="36">
                  <c:v>5.1952309214756992E-2</c:v>
                </c:pt>
                <c:pt idx="37">
                  <c:v>5.1003546344040376E-2</c:v>
                </c:pt>
                <c:pt idx="38">
                  <c:v>9.3223108951947881E-2</c:v>
                </c:pt>
                <c:pt idx="39">
                  <c:v>5.5374608961094217E-2</c:v>
                </c:pt>
                <c:pt idx="40">
                  <c:v>4.6743932993238702E-2</c:v>
                </c:pt>
                <c:pt idx="41">
                  <c:v>5.7104260773388593E-2</c:v>
                </c:pt>
                <c:pt idx="42">
                  <c:v>5.3873395407700711E-2</c:v>
                </c:pt>
                <c:pt idx="43">
                  <c:v>5.7956991112899897E-2</c:v>
                </c:pt>
                <c:pt idx="44">
                  <c:v>5.8252473012602175E-2</c:v>
                </c:pt>
                <c:pt idx="45">
                  <c:v>4.8993997223056918E-2</c:v>
                </c:pt>
                <c:pt idx="46">
                  <c:v>5.7565838813596795E-2</c:v>
                </c:pt>
                <c:pt idx="47">
                  <c:v>9.7879876913468E-2</c:v>
                </c:pt>
                <c:pt idx="48">
                  <c:v>5.7804999009323538E-2</c:v>
                </c:pt>
                <c:pt idx="49">
                  <c:v>5.6929737742067693E-2</c:v>
                </c:pt>
                <c:pt idx="50">
                  <c:v>5.8196501453467747E-2</c:v>
                </c:pt>
                <c:pt idx="51">
                  <c:v>5.8205768425364415E-2</c:v>
                </c:pt>
                <c:pt idx="52">
                  <c:v>5.5445743826083464E-2</c:v>
                </c:pt>
                <c:pt idx="53">
                  <c:v>5.7949214761792128E-2</c:v>
                </c:pt>
                <c:pt idx="54">
                  <c:v>5.7796295487158304E-2</c:v>
                </c:pt>
                <c:pt idx="55">
                  <c:v>5.7280655371093933E-2</c:v>
                </c:pt>
                <c:pt idx="56">
                  <c:v>5.8184584026058091E-2</c:v>
                </c:pt>
                <c:pt idx="57">
                  <c:v>5.5941946240000665E-2</c:v>
                </c:pt>
                <c:pt idx="58">
                  <c:v>9.8246499783152502E-2</c:v>
                </c:pt>
                <c:pt idx="59">
                  <c:v>5.6636107701478533E-2</c:v>
                </c:pt>
                <c:pt idx="60">
                  <c:v>5.2696232535314136E-2</c:v>
                </c:pt>
                <c:pt idx="61">
                  <c:v>5.8155596550144198E-2</c:v>
                </c:pt>
                <c:pt idx="62">
                  <c:v>5.7863779459718587E-2</c:v>
                </c:pt>
                <c:pt idx="63">
                  <c:v>5.8248417254864245E-2</c:v>
                </c:pt>
                <c:pt idx="64">
                  <c:v>5.8119116210190357E-2</c:v>
                </c:pt>
                <c:pt idx="65">
                  <c:v>5.8054013961344644E-2</c:v>
                </c:pt>
                <c:pt idx="66">
                  <c:v>5.7804999009323538E-2</c:v>
                </c:pt>
                <c:pt idx="67">
                  <c:v>5.7028414591599977E-2</c:v>
                </c:pt>
                <c:pt idx="68">
                  <c:v>5.8245258509311226E-2</c:v>
                </c:pt>
                <c:pt idx="69">
                  <c:v>5.6962377840111593E-2</c:v>
                </c:pt>
                <c:pt idx="70">
                  <c:v>5.8247554929439699E-2</c:v>
                </c:pt>
                <c:pt idx="71">
                  <c:v>4.2983514778805076E-2</c:v>
                </c:pt>
                <c:pt idx="72">
                  <c:v>5.7917084732941687E-2</c:v>
                </c:pt>
                <c:pt idx="73">
                  <c:v>5.7657227864827985E-2</c:v>
                </c:pt>
                <c:pt idx="74">
                  <c:v>5.8236382458145525E-2</c:v>
                </c:pt>
                <c:pt idx="75">
                  <c:v>5.4724330700523079E-2</c:v>
                </c:pt>
                <c:pt idx="76">
                  <c:v>5.818086345492858E-2</c:v>
                </c:pt>
                <c:pt idx="77">
                  <c:v>5.46454903931336E-2</c:v>
                </c:pt>
                <c:pt idx="78">
                  <c:v>5.4128568418815734E-2</c:v>
                </c:pt>
                <c:pt idx="79">
                  <c:v>5.64499676548436E-2</c:v>
                </c:pt>
                <c:pt idx="80">
                  <c:v>5.52581211350174E-2</c:v>
                </c:pt>
                <c:pt idx="81">
                  <c:v>5.8182880236448423E-2</c:v>
                </c:pt>
                <c:pt idx="82">
                  <c:v>5.7891910519714429E-2</c:v>
                </c:pt>
                <c:pt idx="83">
                  <c:v>5.7388962283880338E-2</c:v>
                </c:pt>
                <c:pt idx="84">
                  <c:v>5.8023285730627351E-2</c:v>
                </c:pt>
                <c:pt idx="85">
                  <c:v>5.7751646306305388E-2</c:v>
                </c:pt>
                <c:pt idx="86">
                  <c:v>5.8232610429512881E-2</c:v>
                </c:pt>
                <c:pt idx="87">
                  <c:v>5.7094079703413222E-2</c:v>
                </c:pt>
                <c:pt idx="88">
                  <c:v>5.65926620749986E-2</c:v>
                </c:pt>
                <c:pt idx="89">
                  <c:v>5.8251849095765251E-2</c:v>
                </c:pt>
                <c:pt idx="90">
                  <c:v>5.8048035951246871E-2</c:v>
                </c:pt>
                <c:pt idx="91">
                  <c:v>9.8247554929439707E-2</c:v>
                </c:pt>
                <c:pt idx="92">
                  <c:v>5.7565299379739157E-2</c:v>
                </c:pt>
                <c:pt idx="93">
                  <c:v>5.8193231352500208E-2</c:v>
                </c:pt>
                <c:pt idx="94">
                  <c:v>5.7646914705983418E-2</c:v>
                </c:pt>
                <c:pt idx="95">
                  <c:v>9.8113001385440074E-2</c:v>
                </c:pt>
                <c:pt idx="96">
                  <c:v>9.7423315340081626E-2</c:v>
                </c:pt>
                <c:pt idx="97">
                  <c:v>5.7838790494167472E-2</c:v>
                </c:pt>
                <c:pt idx="98">
                  <c:v>9.771458520219041E-2</c:v>
                </c:pt>
                <c:pt idx="99">
                  <c:v>5.8205768425364415E-2</c:v>
                </c:pt>
                <c:pt idx="100">
                  <c:v>5.8202770167805569E-2</c:v>
                </c:pt>
                <c:pt idx="101">
                  <c:v>9.8234602969300838E-2</c:v>
                </c:pt>
                <c:pt idx="102">
                  <c:v>5.8234602969300837E-2</c:v>
                </c:pt>
                <c:pt idx="103">
                  <c:v>5.5089306148706885E-2</c:v>
                </c:pt>
                <c:pt idx="104">
                  <c:v>5.6488156453555698E-2</c:v>
                </c:pt>
                <c:pt idx="105">
                  <c:v>5.7979705926145333E-2</c:v>
                </c:pt>
                <c:pt idx="106">
                  <c:v>9.3582381359784639E-2</c:v>
                </c:pt>
                <c:pt idx="107">
                  <c:v>9.5445743826083479E-2</c:v>
                </c:pt>
                <c:pt idx="108">
                  <c:v>9.1886038763079186E-2</c:v>
                </c:pt>
                <c:pt idx="109">
                  <c:v>9.5562469312727466E-2</c:v>
                </c:pt>
                <c:pt idx="110">
                  <c:v>5.4750439062500378E-2</c:v>
                </c:pt>
                <c:pt idx="111">
                  <c:v>5.7810843593344929E-2</c:v>
                </c:pt>
                <c:pt idx="112">
                  <c:v>5.8179250201495017E-2</c:v>
                </c:pt>
                <c:pt idx="113">
                  <c:v>9.8175530642358275E-2</c:v>
                </c:pt>
                <c:pt idx="114">
                  <c:v>5.8193231352500208E-2</c:v>
                </c:pt>
                <c:pt idx="115">
                  <c:v>5.8123360073078723E-2</c:v>
                </c:pt>
                <c:pt idx="116">
                  <c:v>5.6172912005987514E-2</c:v>
                </c:pt>
                <c:pt idx="117">
                  <c:v>9.7081057713663321E-2</c:v>
                </c:pt>
                <c:pt idx="118">
                  <c:v>9.6293985048503977E-2</c:v>
                </c:pt>
                <c:pt idx="119">
                  <c:v>9.7589302795882099E-2</c:v>
                </c:pt>
                <c:pt idx="120">
                  <c:v>5.4956184901245514E-2</c:v>
                </c:pt>
                <c:pt idx="121">
                  <c:v>5.8214216691839488E-2</c:v>
                </c:pt>
                <c:pt idx="122">
                  <c:v>5.5006746996864503E-2</c:v>
                </c:pt>
                <c:pt idx="123">
                  <c:v>5.64499676548436E-2</c:v>
                </c:pt>
                <c:pt idx="124">
                  <c:v>4.538688179123599E-2</c:v>
                </c:pt>
                <c:pt idx="125">
                  <c:v>5.7956991112899897E-2</c:v>
                </c:pt>
                <c:pt idx="126">
                  <c:v>5.8015518738108972E-2</c:v>
                </c:pt>
                <c:pt idx="127">
                  <c:v>5.7416430919908744E-2</c:v>
                </c:pt>
                <c:pt idx="128">
                  <c:v>5.7252274383655474E-2</c:v>
                </c:pt>
                <c:pt idx="129">
                  <c:v>5.770513583984388E-2</c:v>
                </c:pt>
                <c:pt idx="130">
                  <c:v>5.8167823698084278E-2</c:v>
                </c:pt>
                <c:pt idx="131">
                  <c:v>5.8252473012602175E-2</c:v>
                </c:pt>
                <c:pt idx="132">
                  <c:v>5.5516055028891474E-2</c:v>
                </c:pt>
                <c:pt idx="133">
                  <c:v>5.619333274692534E-2</c:v>
                </c:pt>
                <c:pt idx="134">
                  <c:v>5.0407405532565008E-2</c:v>
                </c:pt>
                <c:pt idx="135">
                  <c:v>5.7457082325987223E-2</c:v>
                </c:pt>
                <c:pt idx="136">
                  <c:v>5.8048779602499725E-2</c:v>
                </c:pt>
                <c:pt idx="137">
                  <c:v>5.7941111874067176E-2</c:v>
                </c:pt>
                <c:pt idx="138">
                  <c:v>5.3192687709158026E-2</c:v>
                </c:pt>
                <c:pt idx="139">
                  <c:v>5.8142865214995648E-2</c:v>
                </c:pt>
                <c:pt idx="140">
                  <c:v>5.6313824360085349E-2</c:v>
                </c:pt>
                <c:pt idx="141">
                  <c:v>5.6048366366308527E-2</c:v>
                </c:pt>
                <c:pt idx="142">
                  <c:v>5.7796295487158304E-2</c:v>
                </c:pt>
                <c:pt idx="143">
                  <c:v>5.6430812124117685E-2</c:v>
                </c:pt>
                <c:pt idx="144">
                  <c:v>5.822646512332548E-2</c:v>
                </c:pt>
                <c:pt idx="145">
                  <c:v>4.9616964072494461E-2</c:v>
                </c:pt>
                <c:pt idx="146">
                  <c:v>5.8210756503867575E-2</c:v>
                </c:pt>
                <c:pt idx="147">
                  <c:v>5.6690020356652715E-2</c:v>
                </c:pt>
                <c:pt idx="148">
                  <c:v>5.3728859083965283E-2</c:v>
                </c:pt>
                <c:pt idx="149">
                  <c:v>5.768980225815136E-2</c:v>
                </c:pt>
                <c:pt idx="150">
                  <c:v>5.8167823698084278E-2</c:v>
                </c:pt>
                <c:pt idx="151">
                  <c:v>5.8179250201495017E-2</c:v>
                </c:pt>
                <c:pt idx="152">
                  <c:v>5.8133452849787645E-2</c:v>
                </c:pt>
                <c:pt idx="153">
                  <c:v>5.760666897755972E-2</c:v>
                </c:pt>
                <c:pt idx="154">
                  <c:v>5.8179250201495017E-2</c:v>
                </c:pt>
                <c:pt idx="155">
                  <c:v>9.8247554929439707E-2</c:v>
                </c:pt>
                <c:pt idx="156">
                  <c:v>5.7067979857728587E-2</c:v>
                </c:pt>
                <c:pt idx="157">
                  <c:v>9.7388962283880359E-2</c:v>
                </c:pt>
                <c:pt idx="158">
                  <c:v>5.7769731225433121E-2</c:v>
                </c:pt>
                <c:pt idx="159">
                  <c:v>9.8232707573398179E-2</c:v>
                </c:pt>
                <c:pt idx="160">
                  <c:v>5.8061370718601804E-2</c:v>
                </c:pt>
                <c:pt idx="161">
                  <c:v>5.8238121240574904E-2</c:v>
                </c:pt>
                <c:pt idx="162">
                  <c:v>9.8119116210190371E-2</c:v>
                </c:pt>
                <c:pt idx="163">
                  <c:v>9.7769731225433115E-2</c:v>
                </c:pt>
                <c:pt idx="164">
                  <c:v>5.722115105348103E-2</c:v>
                </c:pt>
                <c:pt idx="165">
                  <c:v>5.8167823698084278E-2</c:v>
                </c:pt>
                <c:pt idx="166">
                  <c:v>5.7479263911753127E-2</c:v>
                </c:pt>
                <c:pt idx="167">
                  <c:v>9.8103998395067449E-2</c:v>
                </c:pt>
                <c:pt idx="168">
                  <c:v>9.8133452849787639E-2</c:v>
                </c:pt>
                <c:pt idx="169">
                  <c:v>5.7365738838457817E-2</c:v>
                </c:pt>
                <c:pt idx="170">
                  <c:v>5.760666897755972E-2</c:v>
                </c:pt>
                <c:pt idx="171">
                  <c:v>5.6666030738484335E-2</c:v>
                </c:pt>
                <c:pt idx="172">
                  <c:v>5.8205768425364415E-2</c:v>
                </c:pt>
                <c:pt idx="173">
                  <c:v>5.7948407251453171E-2</c:v>
                </c:pt>
                <c:pt idx="174">
                  <c:v>5.750117883666888E-2</c:v>
                </c:pt>
                <c:pt idx="175">
                  <c:v>5.8065716983427537E-2</c:v>
                </c:pt>
                <c:pt idx="176">
                  <c:v>9.8226465123325474E-2</c:v>
                </c:pt>
                <c:pt idx="177">
                  <c:v>5.8234545557797626E-2</c:v>
                </c:pt>
                <c:pt idx="178">
                  <c:v>5.4156518648940818E-2</c:v>
                </c:pt>
                <c:pt idx="179">
                  <c:v>5.3162193611891943E-2</c:v>
                </c:pt>
                <c:pt idx="180">
                  <c:v>5.8232610429512881E-2</c:v>
                </c:pt>
                <c:pt idx="181">
                  <c:v>5.79262803257799E-2</c:v>
                </c:pt>
                <c:pt idx="182">
                  <c:v>5.8247458654844188E-2</c:v>
                </c:pt>
                <c:pt idx="183">
                  <c:v>5.6313824360085349E-2</c:v>
                </c:pt>
                <c:pt idx="184">
                  <c:v>5.7733263572424434E-2</c:v>
                </c:pt>
                <c:pt idx="185">
                  <c:v>5.6533193094719034E-2</c:v>
                </c:pt>
                <c:pt idx="186">
                  <c:v>5.7318532012159897E-2</c:v>
                </c:pt>
                <c:pt idx="187">
                  <c:v>5.8234602969300837E-2</c:v>
                </c:pt>
                <c:pt idx="188">
                  <c:v>5.8201688827306391E-2</c:v>
                </c:pt>
                <c:pt idx="189">
                  <c:v>5.8210756503867575E-2</c:v>
                </c:pt>
                <c:pt idx="190">
                  <c:v>5.8113001385440052E-2</c:v>
                </c:pt>
                <c:pt idx="191">
                  <c:v>5.722115105348103E-2</c:v>
                </c:pt>
                <c:pt idx="192">
                  <c:v>5.6974900111533888E-2</c:v>
                </c:pt>
                <c:pt idx="193">
                  <c:v>5.8234545557797626E-2</c:v>
                </c:pt>
                <c:pt idx="194">
                  <c:v>5.8247458654844188E-2</c:v>
                </c:pt>
                <c:pt idx="195">
                  <c:v>5.6723921152076778E-2</c:v>
                </c:pt>
                <c:pt idx="196">
                  <c:v>5.760666897755972E-2</c:v>
                </c:pt>
                <c:pt idx="197">
                  <c:v>5.4156518648940818E-2</c:v>
                </c:pt>
                <c:pt idx="198">
                  <c:v>5.8241253178883762E-2</c:v>
                </c:pt>
                <c:pt idx="199">
                  <c:v>5.7196202957193173E-2</c:v>
                </c:pt>
                <c:pt idx="200">
                  <c:v>5.7742492030544781E-2</c:v>
                </c:pt>
                <c:pt idx="201">
                  <c:v>5.8085332566432335E-2</c:v>
                </c:pt>
                <c:pt idx="202">
                  <c:v>5.6974900111533888E-2</c:v>
                </c:pt>
                <c:pt idx="203">
                  <c:v>5.7533545909659214E-2</c:v>
                </c:pt>
                <c:pt idx="204">
                  <c:v>5.8201688827306391E-2</c:v>
                </c:pt>
                <c:pt idx="205">
                  <c:v>5.7522824663729683E-2</c:v>
                </c:pt>
                <c:pt idx="206">
                  <c:v>5.8155596550144198E-2</c:v>
                </c:pt>
                <c:pt idx="207">
                  <c:v>5.7733263572424434E-2</c:v>
                </c:pt>
                <c:pt idx="208">
                  <c:v>5.8241253178883762E-2</c:v>
                </c:pt>
                <c:pt idx="209">
                  <c:v>5.7145602061094383E-2</c:v>
                </c:pt>
                <c:pt idx="210">
                  <c:v>5.6195002741184774E-2</c:v>
                </c:pt>
                <c:pt idx="211">
                  <c:v>5.8001500155581073E-2</c:v>
                </c:pt>
                <c:pt idx="212">
                  <c:v>5.7871867247281369E-2</c:v>
                </c:pt>
                <c:pt idx="213">
                  <c:v>5.7879876913468006E-2</c:v>
                </c:pt>
                <c:pt idx="214">
                  <c:v>5.750117883666888E-2</c:v>
                </c:pt>
                <c:pt idx="215">
                  <c:v>5.5493389903226609E-2</c:v>
                </c:pt>
                <c:pt idx="216">
                  <c:v>5.7810843593344929E-2</c:v>
                </c:pt>
                <c:pt idx="217">
                  <c:v>5.6929737742067693E-2</c:v>
                </c:pt>
                <c:pt idx="218">
                  <c:v>5.8226214596180631E-2</c:v>
                </c:pt>
                <c:pt idx="219">
                  <c:v>5.6006084360246733E-2</c:v>
                </c:pt>
                <c:pt idx="220">
                  <c:v>5.3008640124949727E-2</c:v>
                </c:pt>
                <c:pt idx="221">
                  <c:v>5.8191725293308454E-2</c:v>
                </c:pt>
                <c:pt idx="222">
                  <c:v>5.6617938332896064E-2</c:v>
                </c:pt>
                <c:pt idx="223">
                  <c:v>5.8067513646484548E-2</c:v>
                </c:pt>
                <c:pt idx="224">
                  <c:v>5.8252473012602175E-2</c:v>
                </c:pt>
                <c:pt idx="225">
                  <c:v>5.7041657945522239E-2</c:v>
                </c:pt>
                <c:pt idx="226">
                  <c:v>5.8213580421308246E-2</c:v>
                </c:pt>
                <c:pt idx="227">
                  <c:v>5.8234545557797626E-2</c:v>
                </c:pt>
                <c:pt idx="228">
                  <c:v>5.7796295487158304E-2</c:v>
                </c:pt>
                <c:pt idx="229">
                  <c:v>5.8109124123365261E-2</c:v>
                </c:pt>
                <c:pt idx="230">
                  <c:v>5.7742492030544781E-2</c:v>
                </c:pt>
                <c:pt idx="231">
                  <c:v>5.7796295487158304E-2</c:v>
                </c:pt>
                <c:pt idx="232">
                  <c:v>5.8251305076224696E-2</c:v>
                </c:pt>
                <c:pt idx="233">
                  <c:v>5.775217407985142E-2</c:v>
                </c:pt>
                <c:pt idx="234">
                  <c:v>5.7349821314305383E-2</c:v>
                </c:pt>
                <c:pt idx="235">
                  <c:v>5.7237930942337908E-2</c:v>
                </c:pt>
                <c:pt idx="236">
                  <c:v>5.825178966543991E-2</c:v>
                </c:pt>
                <c:pt idx="237">
                  <c:v>5.7544198976627443E-2</c:v>
                </c:pt>
                <c:pt idx="238">
                  <c:v>5.7612355700194809E-2</c:v>
                </c:pt>
                <c:pt idx="239">
                  <c:v>5.8159760909641867E-2</c:v>
                </c:pt>
                <c:pt idx="240">
                  <c:v>5.733042790950451E-2</c:v>
                </c:pt>
                <c:pt idx="241">
                  <c:v>5.7666610349929107E-2</c:v>
                </c:pt>
                <c:pt idx="242">
                  <c:v>5.7554783565823719E-2</c:v>
                </c:pt>
                <c:pt idx="243">
                  <c:v>5.8210756503867575E-2</c:v>
                </c:pt>
                <c:pt idx="244">
                  <c:v>5.5833151862838673E-2</c:v>
                </c:pt>
                <c:pt idx="245">
                  <c:v>5.7565299379739157E-2</c:v>
                </c:pt>
                <c:pt idx="246">
                  <c:v>5.7778661329378922E-2</c:v>
                </c:pt>
                <c:pt idx="247">
                  <c:v>5.8175530642358267E-2</c:v>
                </c:pt>
                <c:pt idx="248">
                  <c:v>5.3582381359784631E-2</c:v>
                </c:pt>
                <c:pt idx="249">
                  <c:v>9.6743037842603047E-2</c:v>
                </c:pt>
                <c:pt idx="250">
                  <c:v>5.8142573927757228E-2</c:v>
                </c:pt>
                <c:pt idx="251">
                  <c:v>5.820867571478977E-2</c:v>
                </c:pt>
                <c:pt idx="252">
                  <c:v>5.8251375245788148E-2</c:v>
                </c:pt>
                <c:pt idx="253">
                  <c:v>5.7376772187787438E-2</c:v>
                </c:pt>
                <c:pt idx="254">
                  <c:v>5.7577622181945468E-2</c:v>
                </c:pt>
                <c:pt idx="255">
                  <c:v>5.8248417254864245E-2</c:v>
                </c:pt>
                <c:pt idx="256">
                  <c:v>5.65926620749986E-2</c:v>
                </c:pt>
                <c:pt idx="257">
                  <c:v>5.5229887049613041E-2</c:v>
                </c:pt>
                <c:pt idx="258">
                  <c:v>9.8199681118088578E-2</c:v>
                </c:pt>
                <c:pt idx="259">
                  <c:v>5.8093488603711704E-2</c:v>
                </c:pt>
                <c:pt idx="260">
                  <c:v>5.8250804825861313E-2</c:v>
                </c:pt>
                <c:pt idx="261">
                  <c:v>9.7342261227507346E-2</c:v>
                </c:pt>
                <c:pt idx="262">
                  <c:v>5.6738278799587115E-2</c:v>
                </c:pt>
                <c:pt idx="263">
                  <c:v>5.5021733268244832E-2</c:v>
                </c:pt>
                <c:pt idx="264">
                  <c:v>5.5476651176547154E-2</c:v>
                </c:pt>
                <c:pt idx="265">
                  <c:v>5.530867684923936E-2</c:v>
                </c:pt>
                <c:pt idx="266">
                  <c:v>5.5476651176547154E-2</c:v>
                </c:pt>
                <c:pt idx="267">
                  <c:v>5.7041657945522239E-2</c:v>
                </c:pt>
                <c:pt idx="268">
                  <c:v>5.7941111874067176E-2</c:v>
                </c:pt>
                <c:pt idx="269">
                  <c:v>5.7820262003671227E-2</c:v>
                </c:pt>
                <c:pt idx="270">
                  <c:v>5.8214216691839488E-2</c:v>
                </c:pt>
                <c:pt idx="271">
                  <c:v>5.768980225815136E-2</c:v>
                </c:pt>
                <c:pt idx="272">
                  <c:v>5.7686018144817386E-2</c:v>
                </c:pt>
                <c:pt idx="273">
                  <c:v>9.6544271067044607E-2</c:v>
                </c:pt>
                <c:pt idx="274">
                  <c:v>5.825178966543991E-2</c:v>
                </c:pt>
                <c:pt idx="275">
                  <c:v>5.693420612968067E-2</c:v>
                </c:pt>
                <c:pt idx="276">
                  <c:v>9.608391595849497E-2</c:v>
                </c:pt>
                <c:pt idx="277">
                  <c:v>5.8175530642358267E-2</c:v>
                </c:pt>
                <c:pt idx="278">
                  <c:v>5.7879876913468006E-2</c:v>
                </c:pt>
                <c:pt idx="279">
                  <c:v>9.7686018144817394E-2</c:v>
                </c:pt>
                <c:pt idx="280">
                  <c:v>5.8234545557797626E-2</c:v>
                </c:pt>
                <c:pt idx="281">
                  <c:v>9.7801322388472597E-2</c:v>
                </c:pt>
                <c:pt idx="282">
                  <c:v>5.799433763468239E-2</c:v>
                </c:pt>
                <c:pt idx="283">
                  <c:v>5.4322503660006675E-2</c:v>
                </c:pt>
                <c:pt idx="284">
                  <c:v>4.9616964072494461E-2</c:v>
                </c:pt>
                <c:pt idx="285">
                  <c:v>9.7801322388472597E-2</c:v>
                </c:pt>
                <c:pt idx="286">
                  <c:v>5.0759767800523638E-2</c:v>
                </c:pt>
                <c:pt idx="287">
                  <c:v>9.7026447906829336E-2</c:v>
                </c:pt>
                <c:pt idx="288">
                  <c:v>5.8189870995032075E-2</c:v>
                </c:pt>
                <c:pt idx="289">
                  <c:v>5.7686018144817386E-2</c:v>
                </c:pt>
                <c:pt idx="290">
                  <c:v>5.8251375245788148E-2</c:v>
                </c:pt>
                <c:pt idx="291">
                  <c:v>5.7657227864827985E-2</c:v>
                </c:pt>
                <c:pt idx="292">
                  <c:v>9.6449967654843594E-2</c:v>
                </c:pt>
                <c:pt idx="293">
                  <c:v>5.816497960819024E-2</c:v>
                </c:pt>
                <c:pt idx="294">
                  <c:v>5.8247458654844188E-2</c:v>
                </c:pt>
                <c:pt idx="295">
                  <c:v>5.8163836689449688E-2</c:v>
                </c:pt>
                <c:pt idx="296">
                  <c:v>5.7804999009323538E-2</c:v>
                </c:pt>
                <c:pt idx="297">
                  <c:v>5.6562836150755302E-2</c:v>
                </c:pt>
                <c:pt idx="298">
                  <c:v>5.8138057190209751E-2</c:v>
                </c:pt>
                <c:pt idx="299">
                  <c:v>9.8234545557797648E-2</c:v>
                </c:pt>
                <c:pt idx="300">
                  <c:v>5.775217407985142E-2</c:v>
                </c:pt>
                <c:pt idx="301">
                  <c:v>5.3552855676075345E-2</c:v>
                </c:pt>
                <c:pt idx="302">
                  <c:v>5.7179538685289757E-2</c:v>
                </c:pt>
                <c:pt idx="303">
                  <c:v>5.7492981786142108E-2</c:v>
                </c:pt>
                <c:pt idx="304">
                  <c:v>5.4930772001152608E-2</c:v>
                </c:pt>
                <c:pt idx="305">
                  <c:v>8.6214871194828721E-2</c:v>
                </c:pt>
                <c:pt idx="306">
                  <c:v>5.6293985048503976E-2</c:v>
                </c:pt>
                <c:pt idx="307">
                  <c:v>9.6636107701478541E-2</c:v>
                </c:pt>
                <c:pt idx="308">
                  <c:v>5.3611830677347025E-2</c:v>
                </c:pt>
                <c:pt idx="309">
                  <c:v>5.7010581834631632E-2</c:v>
                </c:pt>
                <c:pt idx="310">
                  <c:v>5.6617938332896064E-2</c:v>
                </c:pt>
                <c:pt idx="311">
                  <c:v>5.3786908363797972E-2</c:v>
                </c:pt>
                <c:pt idx="312">
                  <c:v>5.8029128999972063E-2</c:v>
                </c:pt>
                <c:pt idx="313">
                  <c:v>9.8201688827306399E-2</c:v>
                </c:pt>
                <c:pt idx="314">
                  <c:v>5.8239762016406932E-2</c:v>
                </c:pt>
                <c:pt idx="315">
                  <c:v>5.7541963881717881E-2</c:v>
                </c:pt>
                <c:pt idx="316">
                  <c:v>5.8138140284645326E-2</c:v>
                </c:pt>
                <c:pt idx="317">
                  <c:v>5.8096704199963156E-2</c:v>
                </c:pt>
                <c:pt idx="318">
                  <c:v>5.8096704199963156E-2</c:v>
                </c:pt>
                <c:pt idx="319">
                  <c:v>5.6274048524143278E-2</c:v>
                </c:pt>
                <c:pt idx="320">
                  <c:v>5.7541963881717881E-2</c:v>
                </c:pt>
                <c:pt idx="321">
                  <c:v>5.4295044984373292E-2</c:v>
                </c:pt>
                <c:pt idx="322">
                  <c:v>9.42950449843733E-2</c:v>
                </c:pt>
                <c:pt idx="323">
                  <c:v>5.2247468692027711E-2</c:v>
                </c:pt>
                <c:pt idx="324">
                  <c:v>5.5654188271331055E-2</c:v>
                </c:pt>
                <c:pt idx="325">
                  <c:v>9.5254233237524077E-2</c:v>
                </c:pt>
                <c:pt idx="326">
                  <c:v>5.0899370214844919E-2</c:v>
                </c:pt>
                <c:pt idx="327">
                  <c:v>5.5676885894604122E-2</c:v>
                </c:pt>
                <c:pt idx="328">
                  <c:v>5.5374608961094217E-2</c:v>
                </c:pt>
                <c:pt idx="329">
                  <c:v>5.3433994546561878E-2</c:v>
                </c:pt>
                <c:pt idx="330">
                  <c:v>5.3253457062374165E-2</c:v>
                </c:pt>
                <c:pt idx="331">
                  <c:v>5.4619039252347519E-2</c:v>
                </c:pt>
                <c:pt idx="332">
                  <c:v>5.2214924591228798E-2</c:v>
                </c:pt>
                <c:pt idx="333">
                  <c:v>4.8623521615567072E-2</c:v>
                </c:pt>
                <c:pt idx="334">
                  <c:v>5.5106810915182054E-2</c:v>
                </c:pt>
                <c:pt idx="335">
                  <c:v>5.7442357949961567E-2</c:v>
                </c:pt>
                <c:pt idx="336">
                  <c:v>5.5492709763584856E-2</c:v>
                </c:pt>
                <c:pt idx="337">
                  <c:v>5.8123360073078723E-2</c:v>
                </c:pt>
                <c:pt idx="338">
                  <c:v>5.3523253888589528E-2</c:v>
                </c:pt>
                <c:pt idx="339">
                  <c:v>5.3873395407700711E-2</c:v>
                </c:pt>
                <c:pt idx="340">
                  <c:v>5.322310895194788E-2</c:v>
                </c:pt>
                <c:pt idx="341">
                  <c:v>5.5876953373928895E-2</c:v>
                </c:pt>
                <c:pt idx="342">
                  <c:v>5.7900404521363844E-2</c:v>
                </c:pt>
                <c:pt idx="343">
                  <c:v>5.7237930942337908E-2</c:v>
                </c:pt>
                <c:pt idx="344">
                  <c:v>5.5374608961094217E-2</c:v>
                </c:pt>
                <c:pt idx="345">
                  <c:v>5.8195146164224582E-2</c:v>
                </c:pt>
                <c:pt idx="346">
                  <c:v>5.8248512884548187E-2</c:v>
                </c:pt>
                <c:pt idx="347">
                  <c:v>5.799433763468239E-2</c:v>
                </c:pt>
                <c:pt idx="348">
                  <c:v>5.6274048524143278E-2</c:v>
                </c:pt>
                <c:pt idx="349">
                  <c:v>5.3283731763843406E-2</c:v>
                </c:pt>
                <c:pt idx="350">
                  <c:v>5.7194289420106709E-2</c:v>
                </c:pt>
                <c:pt idx="351">
                  <c:v>5.1952309214756992E-2</c:v>
                </c:pt>
                <c:pt idx="352">
                  <c:v>5.4015958827729291E-2</c:v>
                </c:pt>
                <c:pt idx="353">
                  <c:v>4.8400037887227576E-2</c:v>
                </c:pt>
                <c:pt idx="354">
                  <c:v>4.1769754382469187E-2</c:v>
                </c:pt>
                <c:pt idx="355">
                  <c:v>4.9141405412038611E-2</c:v>
                </c:pt>
                <c:pt idx="356">
                  <c:v>5.5106810915182054E-2</c:v>
                </c:pt>
                <c:pt idx="357">
                  <c:v>5.4750439062500378E-2</c:v>
                </c:pt>
                <c:pt idx="358">
                  <c:v>5.7700454694231185E-2</c:v>
                </c:pt>
                <c:pt idx="359">
                  <c:v>5.8234602969300837E-2</c:v>
                </c:pt>
                <c:pt idx="360">
                  <c:v>5.7796295487158304E-2</c:v>
                </c:pt>
                <c:pt idx="361">
                  <c:v>5.8133452849787645E-2</c:v>
                </c:pt>
                <c:pt idx="362">
                  <c:v>5.8155596550144198E-2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B4-4EFB-9E94-BCE9A6EB8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91183"/>
        <c:axId val="109789263"/>
      </c:lineChart>
      <c:catAx>
        <c:axId val="109791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89263"/>
        <c:crosses val="autoZero"/>
        <c:auto val="1"/>
        <c:lblAlgn val="ctr"/>
        <c:lblOffset val="100"/>
        <c:noMultiLvlLbl val="0"/>
      </c:catAx>
      <c:valAx>
        <c:axId val="109789263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1183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240974668825319E-2"/>
          <c:y val="0.16526721341917433"/>
          <c:w val="0.95058610637530594"/>
          <c:h val="0.7115804200342906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Sheet4!$I$2:$I$364</c:f>
              <c:numCache>
                <c:formatCode>General</c:formatCode>
                <c:ptCount val="363"/>
                <c:pt idx="0">
                  <c:v>12360.227607255616</c:v>
                </c:pt>
                <c:pt idx="1">
                  <c:v>12429.739991094333</c:v>
                </c:pt>
                <c:pt idx="2">
                  <c:v>12491.19989992881</c:v>
                </c:pt>
                <c:pt idx="3">
                  <c:v>12630.336812571617</c:v>
                </c:pt>
                <c:pt idx="4">
                  <c:v>12754.937444243094</c:v>
                </c:pt>
                <c:pt idx="5">
                  <c:v>12831.690879959682</c:v>
                </c:pt>
                <c:pt idx="6">
                  <c:v>12317.558151641526</c:v>
                </c:pt>
                <c:pt idx="7">
                  <c:v>12348.877980725756</c:v>
                </c:pt>
                <c:pt idx="8">
                  <c:v>12522.786207204676</c:v>
                </c:pt>
                <c:pt idx="9">
                  <c:v>12659.606002491691</c:v>
                </c:pt>
                <c:pt idx="10">
                  <c:v>12840.596932463925</c:v>
                </c:pt>
                <c:pt idx="11">
                  <c:v>12300.823912631295</c:v>
                </c:pt>
                <c:pt idx="12">
                  <c:v>12268.67790669543</c:v>
                </c:pt>
                <c:pt idx="13">
                  <c:v>12185.314580938561</c:v>
                </c:pt>
                <c:pt idx="14">
                  <c:v>12135.226668543874</c:v>
                </c:pt>
                <c:pt idx="15">
                  <c:v>12095.176703326168</c:v>
                </c:pt>
                <c:pt idx="16">
                  <c:v>12014.035644473295</c:v>
                </c:pt>
                <c:pt idx="17">
                  <c:v>12088.712617800093</c:v>
                </c:pt>
                <c:pt idx="18">
                  <c:v>12107.435628279534</c:v>
                </c:pt>
                <c:pt idx="19">
                  <c:v>11684.169951352444</c:v>
                </c:pt>
                <c:pt idx="20">
                  <c:v>11620.86972638947</c:v>
                </c:pt>
                <c:pt idx="21">
                  <c:v>11587.298327809014</c:v>
                </c:pt>
                <c:pt idx="22">
                  <c:v>11533.773217203157</c:v>
                </c:pt>
                <c:pt idx="23">
                  <c:v>11476.151971897183</c:v>
                </c:pt>
                <c:pt idx="24">
                  <c:v>11478.951038904383</c:v>
                </c:pt>
                <c:pt idx="25">
                  <c:v>11502.12155886933</c:v>
                </c:pt>
                <c:pt idx="26">
                  <c:v>11729.98252164338</c:v>
                </c:pt>
                <c:pt idx="27">
                  <c:v>11905.813371763599</c:v>
                </c:pt>
                <c:pt idx="28">
                  <c:v>11975.107916039975</c:v>
                </c:pt>
                <c:pt idx="29">
                  <c:v>11911.851249766079</c:v>
                </c:pt>
                <c:pt idx="30">
                  <c:v>11850.118320493706</c:v>
                </c:pt>
                <c:pt idx="31">
                  <c:v>11902.495530280485</c:v>
                </c:pt>
                <c:pt idx="32">
                  <c:v>11898.510897562728</c:v>
                </c:pt>
                <c:pt idx="33">
                  <c:v>11341.62138687162</c:v>
                </c:pt>
                <c:pt idx="34">
                  <c:v>11288.19398386192</c:v>
                </c:pt>
                <c:pt idx="35">
                  <c:v>11359.482199437454</c:v>
                </c:pt>
                <c:pt idx="36">
                  <c:v>11279.495213975864</c:v>
                </c:pt>
                <c:pt idx="37">
                  <c:v>11198.80550622404</c:v>
                </c:pt>
                <c:pt idx="38">
                  <c:v>10675.150399017244</c:v>
                </c:pt>
                <c:pt idx="39">
                  <c:v>10613.862797082278</c:v>
                </c:pt>
                <c:pt idx="40">
                  <c:v>10539.400218590717</c:v>
                </c:pt>
                <c:pt idx="41">
                  <c:v>10499.089136808536</c:v>
                </c:pt>
                <c:pt idx="42">
                  <c:v>10430.424865396772</c:v>
                </c:pt>
                <c:pt idx="43">
                  <c:v>10414.108116821728</c:v>
                </c:pt>
                <c:pt idx="44">
                  <c:v>10429.798239548383</c:v>
                </c:pt>
                <c:pt idx="45">
                  <c:v>10354.771909038083</c:v>
                </c:pt>
                <c:pt idx="46">
                  <c:v>10325.170754457879</c:v>
                </c:pt>
                <c:pt idx="47">
                  <c:v>9969.2215363615232</c:v>
                </c:pt>
                <c:pt idx="48">
                  <c:v>10028.719123826064</c:v>
                </c:pt>
                <c:pt idx="49">
                  <c:v>9987.495928350183</c:v>
                </c:pt>
                <c:pt idx="50">
                  <c:v>10016.447175206533</c:v>
                </c:pt>
                <c:pt idx="51">
                  <c:v>10044.138869822518</c:v>
                </c:pt>
                <c:pt idx="52">
                  <c:v>9986.9913425933682</c:v>
                </c:pt>
                <c:pt idx="53">
                  <c:v>9971.0247898115776</c:v>
                </c:pt>
                <c:pt idx="54">
                  <c:v>10031.025900250479</c:v>
                </c:pt>
                <c:pt idx="55">
                  <c:v>9995.9364400590548</c:v>
                </c:pt>
                <c:pt idx="56">
                  <c:v>9994.8778474587943</c:v>
                </c:pt>
                <c:pt idx="57">
                  <c:v>9942.0814420420047</c:v>
                </c:pt>
                <c:pt idx="58">
                  <c:v>9553.599322686694</c:v>
                </c:pt>
                <c:pt idx="59">
                  <c:v>9510.3588035282337</c:v>
                </c:pt>
                <c:pt idx="60">
                  <c:v>9444.7590949094338</c:v>
                </c:pt>
                <c:pt idx="61">
                  <c:v>9476.8396495826964</c:v>
                </c:pt>
                <c:pt idx="62">
                  <c:v>9530.1362179171701</c:v>
                </c:pt>
                <c:pt idx="63">
                  <c:v>9547.3258599521851</c:v>
                </c:pt>
                <c:pt idx="64">
                  <c:v>9583.2679924801305</c:v>
                </c:pt>
                <c:pt idx="65">
                  <c:v>9624.7203227193677</c:v>
                </c:pt>
                <c:pt idx="66">
                  <c:v>9682.1618829388972</c:v>
                </c:pt>
                <c:pt idx="67">
                  <c:v>9774.6176715282309</c:v>
                </c:pt>
                <c:pt idx="68">
                  <c:v>9793.5055721007957</c:v>
                </c:pt>
                <c:pt idx="69">
                  <c:v>9753.7483717825507</c:v>
                </c:pt>
                <c:pt idx="70">
                  <c:v>9763.1743774965798</c:v>
                </c:pt>
                <c:pt idx="71">
                  <c:v>9700.4262919580087</c:v>
                </c:pt>
                <c:pt idx="72">
                  <c:v>9683.5933511516214</c:v>
                </c:pt>
                <c:pt idx="73">
                  <c:v>9658.2870097587511</c:v>
                </c:pt>
                <c:pt idx="74">
                  <c:v>9664.4835040553498</c:v>
                </c:pt>
                <c:pt idx="75">
                  <c:v>9605.0710767871515</c:v>
                </c:pt>
                <c:pt idx="76">
                  <c:v>9603.6851646264404</c:v>
                </c:pt>
                <c:pt idx="77">
                  <c:v>9544.2401481063698</c:v>
                </c:pt>
                <c:pt idx="78">
                  <c:v>9482.8117130832779</c:v>
                </c:pt>
                <c:pt idx="79">
                  <c:v>9437.7133082557848</c:v>
                </c:pt>
                <c:pt idx="80">
                  <c:v>9585.1915649446692</c:v>
                </c:pt>
                <c:pt idx="81">
                  <c:v>9614.701532475452</c:v>
                </c:pt>
                <c:pt idx="82">
                  <c:v>9597.0431600675529</c:v>
                </c:pt>
                <c:pt idx="83">
                  <c:v>9674.1913352623978</c:v>
                </c:pt>
                <c:pt idx="84">
                  <c:v>9718.3271705957814</c:v>
                </c:pt>
                <c:pt idx="85">
                  <c:v>9779.2175603095693</c:v>
                </c:pt>
                <c:pt idx="86">
                  <c:v>9784.7065379841879</c:v>
                </c:pt>
                <c:pt idx="87">
                  <c:v>9875.57238758317</c:v>
                </c:pt>
                <c:pt idx="88">
                  <c:v>9986.1009830108196</c:v>
                </c:pt>
                <c:pt idx="89">
                  <c:v>9998.2226007466252</c:v>
                </c:pt>
                <c:pt idx="90">
                  <c:v>10041.941794046603</c:v>
                </c:pt>
                <c:pt idx="91">
                  <c:v>9649.9686376282425</c:v>
                </c:pt>
                <c:pt idx="92">
                  <c:v>9719.6459723100106</c:v>
                </c:pt>
                <c:pt idx="93">
                  <c:v>9748.256903441199</c:v>
                </c:pt>
                <c:pt idx="94">
                  <c:v>9814.7013673690471</c:v>
                </c:pt>
                <c:pt idx="95">
                  <c:v>9415.1605552451074</c:v>
                </c:pt>
                <c:pt idx="96">
                  <c:v>9112.7871971384266</c:v>
                </c:pt>
                <c:pt idx="97">
                  <c:v>9094.2295262954012</c:v>
                </c:pt>
                <c:pt idx="98">
                  <c:v>8789.2539339447558</c:v>
                </c:pt>
                <c:pt idx="99">
                  <c:v>8813.5529025894066</c:v>
                </c:pt>
                <c:pt idx="100">
                  <c:v>8838.3123842264413</c:v>
                </c:pt>
                <c:pt idx="101">
                  <c:v>8504.537600395659</c:v>
                </c:pt>
                <c:pt idx="102">
                  <c:v>8523.5491710858878</c:v>
                </c:pt>
                <c:pt idx="103">
                  <c:v>8661.2376725402937</c:v>
                </c:pt>
                <c:pt idx="104">
                  <c:v>8761.4121143590346</c:v>
                </c:pt>
                <c:pt idx="105">
                  <c:v>8748.6156695881273</c:v>
                </c:pt>
                <c:pt idx="106">
                  <c:v>8340.5287667244265</c:v>
                </c:pt>
                <c:pt idx="107">
                  <c:v>7959.4530158174985</c:v>
                </c:pt>
                <c:pt idx="108">
                  <c:v>7584.947389514783</c:v>
                </c:pt>
                <c:pt idx="109">
                  <c:v>7239.0612669825032</c:v>
                </c:pt>
                <c:pt idx="110">
                  <c:v>7194.6627355970759</c:v>
                </c:pt>
                <c:pt idx="111">
                  <c:v>7179.3024501474829</c:v>
                </c:pt>
                <c:pt idx="112">
                  <c:v>7201.7298056901918</c:v>
                </c:pt>
                <c:pt idx="113">
                  <c:v>6936.4840176614407</c:v>
                </c:pt>
                <c:pt idx="114">
                  <c:v>6956.9023813639133</c:v>
                </c:pt>
                <c:pt idx="115">
                  <c:v>6952.4884705374643</c:v>
                </c:pt>
                <c:pt idx="116">
                  <c:v>6917.3154575854178</c:v>
                </c:pt>
                <c:pt idx="117">
                  <c:v>6705.2234151323464</c:v>
                </c:pt>
                <c:pt idx="118">
                  <c:v>6403.9462759333428</c:v>
                </c:pt>
                <c:pt idx="119">
                  <c:v>6129.870229068958</c:v>
                </c:pt>
                <c:pt idx="120">
                  <c:v>6092.9995614736899</c:v>
                </c:pt>
                <c:pt idx="121">
                  <c:v>6109.0316024010162</c:v>
                </c:pt>
                <c:pt idx="122">
                  <c:v>6072.4733307109545</c:v>
                </c:pt>
                <c:pt idx="123">
                  <c:v>6043.5938307421093</c:v>
                </c:pt>
                <c:pt idx="124">
                  <c:v>6002.3032484828564</c:v>
                </c:pt>
                <c:pt idx="125">
                  <c:v>5992.9135952098077</c:v>
                </c:pt>
                <c:pt idx="126">
                  <c:v>5985.2096554128902</c:v>
                </c:pt>
                <c:pt idx="127">
                  <c:v>5965.9736678839245</c:v>
                </c:pt>
                <c:pt idx="128">
                  <c:v>5944.7728096772198</c:v>
                </c:pt>
                <c:pt idx="129">
                  <c:v>5983.5025685435567</c:v>
                </c:pt>
                <c:pt idx="130">
                  <c:v>6003.0083146625802</c:v>
                </c:pt>
                <c:pt idx="131">
                  <c:v>6012.0525780915386</c:v>
                </c:pt>
                <c:pt idx="132">
                  <c:v>5978.1616268129083</c:v>
                </c:pt>
                <c:pt idx="133">
                  <c:v>5948.0430397513819</c:v>
                </c:pt>
                <c:pt idx="134">
                  <c:v>5905.2744589564181</c:v>
                </c:pt>
                <c:pt idx="135">
                  <c:v>5950.9251573554075</c:v>
                </c:pt>
                <c:pt idx="136">
                  <c:v>5944.331951211313</c:v>
                </c:pt>
                <c:pt idx="137">
                  <c:v>5974.8702172423646</c:v>
                </c:pt>
                <c:pt idx="138">
                  <c:v>5934.427651888217</c:v>
                </c:pt>
                <c:pt idx="139">
                  <c:v>5931.5470524403372</c:v>
                </c:pt>
                <c:pt idx="140">
                  <c:v>5902.4225519165257</c:v>
                </c:pt>
                <c:pt idx="141">
                  <c:v>5871.8333658787733</c:v>
                </c:pt>
                <c:pt idx="142">
                  <c:v>5907.1673992095211</c:v>
                </c:pt>
                <c:pt idx="143">
                  <c:v>5878.94191921942</c:v>
                </c:pt>
                <c:pt idx="144">
                  <c:v>5893.1132679449274</c:v>
                </c:pt>
                <c:pt idx="145">
                  <c:v>5850.6518921407942</c:v>
                </c:pt>
                <c:pt idx="146">
                  <c:v>5851.8492514305008</c:v>
                </c:pt>
                <c:pt idx="147">
                  <c:v>5825.7789484863652</c:v>
                </c:pt>
                <c:pt idx="148">
                  <c:v>5787.3626203873928</c:v>
                </c:pt>
                <c:pt idx="149">
                  <c:v>5772.7810692179846</c:v>
                </c:pt>
                <c:pt idx="150">
                  <c:v>5791.5998798806304</c:v>
                </c:pt>
                <c:pt idx="151">
                  <c:v>5809.6922043883578</c:v>
                </c:pt>
                <c:pt idx="152">
                  <c:v>5830.7585529677644</c:v>
                </c:pt>
                <c:pt idx="153">
                  <c:v>5871.6778924481068</c:v>
                </c:pt>
                <c:pt idx="154">
                  <c:v>5890.0203719077217</c:v>
                </c:pt>
                <c:pt idx="155">
                  <c:v>5660.1116626266294</c:v>
                </c:pt>
                <c:pt idx="156">
                  <c:v>5713.2683059970568</c:v>
                </c:pt>
                <c:pt idx="157">
                  <c:v>5530.6650763071493</c:v>
                </c:pt>
                <c:pt idx="158">
                  <c:v>5564.7680289252839</c:v>
                </c:pt>
                <c:pt idx="159">
                  <c:v>5354.8599868688561</c:v>
                </c:pt>
                <c:pt idx="160">
                  <c:v>5349.3113308224065</c:v>
                </c:pt>
                <c:pt idx="161">
                  <c:v>5352.9587772160749</c:v>
                </c:pt>
                <c:pt idx="162">
                  <c:v>5158.9923258959707</c:v>
                </c:pt>
                <c:pt idx="163">
                  <c:v>4984.4437927152185</c:v>
                </c:pt>
                <c:pt idx="164">
                  <c:v>5028.127136829884</c:v>
                </c:pt>
                <c:pt idx="165">
                  <c:v>5044.5184344455629</c:v>
                </c:pt>
                <c:pt idx="166">
                  <c:v>5082.9985758608964</c:v>
                </c:pt>
                <c:pt idx="167">
                  <c:v>4899.5219363063079</c:v>
                </c:pt>
                <c:pt idx="168">
                  <c:v>4721.3070666478452</c:v>
                </c:pt>
                <c:pt idx="169">
                  <c:v>4759.7472251664813</c:v>
                </c:pt>
                <c:pt idx="170">
                  <c:v>4793.1503768795756</c:v>
                </c:pt>
                <c:pt idx="171">
                  <c:v>4845.5187430317701</c:v>
                </c:pt>
                <c:pt idx="172">
                  <c:v>4858.9147728755861</c:v>
                </c:pt>
                <c:pt idx="173">
                  <c:v>4883.642175041763</c:v>
                </c:pt>
                <c:pt idx="174">
                  <c:v>4920.3960346464455</c:v>
                </c:pt>
                <c:pt idx="175">
                  <c:v>4941.2156569111594</c:v>
                </c:pt>
                <c:pt idx="176">
                  <c:v>4755.4779648069152</c:v>
                </c:pt>
                <c:pt idx="177">
                  <c:v>4758.3378376479259</c:v>
                </c:pt>
                <c:pt idx="178">
                  <c:v>4727.7696352827934</c:v>
                </c:pt>
                <c:pt idx="179">
                  <c:v>4695.7269368066109</c:v>
                </c:pt>
                <c:pt idx="180">
                  <c:v>4698.3626016911767</c:v>
                </c:pt>
                <c:pt idx="181">
                  <c:v>4722.9546022218792</c:v>
                </c:pt>
                <c:pt idx="182">
                  <c:v>4731.6755560553784</c:v>
                </c:pt>
                <c:pt idx="183">
                  <c:v>4708.442546860223</c:v>
                </c:pt>
                <c:pt idx="184">
                  <c:v>4738.4123233506743</c:v>
                </c:pt>
                <c:pt idx="185">
                  <c:v>4792.4566788727843</c:v>
                </c:pt>
                <c:pt idx="186">
                  <c:v>4832.4667978657862</c:v>
                </c:pt>
                <c:pt idx="187">
                  <c:v>4843.2695937910503</c:v>
                </c:pt>
                <c:pt idx="188">
                  <c:v>4843.6932725763863</c:v>
                </c:pt>
                <c:pt idx="189">
                  <c:v>4844.6845537606587</c:v>
                </c:pt>
                <c:pt idx="190">
                  <c:v>4841.2525678792363</c:v>
                </c:pt>
                <c:pt idx="191">
                  <c:v>4883.6809933291852</c:v>
                </c:pt>
                <c:pt idx="192">
                  <c:v>4931.3442610513066</c:v>
                </c:pt>
                <c:pt idx="193">
                  <c:v>4934.3098972347188</c:v>
                </c:pt>
                <c:pt idx="194">
                  <c:v>4943.4211194331529</c:v>
                </c:pt>
                <c:pt idx="195">
                  <c:v>4996.3792129376516</c:v>
                </c:pt>
                <c:pt idx="196">
                  <c:v>5031.4430104400635</c:v>
                </c:pt>
                <c:pt idx="197">
                  <c:v>4999.1203437065487</c:v>
                </c:pt>
                <c:pt idx="198">
                  <c:v>5009.4272341888418</c:v>
                </c:pt>
                <c:pt idx="199">
                  <c:v>5053.8516584855643</c:v>
                </c:pt>
                <c:pt idx="200">
                  <c:v>5085.7681959788042</c:v>
                </c:pt>
                <c:pt idx="201">
                  <c:v>5081.2342001553643</c:v>
                </c:pt>
                <c:pt idx="202">
                  <c:v>5130.8255281662687</c:v>
                </c:pt>
                <c:pt idx="203">
                  <c:v>5168.6549633918976</c:v>
                </c:pt>
                <c:pt idx="204">
                  <c:v>5169.1071061880612</c:v>
                </c:pt>
                <c:pt idx="205">
                  <c:v>5207.4820605118994</c:v>
                </c:pt>
                <c:pt idx="206">
                  <c:v>5225.170062002835</c:v>
                </c:pt>
                <c:pt idx="207">
                  <c:v>5258.4288683542582</c:v>
                </c:pt>
                <c:pt idx="208">
                  <c:v>5269.2703858070809</c:v>
                </c:pt>
                <c:pt idx="209">
                  <c:v>5317.0998715679871</c:v>
                </c:pt>
                <c:pt idx="210">
                  <c:v>5384.0045418668506</c:v>
                </c:pt>
                <c:pt idx="211">
                  <c:v>5376.7047512552381</c:v>
                </c:pt>
                <c:pt idx="212">
                  <c:v>5406.6795659036825</c:v>
                </c:pt>
                <c:pt idx="213">
                  <c:v>5436.5572534169469</c:v>
                </c:pt>
                <c:pt idx="214">
                  <c:v>5477.4723030588048</c:v>
                </c:pt>
                <c:pt idx="215">
                  <c:v>5558.99589548935</c:v>
                </c:pt>
                <c:pt idx="216">
                  <c:v>5547.1276861088936</c:v>
                </c:pt>
                <c:pt idx="217">
                  <c:v>5524.3261372659445</c:v>
                </c:pt>
                <c:pt idx="218">
                  <c:v>5526.7654885896736</c:v>
                </c:pt>
                <c:pt idx="219">
                  <c:v>5497.9005623497133</c:v>
                </c:pt>
                <c:pt idx="220">
                  <c:v>5460.4049987801036</c:v>
                </c:pt>
                <c:pt idx="221">
                  <c:v>5460.2475295604918</c:v>
                </c:pt>
                <c:pt idx="222">
                  <c:v>5435.405807137312</c:v>
                </c:pt>
                <c:pt idx="223">
                  <c:v>5429.9694761236351</c:v>
                </c:pt>
                <c:pt idx="224">
                  <c:v>5438.150386723627</c:v>
                </c:pt>
                <c:pt idx="225">
                  <c:v>5489.7938238671431</c:v>
                </c:pt>
                <c:pt idx="226">
                  <c:v>5491.132800625759</c:v>
                </c:pt>
                <c:pt idx="227">
                  <c:v>5494.4350852076896</c:v>
                </c:pt>
                <c:pt idx="228">
                  <c:v>5527.4981066419332</c:v>
                </c:pt>
                <c:pt idx="229">
                  <c:v>5548.8197334416418</c:v>
                </c:pt>
                <c:pt idx="230">
                  <c:v>5583.86213773704</c:v>
                </c:pt>
                <c:pt idx="231">
                  <c:v>5617.4632906640991</c:v>
                </c:pt>
                <c:pt idx="232">
                  <c:v>5626.6389839765361</c:v>
                </c:pt>
                <c:pt idx="233">
                  <c:v>5613.5336992282628</c:v>
                </c:pt>
                <c:pt idx="234">
                  <c:v>5594.687060804059</c:v>
                </c:pt>
                <c:pt idx="235">
                  <c:v>5574.6511730846414</c:v>
                </c:pt>
                <c:pt idx="236">
                  <c:v>5583.520822905125</c:v>
                </c:pt>
                <c:pt idx="237">
                  <c:v>5624.4038639234413</c:v>
                </c:pt>
                <c:pt idx="238">
                  <c:v>5609.0106479743872</c:v>
                </c:pt>
                <c:pt idx="239">
                  <c:v>5627.8064278836237</c:v>
                </c:pt>
                <c:pt idx="240">
                  <c:v>5674.4993253199091</c:v>
                </c:pt>
                <c:pt idx="241">
                  <c:v>5712.6061382168982</c:v>
                </c:pt>
                <c:pt idx="242">
                  <c:v>5754.1439623553224</c:v>
                </c:pt>
                <c:pt idx="243">
                  <c:v>5755.3215709115402</c:v>
                </c:pt>
                <c:pt idx="244">
                  <c:v>5724.3608106772463</c:v>
                </c:pt>
                <c:pt idx="245">
                  <c:v>5765.6934013853124</c:v>
                </c:pt>
                <c:pt idx="246">
                  <c:v>5800.9596244080112</c:v>
                </c:pt>
                <c:pt idx="247">
                  <c:v>5819.3437695816465</c:v>
                </c:pt>
                <c:pt idx="248">
                  <c:v>5780.6690918000359</c:v>
                </c:pt>
                <c:pt idx="249">
                  <c:v>5524.1055015097245</c:v>
                </c:pt>
                <c:pt idx="250">
                  <c:v>5543.628099026726</c:v>
                </c:pt>
                <c:pt idx="251">
                  <c:v>5558.7071820374722</c:v>
                </c:pt>
                <c:pt idx="252">
                  <c:v>5565.2241071136777</c:v>
                </c:pt>
                <c:pt idx="253">
                  <c:v>5546.8571628441987</c:v>
                </c:pt>
                <c:pt idx="254">
                  <c:v>5531.1684415080508</c:v>
                </c:pt>
                <c:pt idx="255">
                  <c:v>5541.1450885748727</c:v>
                </c:pt>
                <c:pt idx="256">
                  <c:v>5603.1622516986081</c:v>
                </c:pt>
                <c:pt idx="257">
                  <c:v>5570.4326274894584</c:v>
                </c:pt>
                <c:pt idx="258">
                  <c:v>5363.5131141238235</c:v>
                </c:pt>
                <c:pt idx="259">
                  <c:v>5384.9513237510118</c:v>
                </c:pt>
                <c:pt idx="260">
                  <c:v>5391.0417249263992</c:v>
                </c:pt>
                <c:pt idx="261">
                  <c:v>5219.8498432160022</c:v>
                </c:pt>
                <c:pt idx="262">
                  <c:v>5275.4918123877333</c:v>
                </c:pt>
                <c:pt idx="263">
                  <c:v>5361.8195470379169</c:v>
                </c:pt>
                <c:pt idx="264">
                  <c:v>5441.9072189658518</c:v>
                </c:pt>
                <c:pt idx="265">
                  <c:v>5526.0808638665349</c:v>
                </c:pt>
                <c:pt idx="266">
                  <c:v>5608.6220511239608</c:v>
                </c:pt>
                <c:pt idx="267">
                  <c:v>5661.8843737449188</c:v>
                </c:pt>
                <c:pt idx="268">
                  <c:v>5690.9716004781503</c:v>
                </c:pt>
                <c:pt idx="269">
                  <c:v>5679.0079111378991</c:v>
                </c:pt>
                <c:pt idx="270">
                  <c:v>5693.9506476898041</c:v>
                </c:pt>
                <c:pt idx="271">
                  <c:v>5679.6044526833093</c:v>
                </c:pt>
                <c:pt idx="272">
                  <c:v>5717.1754836178425</c:v>
                </c:pt>
                <c:pt idx="273">
                  <c:v>5461.9475229502405</c:v>
                </c:pt>
                <c:pt idx="274">
                  <c:v>5470.637853584798</c:v>
                </c:pt>
                <c:pt idx="275">
                  <c:v>5524.8954881394948</c:v>
                </c:pt>
                <c:pt idx="276">
                  <c:v>5375.4920087156606</c:v>
                </c:pt>
                <c:pt idx="277">
                  <c:v>5392.5277807027878</c:v>
                </c:pt>
                <c:pt idx="278">
                  <c:v>5422.3272644662584</c:v>
                </c:pt>
                <c:pt idx="279">
                  <c:v>5241.3032959519414</c:v>
                </c:pt>
                <c:pt idx="280">
                  <c:v>5244.4553368316429</c:v>
                </c:pt>
                <c:pt idx="281">
                  <c:v>5023.3093269699139</c:v>
                </c:pt>
                <c:pt idx="282">
                  <c:v>5016.3227230848424</c:v>
                </c:pt>
                <c:pt idx="283">
                  <c:v>4984.4704368083658</c:v>
                </c:pt>
                <c:pt idx="284">
                  <c:v>4948.5560630675536</c:v>
                </c:pt>
                <c:pt idx="285">
                  <c:v>4739.8874106264038</c:v>
                </c:pt>
                <c:pt idx="286">
                  <c:v>4705.8951088127078</c:v>
                </c:pt>
                <c:pt idx="287">
                  <c:v>4499.041351223128</c:v>
                </c:pt>
                <c:pt idx="288">
                  <c:v>4512.4870410166859</c:v>
                </c:pt>
                <c:pt idx="289">
                  <c:v>4542.3374983191516</c:v>
                </c:pt>
                <c:pt idx="290">
                  <c:v>4547.6628504519358</c:v>
                </c:pt>
                <c:pt idx="291">
                  <c:v>4535.7783459648153</c:v>
                </c:pt>
                <c:pt idx="292">
                  <c:v>4332.7759340872553</c:v>
                </c:pt>
                <c:pt idx="293">
                  <c:v>4331.4896602258887</c:v>
                </c:pt>
                <c:pt idx="294">
                  <c:v>4339.4877725387487</c:v>
                </c:pt>
                <c:pt idx="295">
                  <c:v>4353.8316042885172</c:v>
                </c:pt>
                <c:pt idx="296">
                  <c:v>4379.8158274033522</c:v>
                </c:pt>
                <c:pt idx="297">
                  <c:v>4359.5841806499047</c:v>
                </c:pt>
                <c:pt idx="298">
                  <c:v>4375.1916400061609</c:v>
                </c:pt>
                <c:pt idx="299">
                  <c:v>4202.815148777463</c:v>
                </c:pt>
                <c:pt idx="300">
                  <c:v>4193.0261629502338</c:v>
                </c:pt>
                <c:pt idx="301">
                  <c:v>4165.1177007204451</c:v>
                </c:pt>
                <c:pt idx="302">
                  <c:v>4149.7460346351691</c:v>
                </c:pt>
                <c:pt idx="303">
                  <c:v>4137.1381061672591</c:v>
                </c:pt>
                <c:pt idx="304">
                  <c:v>4112.1908753216503</c:v>
                </c:pt>
                <c:pt idx="305">
                  <c:v>3919.1255430634146</c:v>
                </c:pt>
                <c:pt idx="306">
                  <c:v>3899.7975610672111</c:v>
                </c:pt>
                <c:pt idx="307">
                  <c:v>3726.1547957970438</c:v>
                </c:pt>
                <c:pt idx="308">
                  <c:v>3701.4289879532048</c:v>
                </c:pt>
                <c:pt idx="309">
                  <c:v>3686.6888662732322</c:v>
                </c:pt>
                <c:pt idx="310">
                  <c:v>3669.9160549710386</c:v>
                </c:pt>
                <c:pt idx="311">
                  <c:v>3645.7943358069574</c:v>
                </c:pt>
                <c:pt idx="312">
                  <c:v>3641.3654951825852</c:v>
                </c:pt>
                <c:pt idx="313">
                  <c:v>3496.0294141805425</c:v>
                </c:pt>
                <c:pt idx="314">
                  <c:v>3498.554339868138</c:v>
                </c:pt>
                <c:pt idx="315">
                  <c:v>3488.3421528755694</c:v>
                </c:pt>
                <c:pt idx="316">
                  <c:v>3486.5183862707404</c:v>
                </c:pt>
                <c:pt idx="317">
                  <c:v>3483.6644484202648</c:v>
                </c:pt>
                <c:pt idx="318">
                  <c:v>3480.8128467000925</c:v>
                </c:pt>
                <c:pt idx="319">
                  <c:v>3463.5716684259637</c:v>
                </c:pt>
                <c:pt idx="320">
                  <c:v>3453.4615949201561</c:v>
                </c:pt>
                <c:pt idx="321">
                  <c:v>3431.4893429593621</c:v>
                </c:pt>
                <c:pt idx="322">
                  <c:v>3272.3973132046476</c:v>
                </c:pt>
                <c:pt idx="323">
                  <c:v>3249.5202905649903</c:v>
                </c:pt>
                <c:pt idx="324">
                  <c:v>3231.5526333420444</c:v>
                </c:pt>
                <c:pt idx="325">
                  <c:v>3083.4672017267053</c:v>
                </c:pt>
                <c:pt idx="326">
                  <c:v>3061.3840025329073</c:v>
                </c:pt>
                <c:pt idx="327">
                  <c:v>3044.5127897275893</c:v>
                </c:pt>
                <c:pt idx="328">
                  <c:v>3027.033795899089</c:v>
                </c:pt>
                <c:pt idx="329">
                  <c:v>3006.7674924921726</c:v>
                </c:pt>
                <c:pt idx="330">
                  <c:v>2986.4689832400713</c:v>
                </c:pt>
                <c:pt idx="331">
                  <c:v>2967.9417994701303</c:v>
                </c:pt>
                <c:pt idx="332">
                  <c:v>2947.175472030633</c:v>
                </c:pt>
                <c:pt idx="333">
                  <c:v>2926.0213753183789</c:v>
                </c:pt>
                <c:pt idx="334">
                  <c:v>2908.6940813106735</c:v>
                </c:pt>
                <c:pt idx="335">
                  <c:v>2899.5148508875709</c:v>
                </c:pt>
                <c:pt idx="336">
                  <c:v>2883.1187735777662</c:v>
                </c:pt>
                <c:pt idx="337">
                  <c:v>2881.2895357257703</c:v>
                </c:pt>
                <c:pt idx="338">
                  <c:v>2862.0832460483252</c:v>
                </c:pt>
                <c:pt idx="339">
                  <c:v>2843.3651593410946</c:v>
                </c:pt>
                <c:pt idx="340">
                  <c:v>2824.1442744781675</c:v>
                </c:pt>
                <c:pt idx="341">
                  <c:v>2809.0606207811652</c:v>
                </c:pt>
                <c:pt idx="342">
                  <c:v>2803.9960796515975</c:v>
                </c:pt>
                <c:pt idx="343">
                  <c:v>2793.9543114513381</c:v>
                </c:pt>
                <c:pt idx="344">
                  <c:v>2777.9138105436905</c:v>
                </c:pt>
                <c:pt idx="345">
                  <c:v>2777.9411392035572</c:v>
                </c:pt>
                <c:pt idx="346">
                  <c:v>2780.7396749301147</c:v>
                </c:pt>
                <c:pt idx="347">
                  <c:v>2776.872119629084</c:v>
                </c:pt>
                <c:pt idx="348">
                  <c:v>2763.1177038165902</c:v>
                </c:pt>
                <c:pt idx="349">
                  <c:v>2744.4891028061247</c:v>
                </c:pt>
                <c:pt idx="350">
                  <c:v>2734.4349402629487</c:v>
                </c:pt>
                <c:pt idx="351">
                  <c:v>2715.1806112387517</c:v>
                </c:pt>
                <c:pt idx="352">
                  <c:v>2697.577169894666</c:v>
                </c:pt>
                <c:pt idx="353">
                  <c:v>2678.2479701251095</c:v>
                </c:pt>
                <c:pt idx="354">
                  <c:v>2661.6120603737409</c:v>
                </c:pt>
                <c:pt idx="355">
                  <c:v>2642.4538715483964</c:v>
                </c:pt>
                <c:pt idx="356">
                  <c:v>2626.8058057070675</c:v>
                </c:pt>
                <c:pt idx="357">
                  <c:v>2610.6951090701923</c:v>
                </c:pt>
                <c:pt idx="358">
                  <c:v>2604.1994876027866</c:v>
                </c:pt>
                <c:pt idx="359">
                  <c:v>2610.0210766151877</c:v>
                </c:pt>
                <c:pt idx="360">
                  <c:v>2625.7270011482269</c:v>
                </c:pt>
                <c:pt idx="361">
                  <c:v>2635.2480701368331</c:v>
                </c:pt>
                <c:pt idx="362">
                  <c:v>2644.1990893149932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2-49C7-9099-2D9D93C20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041087"/>
        <c:axId val="2131042527"/>
      </c:lineChart>
      <c:catAx>
        <c:axId val="213104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42527"/>
        <c:crosses val="autoZero"/>
        <c:auto val="1"/>
        <c:lblAlgn val="ctr"/>
        <c:lblOffset val="100"/>
        <c:noMultiLvlLbl val="0"/>
      </c:catAx>
      <c:valAx>
        <c:axId val="2131042527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4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Sheet5!$B$2:$B$27</c:f>
              <c:numCache>
                <c:formatCode>General</c:formatCode>
                <c:ptCount val="2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</c:numCache>
            </c:numRef>
          </c:xVal>
          <c:yVal>
            <c:numRef>
              <c:f>Sheet5!$C$2:$C$27</c:f>
              <c:numCache>
                <c:formatCode>General</c:formatCode>
                <c:ptCount val="26"/>
                <c:pt idx="0">
                  <c:v>9.2489999999999781E-2</c:v>
                </c:pt>
                <c:pt idx="1">
                  <c:v>7.2722768999999882E-2</c:v>
                </c:pt>
                <c:pt idx="2">
                  <c:v>5.8321024000000138E-2</c:v>
                </c:pt>
                <c:pt idx="3">
                  <c:v>4.8291248999999731E-2</c:v>
                </c:pt>
                <c:pt idx="4">
                  <c:v>4.1731344000000004E-2</c:v>
                </c:pt>
                <c:pt idx="5">
                  <c:v>3.7830624999999979E-2</c:v>
                </c:pt>
                <c:pt idx="6">
                  <c:v>3.5869823999999911E-2</c:v>
                </c:pt>
                <c:pt idx="7">
                  <c:v>3.5221088999999983E-2</c:v>
                </c:pt>
                <c:pt idx="8">
                  <c:v>3.5347983999999777E-2</c:v>
                </c:pt>
                <c:pt idx="9">
                  <c:v>3.5805489000000468E-2</c:v>
                </c:pt>
                <c:pt idx="10">
                  <c:v>3.6239999999999162E-2</c:v>
                </c:pt>
                <c:pt idx="11">
                  <c:v>3.6389328999999249E-2</c:v>
                </c:pt>
                <c:pt idx="12">
                  <c:v>3.6082704000000132E-2</c:v>
                </c:pt>
                <c:pt idx="13">
                  <c:v>3.5240769000000727E-2</c:v>
                </c:pt>
                <c:pt idx="14">
                  <c:v>3.3875584000000902E-2</c:v>
                </c:pt>
                <c:pt idx="15">
                  <c:v>3.209062499999904E-2</c:v>
                </c:pt>
                <c:pt idx="16">
                  <c:v>3.0080783999999472E-2</c:v>
                </c:pt>
                <c:pt idx="17">
                  <c:v>2.8132369000000157E-2</c:v>
                </c:pt>
                <c:pt idx="18">
                  <c:v>2.6623104000000453E-2</c:v>
                </c:pt>
                <c:pt idx="19">
                  <c:v>2.6022129000001115E-2</c:v>
                </c:pt>
                <c:pt idx="20">
                  <c:v>2.6890000000001191E-2</c:v>
                </c:pt>
                <c:pt idx="21">
                  <c:v>2.9878689000000236E-2</c:v>
                </c:pt>
                <c:pt idx="22">
                  <c:v>3.5731584000000094E-2</c:v>
                </c:pt>
                <c:pt idx="23">
                  <c:v>4.528348900000001E-2</c:v>
                </c:pt>
                <c:pt idx="24">
                  <c:v>5.946062399999974E-2</c:v>
                </c:pt>
                <c:pt idx="25">
                  <c:v>7.9280624999999993E-2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F6-498A-B11D-80EA2E672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90703"/>
        <c:axId val="1606089183"/>
      </c:scatterChart>
      <c:valAx>
        <c:axId val="10979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089183"/>
        <c:crosses val="autoZero"/>
        <c:crossBetween val="midCat"/>
      </c:valAx>
      <c:valAx>
        <c:axId val="160608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Sheet5!$P$1:$P$26</c:f>
              <c:numCache>
                <c:formatCode>General</c:formatCode>
                <c:ptCount val="2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</c:numCache>
            </c:numRef>
          </c:xVal>
          <c:yVal>
            <c:numRef>
              <c:f>Sheet5!$Q$1:$Q$26</c:f>
              <c:numCache>
                <c:formatCode>General</c:formatCode>
                <c:ptCount val="26"/>
                <c:pt idx="0">
                  <c:v>9.2489999999999781E-2</c:v>
                </c:pt>
                <c:pt idx="1">
                  <c:v>7.2722768999999882E-2</c:v>
                </c:pt>
                <c:pt idx="2">
                  <c:v>5.8321024000000138E-2</c:v>
                </c:pt>
                <c:pt idx="3">
                  <c:v>4.8291248999999731E-2</c:v>
                </c:pt>
                <c:pt idx="4">
                  <c:v>4.0231344000000002E-2</c:v>
                </c:pt>
                <c:pt idx="5">
                  <c:v>3.1830625000000001E-2</c:v>
                </c:pt>
                <c:pt idx="6">
                  <c:v>3.2969823999999898E-2</c:v>
                </c:pt>
                <c:pt idx="7">
                  <c:v>3.5221088999999983E-2</c:v>
                </c:pt>
                <c:pt idx="8">
                  <c:v>3.5347983999999777E-2</c:v>
                </c:pt>
                <c:pt idx="9">
                  <c:v>3.5805489000000468E-2</c:v>
                </c:pt>
                <c:pt idx="10">
                  <c:v>3.6239999999999162E-2</c:v>
                </c:pt>
                <c:pt idx="11">
                  <c:v>3.6389328999999249E-2</c:v>
                </c:pt>
                <c:pt idx="12">
                  <c:v>3.6082704000000132E-2</c:v>
                </c:pt>
                <c:pt idx="13">
                  <c:v>3.5240769000000727E-2</c:v>
                </c:pt>
                <c:pt idx="14">
                  <c:v>3.3875584000000902E-2</c:v>
                </c:pt>
                <c:pt idx="15">
                  <c:v>3.209062499999904E-2</c:v>
                </c:pt>
                <c:pt idx="16">
                  <c:v>3.0080783999999472E-2</c:v>
                </c:pt>
                <c:pt idx="17">
                  <c:v>2.8132369000000157E-2</c:v>
                </c:pt>
                <c:pt idx="18">
                  <c:v>2.6623104000000453E-2</c:v>
                </c:pt>
                <c:pt idx="19">
                  <c:v>2.6022129000001115E-2</c:v>
                </c:pt>
                <c:pt idx="20">
                  <c:v>2.6890000000001191E-2</c:v>
                </c:pt>
                <c:pt idx="21">
                  <c:v>2.9878689000000236E-2</c:v>
                </c:pt>
                <c:pt idx="22">
                  <c:v>3.5731584000000094E-2</c:v>
                </c:pt>
                <c:pt idx="23">
                  <c:v>4.528348900000001E-2</c:v>
                </c:pt>
                <c:pt idx="24">
                  <c:v>5.946062399999974E-2</c:v>
                </c:pt>
                <c:pt idx="25">
                  <c:v>7.9280624999999993E-2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8D-4601-B82B-C32E7E67D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940751"/>
        <c:axId val="618935471"/>
      </c:scatterChart>
      <c:valAx>
        <c:axId val="61894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35471"/>
        <c:crosses val="autoZero"/>
        <c:crossBetween val="midCat"/>
      </c:valAx>
      <c:valAx>
        <c:axId val="61893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4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618134</xdr:colOff>
      <xdr:row>2</xdr:row>
      <xdr:rowOff>43891</xdr:rowOff>
    </xdr:from>
    <xdr:to>
      <xdr:col>15</xdr:col>
      <xdr:colOff>40233</xdr:colOff>
      <xdr:row>17</xdr:row>
      <xdr:rowOff>43891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387BB-E976-7BD3-B13C-EBB01E277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629107</xdr:colOff>
      <xdr:row>18</xdr:row>
      <xdr:rowOff>43891</xdr:rowOff>
    </xdr:from>
    <xdr:to>
      <xdr:col>15</xdr:col>
      <xdr:colOff>51206</xdr:colOff>
      <xdr:row>33</xdr:row>
      <xdr:rowOff>43891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CC073-E1B9-F89D-C90A-47897656B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476856</xdr:colOff>
      <xdr:row>17</xdr:row>
      <xdr:rowOff>90597</xdr:rowOff>
    </xdr:from>
    <xdr:to>
      <xdr:col>22</xdr:col>
      <xdr:colOff>546632</xdr:colOff>
      <xdr:row>30</xdr:row>
      <xdr:rowOff>175197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8E59CC-2DBD-42C7-A4F4-D1696B6D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0345" y="3233721"/>
          <a:ext cx="5214532" cy="2488166"/>
        </a:xfrm>
        <a:prstGeom prst="rect">
          <a:avLst/>
        </a:prstGeom>
      </xdr:spPr>
    </xdr:pic>
    <xdr:clientData/>
  </xdr:twoCellAnchor>
  <xdr:twoCellAnchor>
    <xdr:from>
      <xdr:col>12</xdr:col>
      <xdr:colOff>212340</xdr:colOff>
      <xdr:row>1</xdr:row>
      <xdr:rowOff>6750</xdr:rowOff>
    </xdr:from>
    <xdr:to>
      <xdr:col>31</xdr:col>
      <xdr:colOff>632323</xdr:colOff>
      <xdr:row>16</xdr:row>
      <xdr:rowOff>6750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9A38F2-8BAF-4E77-97EB-92F576B739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217045</xdr:colOff>
      <xdr:row>32</xdr:row>
      <xdr:rowOff>26365</xdr:rowOff>
    </xdr:from>
    <xdr:to>
      <xdr:col>31</xdr:col>
      <xdr:colOff>265277</xdr:colOff>
      <xdr:row>47</xdr:row>
      <xdr:rowOff>26365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1E7FD0-6ADB-42A2-A73B-9BD028D9D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474283</xdr:colOff>
      <xdr:row>46</xdr:row>
      <xdr:rowOff>160772</xdr:rowOff>
    </xdr:from>
    <xdr:to>
      <xdr:col>24</xdr:col>
      <xdr:colOff>284215</xdr:colOff>
      <xdr:row>70</xdr:row>
      <xdr:rowOff>53972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2A4558-DF6E-4CED-8D8F-7C533B04B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8939" y="8573252"/>
          <a:ext cx="8178521" cy="428232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401937</xdr:colOff>
      <xdr:row>47</xdr:row>
      <xdr:rowOff>136658</xdr:rowOff>
    </xdr:from>
    <xdr:to>
      <xdr:col>24</xdr:col>
      <xdr:colOff>233851</xdr:colOff>
      <xdr:row>71</xdr:row>
      <xdr:rowOff>81149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72074F-B395-4CE9-953F-31EA1A66F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6142" y="8826472"/>
          <a:ext cx="8192143" cy="43818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476856</xdr:colOff>
      <xdr:row>17</xdr:row>
      <xdr:rowOff>90597</xdr:rowOff>
    </xdr:from>
    <xdr:to>
      <xdr:col>22</xdr:col>
      <xdr:colOff>546632</xdr:colOff>
      <xdr:row>30</xdr:row>
      <xdr:rowOff>175197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71D789-A757-4AFA-AFFD-FC89DDAB3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2725" y="3199557"/>
          <a:ext cx="5219677" cy="2462040"/>
        </a:xfrm>
        <a:prstGeom prst="rect">
          <a:avLst/>
        </a:prstGeom>
      </xdr:spPr>
    </xdr:pic>
    <xdr:clientData/>
  </xdr:twoCellAnchor>
  <xdr:twoCellAnchor>
    <xdr:from>
      <xdr:col>12</xdr:col>
      <xdr:colOff>212340</xdr:colOff>
      <xdr:row>1</xdr:row>
      <xdr:rowOff>6750</xdr:rowOff>
    </xdr:from>
    <xdr:to>
      <xdr:col>31</xdr:col>
      <xdr:colOff>632323</xdr:colOff>
      <xdr:row>16</xdr:row>
      <xdr:rowOff>6750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265AC8-6A2E-44EA-8CF9-518C6A426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217045</xdr:colOff>
      <xdr:row>32</xdr:row>
      <xdr:rowOff>26365</xdr:rowOff>
    </xdr:from>
    <xdr:to>
      <xdr:col>31</xdr:col>
      <xdr:colOff>265277</xdr:colOff>
      <xdr:row>47</xdr:row>
      <xdr:rowOff>26365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7FCD9C-4C29-44A2-B0EF-7AC0072BB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474283</xdr:colOff>
      <xdr:row>46</xdr:row>
      <xdr:rowOff>160772</xdr:rowOff>
    </xdr:from>
    <xdr:to>
      <xdr:col>24</xdr:col>
      <xdr:colOff>284215</xdr:colOff>
      <xdr:row>70</xdr:row>
      <xdr:rowOff>53972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106D3D-09BE-459C-B1BC-BFC0A17E3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8939" y="8573252"/>
          <a:ext cx="8178521" cy="428232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401937</xdr:colOff>
      <xdr:row>47</xdr:row>
      <xdr:rowOff>136658</xdr:rowOff>
    </xdr:from>
    <xdr:to>
      <xdr:col>24</xdr:col>
      <xdr:colOff>233851</xdr:colOff>
      <xdr:row>71</xdr:row>
      <xdr:rowOff>81149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1E385C-7301-429E-9D7D-2197AC07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36593" y="8732018"/>
          <a:ext cx="8200503" cy="43336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32918</xdr:colOff>
      <xdr:row>4</xdr:row>
      <xdr:rowOff>168248</xdr:rowOff>
    </xdr:from>
    <xdr:to>
      <xdr:col>13</xdr:col>
      <xdr:colOff>530351</xdr:colOff>
      <xdr:row>19</xdr:row>
      <xdr:rowOff>168248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0424CF-2242-8F44-16C0-9A3617564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640079</xdr:colOff>
      <xdr:row>5</xdr:row>
      <xdr:rowOff>58522</xdr:rowOff>
    </xdr:from>
    <xdr:to>
      <xdr:col>21</xdr:col>
      <xdr:colOff>62178</xdr:colOff>
      <xdr:row>20</xdr:row>
      <xdr:rowOff>58522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D89A3E-95DE-7A7B-A2A4-086975C14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0</xdr:colOff>
      <xdr:row>31</xdr:row>
      <xdr:rowOff>87781</xdr:rowOff>
    </xdr:from>
    <xdr:to>
      <xdr:col>23</xdr:col>
      <xdr:colOff>629937</xdr:colOff>
      <xdr:row>54</xdr:row>
      <xdr:rowOff>58215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9A7FB3-D0C0-5E3C-0437-1B851D384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5626" y="5757061"/>
          <a:ext cx="9210666" cy="417667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19</xdr:col>
      <xdr:colOff>610952</xdr:colOff>
      <xdr:row>75</xdr:row>
      <xdr:rowOff>160027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6B426B-DFE0-E963-0F56-1F227DCC7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5626" y="10058400"/>
          <a:ext cx="6616731" cy="38176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452739</xdr:colOff>
      <xdr:row>17</xdr:row>
      <xdr:rowOff>170983</xdr:rowOff>
    </xdr:from>
    <xdr:to>
      <xdr:col>31</xdr:col>
      <xdr:colOff>620988</xdr:colOff>
      <xdr:row>31</xdr:row>
      <xdr:rowOff>70693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240CE9-BF12-45F1-A883-FE6FD92D4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4240" y="3129218"/>
          <a:ext cx="12387045" cy="2488166"/>
        </a:xfrm>
        <a:prstGeom prst="rect">
          <a:avLst/>
        </a:prstGeom>
      </xdr:spPr>
    </xdr:pic>
    <xdr:clientData/>
  </xdr:twoCellAnchor>
  <xdr:twoCellAnchor>
    <xdr:from>
      <xdr:col>12</xdr:col>
      <xdr:colOff>220379</xdr:colOff>
      <xdr:row>1</xdr:row>
      <xdr:rowOff>54983</xdr:rowOff>
    </xdr:from>
    <xdr:to>
      <xdr:col>31</xdr:col>
      <xdr:colOff>640362</xdr:colOff>
      <xdr:row>16</xdr:row>
      <xdr:rowOff>54983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20B49E-0876-715F-04D8-E569872A9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233122</xdr:colOff>
      <xdr:row>31</xdr:row>
      <xdr:rowOff>18326</xdr:rowOff>
    </xdr:from>
    <xdr:to>
      <xdr:col>31</xdr:col>
      <xdr:colOff>281354</xdr:colOff>
      <xdr:row>46</xdr:row>
      <xdr:rowOff>18326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651B67-BB72-80A4-AD8D-5FF924FCC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474283</xdr:colOff>
      <xdr:row>46</xdr:row>
      <xdr:rowOff>160772</xdr:rowOff>
    </xdr:from>
    <xdr:to>
      <xdr:col>24</xdr:col>
      <xdr:colOff>284215</xdr:colOff>
      <xdr:row>70</xdr:row>
      <xdr:rowOff>53972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C2E4A1-C290-8598-58A1-35A6A0491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98488" y="8665697"/>
          <a:ext cx="8170161" cy="4330552"/>
        </a:xfrm>
        <a:prstGeom prst="rect">
          <a:avLst/>
        </a:prstGeom>
      </xdr:spPr>
    </xdr:pic>
    <xdr:clientData/>
  </xdr:twoCellAnchor>
  <xdr:twoCellAnchor editAs="oneCell">
    <xdr:from>
      <xdr:col>11</xdr:col>
      <xdr:colOff>466245</xdr:colOff>
      <xdr:row>46</xdr:row>
      <xdr:rowOff>144696</xdr:rowOff>
    </xdr:from>
    <xdr:to>
      <xdr:col>24</xdr:col>
      <xdr:colOff>298159</xdr:colOff>
      <xdr:row>70</xdr:row>
      <xdr:rowOff>89188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F9FE65-77F4-37A4-7F01-61601EDA5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90450" y="8649621"/>
          <a:ext cx="8192143" cy="43818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201168</xdr:colOff>
      <xdr:row>0</xdr:row>
      <xdr:rowOff>117043</xdr:rowOff>
    </xdr:from>
    <xdr:to>
      <xdr:col>13</xdr:col>
      <xdr:colOff>267004</xdr:colOff>
      <xdr:row>15</xdr:row>
      <xdr:rowOff>117043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56C941-DD3D-7575-3197-5E5CBE353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102413</xdr:colOff>
      <xdr:row>0</xdr:row>
      <xdr:rowOff>65836</xdr:rowOff>
    </xdr:from>
    <xdr:to>
      <xdr:col>24</xdr:col>
      <xdr:colOff>168250</xdr:colOff>
      <xdr:row>15</xdr:row>
      <xdr:rowOff>65836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F668F-D5AC-EF4D-C222-8F33356FB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8D36-5107-497F-B479-DC7D65E849D3}">
  <dimension ref="A1:N66"/>
  <sheetViews>
    <sheetView workbookViewId="0">
      <selection activeCell="L4" sqref="L4"/>
    </sheetView>
  </sheetViews>
  <sheetFormatPr defaultRowHeight="14.4" x14ac:dyDescent="0.3"/>
  <cols>
    <col min="11" max="11" width="17.3984375" bestFit="1" customWidth="1"/>
  </cols>
  <sheetData>
    <row r="1" spans="1:14" x14ac:dyDescent="0.3">
      <c r="A1" t="s">
        <v>2</v>
      </c>
      <c r="B1" t="s">
        <v>38</v>
      </c>
      <c r="C1" t="s">
        <v>37</v>
      </c>
      <c r="D1" t="s">
        <v>3</v>
      </c>
      <c r="E1" t="s">
        <v>4</v>
      </c>
      <c r="F1" t="s">
        <v>36</v>
      </c>
      <c r="G1" t="s">
        <v>35</v>
      </c>
      <c r="H1" t="s">
        <v>34</v>
      </c>
      <c r="I1" t="s">
        <v>5</v>
      </c>
    </row>
    <row r="2" spans="1:14" x14ac:dyDescent="0.3">
      <c r="A2">
        <v>743992.19739999995</v>
      </c>
      <c r="B2">
        <f>(SQRT(A2/1.6))</f>
        <v>681.90550912498134</v>
      </c>
      <c r="C2">
        <f>(SQRT(A2/1.6))*1.6</f>
        <v>1091.0488145999702</v>
      </c>
      <c r="D2">
        <f>ROUND(SQRT(A2/1.6)/$L$2,0)</f>
        <v>31</v>
      </c>
      <c r="E2">
        <f>ROUND(SQRT(A2/1.6)*1.6/$L$2,0)</f>
        <v>50</v>
      </c>
      <c r="F2">
        <v>52</v>
      </c>
      <c r="G2">
        <v>128</v>
      </c>
      <c r="H2">
        <v>2558</v>
      </c>
      <c r="I2">
        <f>G2/(D2*E2)</f>
        <v>8.2580645161290323E-2</v>
      </c>
      <c r="K2" t="s">
        <v>0</v>
      </c>
      <c r="L2">
        <v>22</v>
      </c>
      <c r="N2">
        <f>100/L2</f>
        <v>4.5454545454545459</v>
      </c>
    </row>
    <row r="3" spans="1:14" x14ac:dyDescent="0.3">
      <c r="A3">
        <v>449885.17839999998</v>
      </c>
      <c r="B3">
        <f t="shared" ref="B3:B66" si="0">(SQRT(A3/1.6))</f>
        <v>530.26242229673403</v>
      </c>
      <c r="C3">
        <f t="shared" ref="C3:C66" si="1">(SQRT(A3/1.6))*1.6</f>
        <v>848.41987567477452</v>
      </c>
      <c r="D3">
        <f t="shared" ref="D3:D66" si="2">ROUND(SQRT(A3/1.6)/$L$2,0)</f>
        <v>24</v>
      </c>
      <c r="E3">
        <f t="shared" ref="E3:E66" si="3">ROUND(SQRT(A3/1.6)*1.6/$L$2,0)</f>
        <v>39</v>
      </c>
      <c r="F3">
        <v>124</v>
      </c>
      <c r="G3">
        <v>308</v>
      </c>
      <c r="H3">
        <v>6158</v>
      </c>
      <c r="I3">
        <f t="shared" ref="I3:I66" si="4">G3/(D3*E3)</f>
        <v>0.32905982905982906</v>
      </c>
      <c r="K3" t="s">
        <v>1</v>
      </c>
      <c r="L3">
        <v>6</v>
      </c>
    </row>
    <row r="4" spans="1:14" x14ac:dyDescent="0.3">
      <c r="A4">
        <v>203030.3363</v>
      </c>
      <c r="B4">
        <f t="shared" si="0"/>
        <v>356.22178511076493</v>
      </c>
      <c r="C4">
        <f t="shared" si="1"/>
        <v>569.95485617722386</v>
      </c>
      <c r="D4">
        <f t="shared" si="2"/>
        <v>16</v>
      </c>
      <c r="E4">
        <f t="shared" si="3"/>
        <v>26</v>
      </c>
      <c r="F4">
        <v>90</v>
      </c>
      <c r="G4">
        <v>227</v>
      </c>
      <c r="H4">
        <v>4540</v>
      </c>
      <c r="I4">
        <f t="shared" si="4"/>
        <v>0.54567307692307687</v>
      </c>
      <c r="K4" t="s">
        <v>6</v>
      </c>
      <c r="L4">
        <f>AVERAGE(I2:I66)</f>
        <v>0.40338081306666995</v>
      </c>
    </row>
    <row r="5" spans="1:14" x14ac:dyDescent="0.3">
      <c r="A5">
        <v>69687.484509999995</v>
      </c>
      <c r="B5">
        <f t="shared" si="0"/>
        <v>208.69757501885351</v>
      </c>
      <c r="C5">
        <f t="shared" si="1"/>
        <v>333.91612003016564</v>
      </c>
      <c r="D5">
        <f t="shared" si="2"/>
        <v>9</v>
      </c>
      <c r="E5">
        <f t="shared" si="3"/>
        <v>15</v>
      </c>
      <c r="F5">
        <v>42</v>
      </c>
      <c r="G5">
        <v>105</v>
      </c>
      <c r="H5">
        <v>2102</v>
      </c>
      <c r="I5">
        <f t="shared" si="4"/>
        <v>0.77777777777777779</v>
      </c>
    </row>
    <row r="6" spans="1:14" x14ac:dyDescent="0.3">
      <c r="A6">
        <v>623856.94689999998</v>
      </c>
      <c r="B6">
        <f t="shared" si="0"/>
        <v>624.42821189669189</v>
      </c>
      <c r="C6">
        <f t="shared" si="1"/>
        <v>999.08513903470703</v>
      </c>
      <c r="D6">
        <f t="shared" si="2"/>
        <v>28</v>
      </c>
      <c r="E6">
        <f t="shared" si="3"/>
        <v>45</v>
      </c>
      <c r="F6">
        <v>196</v>
      </c>
      <c r="G6">
        <v>489</v>
      </c>
      <c r="H6">
        <v>9781</v>
      </c>
      <c r="I6">
        <f t="shared" si="4"/>
        <v>0.3880952380952381</v>
      </c>
      <c r="N6">
        <f>(2.1+2.9)/3</f>
        <v>1.6666666666666667</v>
      </c>
    </row>
    <row r="7" spans="1:14" x14ac:dyDescent="0.3">
      <c r="A7">
        <v>1507655.527</v>
      </c>
      <c r="B7">
        <f t="shared" si="0"/>
        <v>970.71350272621635</v>
      </c>
      <c r="C7">
        <f t="shared" si="1"/>
        <v>1553.1416043619463</v>
      </c>
      <c r="D7">
        <f t="shared" si="2"/>
        <v>44</v>
      </c>
      <c r="E7">
        <f t="shared" si="3"/>
        <v>71</v>
      </c>
      <c r="F7">
        <v>54</v>
      </c>
      <c r="G7">
        <v>137</v>
      </c>
      <c r="H7">
        <v>2737</v>
      </c>
      <c r="I7">
        <f t="shared" si="4"/>
        <v>4.3854033290653009E-2</v>
      </c>
      <c r="K7">
        <f>455/450000</f>
        <v>1.0111111111111111E-3</v>
      </c>
    </row>
    <row r="8" spans="1:14" x14ac:dyDescent="0.3">
      <c r="A8">
        <v>68664.192850000007</v>
      </c>
      <c r="B8">
        <f t="shared" si="0"/>
        <v>207.15964986273269</v>
      </c>
      <c r="C8">
        <f t="shared" si="1"/>
        <v>331.45543978037233</v>
      </c>
      <c r="D8">
        <f t="shared" si="2"/>
        <v>9</v>
      </c>
      <c r="E8">
        <f t="shared" si="3"/>
        <v>15</v>
      </c>
      <c r="F8">
        <v>34</v>
      </c>
      <c r="G8">
        <v>84</v>
      </c>
      <c r="H8">
        <v>1666</v>
      </c>
      <c r="I8">
        <f t="shared" si="4"/>
        <v>0.62222222222222223</v>
      </c>
      <c r="K8">
        <f>SUM(G2:G66)*0.001</f>
        <v>23.153000000000002</v>
      </c>
    </row>
    <row r="9" spans="1:14" x14ac:dyDescent="0.3">
      <c r="A9">
        <v>160772.59090000001</v>
      </c>
      <c r="B9">
        <f t="shared" si="0"/>
        <v>316.99032999840864</v>
      </c>
      <c r="C9">
        <f t="shared" si="1"/>
        <v>507.18452799745387</v>
      </c>
      <c r="D9">
        <f t="shared" si="2"/>
        <v>14</v>
      </c>
      <c r="E9">
        <f t="shared" si="3"/>
        <v>23</v>
      </c>
      <c r="F9">
        <v>62</v>
      </c>
      <c r="G9">
        <v>155</v>
      </c>
      <c r="H9">
        <v>3090</v>
      </c>
      <c r="I9">
        <f t="shared" si="4"/>
        <v>0.48136645962732921</v>
      </c>
    </row>
    <row r="10" spans="1:14" x14ac:dyDescent="0.3">
      <c r="A10">
        <v>519689.05820000003</v>
      </c>
      <c r="B10">
        <f t="shared" si="0"/>
        <v>569.91724081220775</v>
      </c>
      <c r="C10">
        <f t="shared" si="1"/>
        <v>911.86758529953249</v>
      </c>
      <c r="D10">
        <f t="shared" si="2"/>
        <v>26</v>
      </c>
      <c r="E10">
        <f t="shared" si="3"/>
        <v>41</v>
      </c>
      <c r="F10">
        <v>310</v>
      </c>
      <c r="G10">
        <v>776</v>
      </c>
      <c r="H10">
        <v>15510</v>
      </c>
      <c r="I10">
        <f t="shared" si="4"/>
        <v>0.72795497185741087</v>
      </c>
    </row>
    <row r="11" spans="1:14" x14ac:dyDescent="0.3">
      <c r="A11">
        <v>566957.00459999999</v>
      </c>
      <c r="B11">
        <f t="shared" si="0"/>
        <v>595.27147409816303</v>
      </c>
      <c r="C11">
        <f t="shared" si="1"/>
        <v>952.43435855706093</v>
      </c>
      <c r="D11">
        <f t="shared" si="2"/>
        <v>27</v>
      </c>
      <c r="E11">
        <f t="shared" si="3"/>
        <v>43</v>
      </c>
      <c r="F11">
        <v>160</v>
      </c>
      <c r="G11">
        <v>401</v>
      </c>
      <c r="H11">
        <v>8022</v>
      </c>
      <c r="I11">
        <f t="shared" si="4"/>
        <v>0.34539190353143839</v>
      </c>
    </row>
    <row r="12" spans="1:14" x14ac:dyDescent="0.3">
      <c r="A12">
        <v>1209641.9410000001</v>
      </c>
      <c r="B12">
        <f t="shared" si="0"/>
        <v>869.49767861967291</v>
      </c>
      <c r="C12">
        <f t="shared" si="1"/>
        <v>1391.1962857914768</v>
      </c>
      <c r="D12">
        <f t="shared" si="2"/>
        <v>40</v>
      </c>
      <c r="E12">
        <f t="shared" si="3"/>
        <v>63</v>
      </c>
      <c r="F12">
        <v>314</v>
      </c>
      <c r="G12">
        <v>785</v>
      </c>
      <c r="H12">
        <v>15685</v>
      </c>
      <c r="I12">
        <f t="shared" si="4"/>
        <v>0.31150793650793651</v>
      </c>
    </row>
    <row r="13" spans="1:14" x14ac:dyDescent="0.3">
      <c r="A13">
        <v>859369.5845</v>
      </c>
      <c r="B13">
        <f t="shared" si="0"/>
        <v>732.87515329181406</v>
      </c>
      <c r="C13">
        <f t="shared" si="1"/>
        <v>1172.6002452669024</v>
      </c>
      <c r="D13">
        <f t="shared" si="2"/>
        <v>33</v>
      </c>
      <c r="E13">
        <f t="shared" si="3"/>
        <v>53</v>
      </c>
      <c r="F13">
        <v>334</v>
      </c>
      <c r="G13">
        <v>836</v>
      </c>
      <c r="H13">
        <v>16719</v>
      </c>
      <c r="I13">
        <f t="shared" si="4"/>
        <v>0.4779874213836478</v>
      </c>
    </row>
    <row r="14" spans="1:14" x14ac:dyDescent="0.3">
      <c r="A14">
        <v>527315.90780000004</v>
      </c>
      <c r="B14">
        <f t="shared" si="0"/>
        <v>574.08400289069198</v>
      </c>
      <c r="C14">
        <f t="shared" si="1"/>
        <v>918.53440462510719</v>
      </c>
      <c r="D14">
        <f t="shared" si="2"/>
        <v>26</v>
      </c>
      <c r="E14">
        <f t="shared" si="3"/>
        <v>42</v>
      </c>
      <c r="F14">
        <v>158</v>
      </c>
      <c r="G14">
        <v>395</v>
      </c>
      <c r="H14">
        <v>7887</v>
      </c>
      <c r="I14">
        <f t="shared" si="4"/>
        <v>0.36172161172161171</v>
      </c>
    </row>
    <row r="15" spans="1:14" x14ac:dyDescent="0.3">
      <c r="A15">
        <v>358871.66149999999</v>
      </c>
      <c r="B15">
        <f t="shared" si="0"/>
        <v>473.59770738201422</v>
      </c>
      <c r="C15">
        <f t="shared" si="1"/>
        <v>757.75633181122282</v>
      </c>
      <c r="D15">
        <f t="shared" si="2"/>
        <v>22</v>
      </c>
      <c r="E15">
        <f t="shared" si="3"/>
        <v>34</v>
      </c>
      <c r="F15">
        <v>264</v>
      </c>
      <c r="G15">
        <v>660</v>
      </c>
      <c r="H15">
        <v>13192</v>
      </c>
      <c r="I15">
        <f t="shared" si="4"/>
        <v>0.88235294117647056</v>
      </c>
    </row>
    <row r="16" spans="1:14" x14ac:dyDescent="0.3">
      <c r="A16">
        <v>532451.86270000006</v>
      </c>
      <c r="B16">
        <f t="shared" si="0"/>
        <v>576.8729619140596</v>
      </c>
      <c r="C16">
        <f t="shared" si="1"/>
        <v>922.99673906249541</v>
      </c>
      <c r="D16">
        <f t="shared" si="2"/>
        <v>26</v>
      </c>
      <c r="E16">
        <f t="shared" si="3"/>
        <v>42</v>
      </c>
      <c r="F16">
        <v>248</v>
      </c>
      <c r="G16">
        <v>619</v>
      </c>
      <c r="H16">
        <v>12377</v>
      </c>
      <c r="I16">
        <f t="shared" si="4"/>
        <v>0.56684981684981683</v>
      </c>
    </row>
    <row r="17" spans="1:9" x14ac:dyDescent="0.3">
      <c r="A17">
        <v>412481.79729999998</v>
      </c>
      <c r="B17">
        <f t="shared" si="0"/>
        <v>507.74119717873987</v>
      </c>
      <c r="C17">
        <f t="shared" si="1"/>
        <v>812.38591548598379</v>
      </c>
      <c r="D17">
        <f t="shared" si="2"/>
        <v>23</v>
      </c>
      <c r="E17">
        <f t="shared" si="3"/>
        <v>37</v>
      </c>
      <c r="F17">
        <v>182</v>
      </c>
      <c r="G17">
        <v>455</v>
      </c>
      <c r="H17">
        <v>9099</v>
      </c>
      <c r="I17">
        <f t="shared" si="4"/>
        <v>0.53466509988249122</v>
      </c>
    </row>
    <row r="18" spans="1:9" x14ac:dyDescent="0.3">
      <c r="A18">
        <v>129335.8806</v>
      </c>
      <c r="B18">
        <f t="shared" si="0"/>
        <v>284.31483495414022</v>
      </c>
      <c r="C18">
        <f t="shared" si="1"/>
        <v>454.90373592662439</v>
      </c>
      <c r="D18">
        <f t="shared" si="2"/>
        <v>13</v>
      </c>
      <c r="E18">
        <f t="shared" si="3"/>
        <v>21</v>
      </c>
      <c r="F18">
        <v>48</v>
      </c>
      <c r="G18">
        <v>121</v>
      </c>
      <c r="H18">
        <v>2414</v>
      </c>
      <c r="I18">
        <f t="shared" si="4"/>
        <v>0.4432234432234432</v>
      </c>
    </row>
    <row r="19" spans="1:9" x14ac:dyDescent="0.3">
      <c r="A19">
        <v>198995.85</v>
      </c>
      <c r="B19">
        <f t="shared" si="0"/>
        <v>352.66472215122394</v>
      </c>
      <c r="C19">
        <f t="shared" si="1"/>
        <v>564.26355544195837</v>
      </c>
      <c r="D19">
        <f t="shared" si="2"/>
        <v>16</v>
      </c>
      <c r="E19">
        <f t="shared" si="3"/>
        <v>26</v>
      </c>
      <c r="F19">
        <v>66</v>
      </c>
      <c r="G19">
        <v>163</v>
      </c>
      <c r="H19">
        <v>3256</v>
      </c>
      <c r="I19">
        <f t="shared" si="4"/>
        <v>0.39182692307692307</v>
      </c>
    </row>
    <row r="20" spans="1:9" x14ac:dyDescent="0.3">
      <c r="A20">
        <v>74409.807019999993</v>
      </c>
      <c r="B20">
        <f t="shared" si="0"/>
        <v>215.65279823712001</v>
      </c>
      <c r="C20">
        <f t="shared" si="1"/>
        <v>345.04447717939206</v>
      </c>
      <c r="D20">
        <f t="shared" si="2"/>
        <v>10</v>
      </c>
      <c r="E20">
        <f t="shared" si="3"/>
        <v>16</v>
      </c>
      <c r="F20">
        <v>26</v>
      </c>
      <c r="G20">
        <v>65</v>
      </c>
      <c r="H20">
        <v>1295</v>
      </c>
      <c r="I20">
        <f t="shared" si="4"/>
        <v>0.40625</v>
      </c>
    </row>
    <row r="21" spans="1:9" x14ac:dyDescent="0.3">
      <c r="A21">
        <v>108565.89290000001</v>
      </c>
      <c r="B21">
        <f t="shared" si="0"/>
        <v>260.48739520848221</v>
      </c>
      <c r="C21">
        <f t="shared" si="1"/>
        <v>416.77983233357156</v>
      </c>
      <c r="D21">
        <f t="shared" si="2"/>
        <v>12</v>
      </c>
      <c r="E21">
        <f t="shared" si="3"/>
        <v>19</v>
      </c>
      <c r="F21">
        <v>38</v>
      </c>
      <c r="G21">
        <v>95</v>
      </c>
      <c r="H21">
        <v>1897</v>
      </c>
      <c r="I21">
        <f t="shared" si="4"/>
        <v>0.41666666666666669</v>
      </c>
    </row>
    <row r="22" spans="1:9" x14ac:dyDescent="0.3">
      <c r="A22">
        <v>263299.2781</v>
      </c>
      <c r="B22">
        <f t="shared" si="0"/>
        <v>405.6624813961725</v>
      </c>
      <c r="C22">
        <f t="shared" si="1"/>
        <v>649.05997023387602</v>
      </c>
      <c r="D22">
        <f t="shared" si="2"/>
        <v>18</v>
      </c>
      <c r="E22">
        <f t="shared" si="3"/>
        <v>30</v>
      </c>
      <c r="F22">
        <v>108</v>
      </c>
      <c r="G22">
        <v>270</v>
      </c>
      <c r="H22">
        <v>5395</v>
      </c>
      <c r="I22">
        <f t="shared" si="4"/>
        <v>0.5</v>
      </c>
    </row>
    <row r="23" spans="1:9" x14ac:dyDescent="0.3">
      <c r="A23">
        <v>215983.76800000001</v>
      </c>
      <c r="B23">
        <f t="shared" si="0"/>
        <v>367.4096555617449</v>
      </c>
      <c r="C23">
        <f t="shared" si="1"/>
        <v>587.85544889879191</v>
      </c>
      <c r="D23">
        <f t="shared" si="2"/>
        <v>17</v>
      </c>
      <c r="E23">
        <f t="shared" si="3"/>
        <v>27</v>
      </c>
      <c r="F23">
        <v>54</v>
      </c>
      <c r="G23">
        <v>136</v>
      </c>
      <c r="H23">
        <v>2715</v>
      </c>
      <c r="I23">
        <f t="shared" si="4"/>
        <v>0.29629629629629628</v>
      </c>
    </row>
    <row r="24" spans="1:9" x14ac:dyDescent="0.3">
      <c r="A24">
        <v>231343.27119999999</v>
      </c>
      <c r="B24">
        <f t="shared" si="0"/>
        <v>380.24931886855495</v>
      </c>
      <c r="C24">
        <f t="shared" si="1"/>
        <v>608.39891018968797</v>
      </c>
      <c r="D24">
        <f t="shared" si="2"/>
        <v>17</v>
      </c>
      <c r="E24">
        <f t="shared" si="3"/>
        <v>28</v>
      </c>
      <c r="F24">
        <v>48</v>
      </c>
      <c r="G24">
        <v>120</v>
      </c>
      <c r="H24">
        <v>2395</v>
      </c>
      <c r="I24">
        <f t="shared" si="4"/>
        <v>0.25210084033613445</v>
      </c>
    </row>
    <row r="25" spans="1:9" x14ac:dyDescent="0.3">
      <c r="A25">
        <v>76304.662890000007</v>
      </c>
      <c r="B25">
        <f t="shared" si="0"/>
        <v>218.38135063748004</v>
      </c>
      <c r="C25">
        <f t="shared" si="1"/>
        <v>349.41016101996809</v>
      </c>
      <c r="D25">
        <f t="shared" si="2"/>
        <v>10</v>
      </c>
      <c r="E25">
        <f t="shared" si="3"/>
        <v>16</v>
      </c>
      <c r="F25">
        <v>10</v>
      </c>
      <c r="G25">
        <v>25</v>
      </c>
      <c r="H25">
        <v>499</v>
      </c>
      <c r="I25">
        <f t="shared" si="4"/>
        <v>0.15625</v>
      </c>
    </row>
    <row r="26" spans="1:9" x14ac:dyDescent="0.3">
      <c r="A26">
        <v>135687.23610000001</v>
      </c>
      <c r="B26">
        <f t="shared" si="0"/>
        <v>291.21216073938257</v>
      </c>
      <c r="C26">
        <f t="shared" si="1"/>
        <v>465.93945718301211</v>
      </c>
      <c r="D26">
        <f t="shared" si="2"/>
        <v>13</v>
      </c>
      <c r="E26">
        <f t="shared" si="3"/>
        <v>21</v>
      </c>
      <c r="F26">
        <v>52</v>
      </c>
      <c r="G26">
        <v>128</v>
      </c>
      <c r="H26">
        <v>2560</v>
      </c>
      <c r="I26">
        <f t="shared" si="4"/>
        <v>0.46886446886446886</v>
      </c>
    </row>
    <row r="27" spans="1:9" x14ac:dyDescent="0.3">
      <c r="A27">
        <v>200128.39230000001</v>
      </c>
      <c r="B27">
        <f t="shared" si="0"/>
        <v>353.6668562185323</v>
      </c>
      <c r="C27">
        <f t="shared" si="1"/>
        <v>565.86696994965166</v>
      </c>
      <c r="D27">
        <f t="shared" si="2"/>
        <v>16</v>
      </c>
      <c r="E27">
        <f t="shared" si="3"/>
        <v>26</v>
      </c>
      <c r="F27">
        <v>30</v>
      </c>
      <c r="G27">
        <v>76</v>
      </c>
      <c r="H27">
        <v>1514</v>
      </c>
      <c r="I27">
        <f t="shared" si="4"/>
        <v>0.18269230769230768</v>
      </c>
    </row>
    <row r="28" spans="1:9" x14ac:dyDescent="0.3">
      <c r="A28">
        <v>420376.53399999999</v>
      </c>
      <c r="B28">
        <f t="shared" si="0"/>
        <v>512.57714907123977</v>
      </c>
      <c r="C28">
        <f t="shared" si="1"/>
        <v>820.12343851398373</v>
      </c>
      <c r="D28">
        <f t="shared" si="2"/>
        <v>23</v>
      </c>
      <c r="E28">
        <f t="shared" si="3"/>
        <v>37</v>
      </c>
      <c r="F28">
        <v>128</v>
      </c>
      <c r="G28">
        <v>320</v>
      </c>
      <c r="H28">
        <v>6404</v>
      </c>
      <c r="I28">
        <f t="shared" si="4"/>
        <v>0.37602820211515864</v>
      </c>
    </row>
    <row r="29" spans="1:9" x14ac:dyDescent="0.3">
      <c r="A29">
        <v>162247.36989999999</v>
      </c>
      <c r="B29">
        <f t="shared" si="0"/>
        <v>318.44089904957247</v>
      </c>
      <c r="C29">
        <f t="shared" si="1"/>
        <v>509.50543847931596</v>
      </c>
      <c r="D29">
        <f t="shared" si="2"/>
        <v>14</v>
      </c>
      <c r="E29">
        <f t="shared" si="3"/>
        <v>23</v>
      </c>
      <c r="F29">
        <v>14</v>
      </c>
      <c r="G29">
        <v>35</v>
      </c>
      <c r="H29">
        <v>688</v>
      </c>
      <c r="I29">
        <f t="shared" si="4"/>
        <v>0.10869565217391304</v>
      </c>
    </row>
    <row r="30" spans="1:9" x14ac:dyDescent="0.3">
      <c r="A30">
        <v>110182.08070000001</v>
      </c>
      <c r="B30">
        <f t="shared" si="0"/>
        <v>262.41913123379555</v>
      </c>
      <c r="C30">
        <f t="shared" si="1"/>
        <v>419.87060997407292</v>
      </c>
      <c r="D30">
        <f t="shared" si="2"/>
        <v>12</v>
      </c>
      <c r="E30">
        <f t="shared" si="3"/>
        <v>19</v>
      </c>
      <c r="F30">
        <v>18</v>
      </c>
      <c r="G30">
        <v>48</v>
      </c>
      <c r="H30">
        <v>947</v>
      </c>
      <c r="I30">
        <f t="shared" si="4"/>
        <v>0.21052631578947367</v>
      </c>
    </row>
    <row r="31" spans="1:9" x14ac:dyDescent="0.3">
      <c r="A31">
        <v>241166.17629999999</v>
      </c>
      <c r="B31">
        <f t="shared" si="0"/>
        <v>388.23814880495706</v>
      </c>
      <c r="C31">
        <f t="shared" si="1"/>
        <v>621.18103808793137</v>
      </c>
      <c r="D31">
        <f t="shared" si="2"/>
        <v>18</v>
      </c>
      <c r="E31">
        <f t="shared" si="3"/>
        <v>28</v>
      </c>
      <c r="F31">
        <v>60</v>
      </c>
      <c r="G31">
        <v>153</v>
      </c>
      <c r="H31">
        <v>3045</v>
      </c>
      <c r="I31">
        <f t="shared" si="4"/>
        <v>0.30357142857142855</v>
      </c>
    </row>
    <row r="32" spans="1:9" x14ac:dyDescent="0.3">
      <c r="A32">
        <v>444113.58929999999</v>
      </c>
      <c r="B32">
        <f t="shared" si="0"/>
        <v>526.85006720365891</v>
      </c>
      <c r="C32">
        <f t="shared" si="1"/>
        <v>842.96010752585426</v>
      </c>
      <c r="D32">
        <f t="shared" si="2"/>
        <v>24</v>
      </c>
      <c r="E32">
        <f t="shared" si="3"/>
        <v>38</v>
      </c>
      <c r="F32">
        <v>154</v>
      </c>
      <c r="G32">
        <v>384</v>
      </c>
      <c r="H32">
        <v>7665</v>
      </c>
      <c r="I32">
        <f t="shared" si="4"/>
        <v>0.42105263157894735</v>
      </c>
    </row>
    <row r="33" spans="1:9" x14ac:dyDescent="0.3">
      <c r="A33">
        <v>374970.43199999997</v>
      </c>
      <c r="B33">
        <f t="shared" si="0"/>
        <v>484.1038318377577</v>
      </c>
      <c r="C33">
        <f t="shared" si="1"/>
        <v>774.56613094041234</v>
      </c>
      <c r="D33">
        <f t="shared" si="2"/>
        <v>22</v>
      </c>
      <c r="E33">
        <f t="shared" si="3"/>
        <v>35</v>
      </c>
      <c r="F33">
        <v>150</v>
      </c>
      <c r="G33">
        <v>377</v>
      </c>
      <c r="H33">
        <v>7539</v>
      </c>
      <c r="I33">
        <f t="shared" si="4"/>
        <v>0.48961038961038961</v>
      </c>
    </row>
    <row r="34" spans="1:9" x14ac:dyDescent="0.3">
      <c r="A34">
        <v>637183.57629999996</v>
      </c>
      <c r="B34">
        <f t="shared" si="0"/>
        <v>631.06238612953314</v>
      </c>
      <c r="C34">
        <f t="shared" si="1"/>
        <v>1009.6998178072531</v>
      </c>
      <c r="D34">
        <f t="shared" si="2"/>
        <v>29</v>
      </c>
      <c r="E34">
        <f t="shared" si="3"/>
        <v>46</v>
      </c>
      <c r="F34">
        <v>422</v>
      </c>
      <c r="G34">
        <v>1053</v>
      </c>
      <c r="H34">
        <v>21064</v>
      </c>
      <c r="I34">
        <f t="shared" si="4"/>
        <v>0.78935532233883055</v>
      </c>
    </row>
    <row r="35" spans="1:9" x14ac:dyDescent="0.3">
      <c r="A35">
        <v>1075139.402</v>
      </c>
      <c r="B35">
        <f t="shared" si="0"/>
        <v>819.73296032915493</v>
      </c>
      <c r="C35">
        <f t="shared" si="1"/>
        <v>1311.572736526648</v>
      </c>
      <c r="D35">
        <f t="shared" si="2"/>
        <v>37</v>
      </c>
      <c r="E35">
        <f t="shared" si="3"/>
        <v>60</v>
      </c>
      <c r="F35">
        <v>24</v>
      </c>
      <c r="G35">
        <v>58</v>
      </c>
      <c r="H35">
        <v>1158</v>
      </c>
      <c r="I35">
        <f t="shared" si="4"/>
        <v>2.6126126126126126E-2</v>
      </c>
    </row>
    <row r="36" spans="1:9" x14ac:dyDescent="0.3">
      <c r="A36">
        <v>566996.80599999998</v>
      </c>
      <c r="B36">
        <f t="shared" si="0"/>
        <v>595.29236829477327</v>
      </c>
      <c r="C36">
        <f t="shared" si="1"/>
        <v>952.46778927163723</v>
      </c>
      <c r="D36">
        <f t="shared" si="2"/>
        <v>27</v>
      </c>
      <c r="E36">
        <f t="shared" si="3"/>
        <v>43</v>
      </c>
      <c r="F36">
        <v>54</v>
      </c>
      <c r="G36">
        <v>134</v>
      </c>
      <c r="H36">
        <v>2674</v>
      </c>
      <c r="I36">
        <f t="shared" si="4"/>
        <v>0.11541774332472007</v>
      </c>
    </row>
    <row r="37" spans="1:9" x14ac:dyDescent="0.3">
      <c r="A37">
        <v>67218.455719999998</v>
      </c>
      <c r="B37">
        <f t="shared" si="0"/>
        <v>204.96715547862783</v>
      </c>
      <c r="C37">
        <f t="shared" si="1"/>
        <v>327.94744876580455</v>
      </c>
      <c r="D37">
        <f t="shared" si="2"/>
        <v>9</v>
      </c>
      <c r="E37">
        <f t="shared" si="3"/>
        <v>15</v>
      </c>
      <c r="F37">
        <v>18</v>
      </c>
      <c r="G37">
        <v>47</v>
      </c>
      <c r="H37">
        <v>940</v>
      </c>
      <c r="I37">
        <f t="shared" si="4"/>
        <v>0.34814814814814815</v>
      </c>
    </row>
    <row r="38" spans="1:9" x14ac:dyDescent="0.3">
      <c r="A38">
        <v>216102.90359999999</v>
      </c>
      <c r="B38">
        <f t="shared" si="0"/>
        <v>367.51097228518222</v>
      </c>
      <c r="C38">
        <f t="shared" si="1"/>
        <v>588.01755565629162</v>
      </c>
      <c r="D38">
        <f t="shared" si="2"/>
        <v>17</v>
      </c>
      <c r="E38">
        <f t="shared" si="3"/>
        <v>27</v>
      </c>
      <c r="F38">
        <v>82</v>
      </c>
      <c r="G38">
        <v>206</v>
      </c>
      <c r="H38">
        <v>4120</v>
      </c>
      <c r="I38">
        <f t="shared" si="4"/>
        <v>0.44880174291938996</v>
      </c>
    </row>
    <row r="39" spans="1:9" x14ac:dyDescent="0.3">
      <c r="A39">
        <v>75702.451419999998</v>
      </c>
      <c r="B39">
        <f t="shared" si="0"/>
        <v>217.5178892355753</v>
      </c>
      <c r="C39">
        <f t="shared" si="1"/>
        <v>348.02862277692049</v>
      </c>
      <c r="D39">
        <f t="shared" si="2"/>
        <v>10</v>
      </c>
      <c r="E39">
        <f t="shared" si="3"/>
        <v>16</v>
      </c>
      <c r="F39">
        <v>18</v>
      </c>
      <c r="G39">
        <v>47</v>
      </c>
      <c r="H39">
        <v>940</v>
      </c>
      <c r="I39">
        <f t="shared" si="4"/>
        <v>0.29375000000000001</v>
      </c>
    </row>
    <row r="40" spans="1:9" x14ac:dyDescent="0.3">
      <c r="A40">
        <v>303576.99949999998</v>
      </c>
      <c r="B40">
        <f t="shared" si="0"/>
        <v>435.58652950648047</v>
      </c>
      <c r="C40">
        <f t="shared" si="1"/>
        <v>696.93844721036885</v>
      </c>
      <c r="D40">
        <f t="shared" si="2"/>
        <v>20</v>
      </c>
      <c r="E40">
        <f t="shared" si="3"/>
        <v>32</v>
      </c>
      <c r="F40">
        <v>156</v>
      </c>
      <c r="G40">
        <v>389</v>
      </c>
      <c r="H40">
        <v>7783</v>
      </c>
      <c r="I40">
        <f t="shared" si="4"/>
        <v>0.60781249999999998</v>
      </c>
    </row>
    <row r="41" spans="1:9" x14ac:dyDescent="0.3">
      <c r="A41">
        <v>260581.64249999999</v>
      </c>
      <c r="B41">
        <f t="shared" si="0"/>
        <v>403.56353472842414</v>
      </c>
      <c r="C41">
        <f t="shared" si="1"/>
        <v>645.70165556547863</v>
      </c>
      <c r="D41">
        <f t="shared" si="2"/>
        <v>18</v>
      </c>
      <c r="E41">
        <f t="shared" si="3"/>
        <v>29</v>
      </c>
      <c r="F41">
        <v>88</v>
      </c>
      <c r="G41">
        <v>219</v>
      </c>
      <c r="H41">
        <v>4376</v>
      </c>
      <c r="I41">
        <f t="shared" si="4"/>
        <v>0.41954022988505746</v>
      </c>
    </row>
    <row r="42" spans="1:9" x14ac:dyDescent="0.3">
      <c r="A42">
        <v>454098.94150000002</v>
      </c>
      <c r="B42">
        <f t="shared" si="0"/>
        <v>532.73993508793762</v>
      </c>
      <c r="C42">
        <f t="shared" si="1"/>
        <v>852.38389614070024</v>
      </c>
      <c r="D42">
        <f t="shared" si="2"/>
        <v>24</v>
      </c>
      <c r="E42">
        <f t="shared" si="3"/>
        <v>39</v>
      </c>
      <c r="F42">
        <v>84</v>
      </c>
      <c r="G42">
        <v>210</v>
      </c>
      <c r="H42">
        <v>4190</v>
      </c>
      <c r="I42">
        <f t="shared" si="4"/>
        <v>0.22435897435897437</v>
      </c>
    </row>
    <row r="43" spans="1:9" x14ac:dyDescent="0.3">
      <c r="A43">
        <v>131492.2401</v>
      </c>
      <c r="B43">
        <f t="shared" si="0"/>
        <v>286.67516471173428</v>
      </c>
      <c r="C43">
        <f t="shared" si="1"/>
        <v>458.68026353877485</v>
      </c>
      <c r="D43">
        <f t="shared" si="2"/>
        <v>13</v>
      </c>
      <c r="E43">
        <f t="shared" si="3"/>
        <v>21</v>
      </c>
      <c r="F43">
        <v>56</v>
      </c>
      <c r="G43">
        <v>142</v>
      </c>
      <c r="H43">
        <v>2831</v>
      </c>
      <c r="I43">
        <f t="shared" si="4"/>
        <v>0.52014652014652019</v>
      </c>
    </row>
    <row r="44" spans="1:9" x14ac:dyDescent="0.3">
      <c r="A44">
        <v>300037.42709999997</v>
      </c>
      <c r="B44">
        <f t="shared" si="0"/>
        <v>433.03971173265387</v>
      </c>
      <c r="C44">
        <f t="shared" si="1"/>
        <v>692.86353877224622</v>
      </c>
      <c r="D44">
        <f t="shared" si="2"/>
        <v>20</v>
      </c>
      <c r="E44">
        <f t="shared" si="3"/>
        <v>31</v>
      </c>
      <c r="F44">
        <v>130</v>
      </c>
      <c r="G44">
        <v>328</v>
      </c>
      <c r="H44">
        <v>6547</v>
      </c>
      <c r="I44">
        <f t="shared" si="4"/>
        <v>0.52903225806451615</v>
      </c>
    </row>
    <row r="45" spans="1:9" x14ac:dyDescent="0.3">
      <c r="A45">
        <v>333579.8308</v>
      </c>
      <c r="B45">
        <f t="shared" si="0"/>
        <v>456.60419867758549</v>
      </c>
      <c r="C45">
        <f t="shared" si="1"/>
        <v>730.56671788413678</v>
      </c>
      <c r="D45">
        <f t="shared" si="2"/>
        <v>21</v>
      </c>
      <c r="E45">
        <f t="shared" si="3"/>
        <v>33</v>
      </c>
      <c r="F45">
        <v>106</v>
      </c>
      <c r="G45">
        <v>264</v>
      </c>
      <c r="H45">
        <v>5273</v>
      </c>
      <c r="I45">
        <f t="shared" si="4"/>
        <v>0.38095238095238093</v>
      </c>
    </row>
    <row r="46" spans="1:9" x14ac:dyDescent="0.3">
      <c r="A46">
        <v>92126.502810000005</v>
      </c>
      <c r="B46">
        <f t="shared" si="0"/>
        <v>239.95637990320242</v>
      </c>
      <c r="C46">
        <f t="shared" si="1"/>
        <v>383.9302078451239</v>
      </c>
      <c r="D46">
        <f t="shared" si="2"/>
        <v>11</v>
      </c>
      <c r="E46">
        <f t="shared" si="3"/>
        <v>17</v>
      </c>
      <c r="F46">
        <v>52</v>
      </c>
      <c r="G46">
        <v>130</v>
      </c>
      <c r="H46">
        <v>2597</v>
      </c>
      <c r="I46">
        <f t="shared" si="4"/>
        <v>0.69518716577540107</v>
      </c>
    </row>
    <row r="47" spans="1:9" x14ac:dyDescent="0.3">
      <c r="A47">
        <v>388801.76360000001</v>
      </c>
      <c r="B47">
        <f t="shared" si="0"/>
        <v>492.95141976669464</v>
      </c>
      <c r="C47">
        <f t="shared" si="1"/>
        <v>788.72227162671152</v>
      </c>
      <c r="D47">
        <f t="shared" si="2"/>
        <v>22</v>
      </c>
      <c r="E47">
        <f t="shared" si="3"/>
        <v>36</v>
      </c>
      <c r="F47">
        <v>178</v>
      </c>
      <c r="G47">
        <v>445</v>
      </c>
      <c r="H47">
        <v>8897</v>
      </c>
      <c r="I47">
        <f t="shared" si="4"/>
        <v>0.56186868686868685</v>
      </c>
    </row>
    <row r="48" spans="1:9" x14ac:dyDescent="0.3">
      <c r="A48">
        <v>150012.86799999999</v>
      </c>
      <c r="B48">
        <f t="shared" si="0"/>
        <v>306.19935091374703</v>
      </c>
      <c r="C48">
        <f t="shared" si="1"/>
        <v>489.91896146199525</v>
      </c>
      <c r="D48">
        <f t="shared" si="2"/>
        <v>14</v>
      </c>
      <c r="E48">
        <f t="shared" si="3"/>
        <v>22</v>
      </c>
      <c r="F48">
        <v>72</v>
      </c>
      <c r="G48">
        <v>180</v>
      </c>
      <c r="H48">
        <v>3597</v>
      </c>
      <c r="I48">
        <f t="shared" si="4"/>
        <v>0.58441558441558439</v>
      </c>
    </row>
    <row r="49" spans="1:9" x14ac:dyDescent="0.3">
      <c r="A49">
        <v>95511.649940000003</v>
      </c>
      <c r="B49">
        <f t="shared" si="0"/>
        <v>244.32515468633187</v>
      </c>
      <c r="C49">
        <f t="shared" si="1"/>
        <v>390.920247498131</v>
      </c>
      <c r="D49">
        <f t="shared" si="2"/>
        <v>11</v>
      </c>
      <c r="E49">
        <f t="shared" si="3"/>
        <v>18</v>
      </c>
      <c r="F49">
        <v>56</v>
      </c>
      <c r="G49">
        <v>139</v>
      </c>
      <c r="H49">
        <v>2783</v>
      </c>
      <c r="I49">
        <f t="shared" si="4"/>
        <v>0.70202020202020199</v>
      </c>
    </row>
    <row r="50" spans="1:9" x14ac:dyDescent="0.3">
      <c r="A50">
        <v>451994.30060000002</v>
      </c>
      <c r="B50">
        <f t="shared" si="0"/>
        <v>531.50393966084584</v>
      </c>
      <c r="C50">
        <f t="shared" si="1"/>
        <v>850.40630345735337</v>
      </c>
      <c r="D50">
        <f t="shared" si="2"/>
        <v>24</v>
      </c>
      <c r="E50">
        <f t="shared" si="3"/>
        <v>39</v>
      </c>
      <c r="F50">
        <v>204</v>
      </c>
      <c r="G50">
        <v>511</v>
      </c>
      <c r="H50">
        <v>10222</v>
      </c>
      <c r="I50">
        <f t="shared" si="4"/>
        <v>0.54594017094017089</v>
      </c>
    </row>
    <row r="51" spans="1:9" x14ac:dyDescent="0.3">
      <c r="A51">
        <v>144677.29699999999</v>
      </c>
      <c r="B51">
        <f t="shared" si="0"/>
        <v>300.70469006152859</v>
      </c>
      <c r="C51">
        <f t="shared" si="1"/>
        <v>481.1275040984458</v>
      </c>
      <c r="D51">
        <f t="shared" si="2"/>
        <v>14</v>
      </c>
      <c r="E51">
        <f t="shared" si="3"/>
        <v>22</v>
      </c>
      <c r="F51">
        <v>70</v>
      </c>
      <c r="G51">
        <v>173</v>
      </c>
      <c r="H51">
        <v>3454</v>
      </c>
      <c r="I51">
        <f t="shared" si="4"/>
        <v>0.56168831168831168</v>
      </c>
    </row>
    <row r="52" spans="1:9" x14ac:dyDescent="0.3">
      <c r="A52">
        <v>1040370.584</v>
      </c>
      <c r="B52">
        <f t="shared" si="0"/>
        <v>806.36940356141986</v>
      </c>
      <c r="C52">
        <f t="shared" si="1"/>
        <v>1290.1910456982719</v>
      </c>
      <c r="D52">
        <f t="shared" si="2"/>
        <v>37</v>
      </c>
      <c r="E52">
        <f t="shared" si="3"/>
        <v>59</v>
      </c>
      <c r="F52">
        <v>42</v>
      </c>
      <c r="G52">
        <v>106</v>
      </c>
      <c r="H52">
        <v>2123</v>
      </c>
      <c r="I52">
        <f t="shared" si="4"/>
        <v>4.8557031607879067E-2</v>
      </c>
    </row>
    <row r="53" spans="1:9" x14ac:dyDescent="0.3">
      <c r="A53">
        <v>1709950.4029999999</v>
      </c>
      <c r="B53">
        <f t="shared" si="0"/>
        <v>1033.7886640290653</v>
      </c>
      <c r="C53">
        <f t="shared" si="1"/>
        <v>1654.0618624465046</v>
      </c>
      <c r="D53">
        <f t="shared" si="2"/>
        <v>47</v>
      </c>
      <c r="E53">
        <f t="shared" si="3"/>
        <v>75</v>
      </c>
      <c r="F53">
        <v>310</v>
      </c>
      <c r="G53">
        <v>777</v>
      </c>
      <c r="H53">
        <v>15535</v>
      </c>
      <c r="I53">
        <f t="shared" si="4"/>
        <v>0.22042553191489361</v>
      </c>
    </row>
    <row r="54" spans="1:9" x14ac:dyDescent="0.3">
      <c r="A54">
        <v>449235.79759999999</v>
      </c>
      <c r="B54">
        <f t="shared" si="0"/>
        <v>529.87958396224326</v>
      </c>
      <c r="C54">
        <f t="shared" si="1"/>
        <v>847.80733433958926</v>
      </c>
      <c r="D54">
        <f t="shared" si="2"/>
        <v>24</v>
      </c>
      <c r="E54">
        <f t="shared" si="3"/>
        <v>39</v>
      </c>
      <c r="F54">
        <v>254</v>
      </c>
      <c r="G54">
        <v>635</v>
      </c>
      <c r="H54">
        <v>12686</v>
      </c>
      <c r="I54">
        <f t="shared" si="4"/>
        <v>0.67841880341880345</v>
      </c>
    </row>
    <row r="55" spans="1:9" x14ac:dyDescent="0.3">
      <c r="A55">
        <v>331985.18920000002</v>
      </c>
      <c r="B55">
        <f t="shared" si="0"/>
        <v>455.51151824075754</v>
      </c>
      <c r="C55">
        <f t="shared" si="1"/>
        <v>728.81842918521215</v>
      </c>
      <c r="D55">
        <f t="shared" si="2"/>
        <v>21</v>
      </c>
      <c r="E55">
        <f t="shared" si="3"/>
        <v>33</v>
      </c>
      <c r="F55">
        <v>42</v>
      </c>
      <c r="G55">
        <v>104</v>
      </c>
      <c r="H55">
        <v>2073</v>
      </c>
      <c r="I55">
        <f t="shared" si="4"/>
        <v>0.15007215007215008</v>
      </c>
    </row>
    <row r="56" spans="1:9" x14ac:dyDescent="0.3">
      <c r="A56">
        <v>1292907.6880000001</v>
      </c>
      <c r="B56">
        <f t="shared" si="0"/>
        <v>898.92563930505401</v>
      </c>
      <c r="C56">
        <f t="shared" si="1"/>
        <v>1438.2810228880865</v>
      </c>
      <c r="D56">
        <f t="shared" si="2"/>
        <v>41</v>
      </c>
      <c r="E56">
        <f t="shared" si="3"/>
        <v>65</v>
      </c>
      <c r="F56">
        <v>248</v>
      </c>
      <c r="G56">
        <v>618</v>
      </c>
      <c r="H56">
        <v>12357</v>
      </c>
      <c r="I56">
        <f t="shared" si="4"/>
        <v>0.23189493433395872</v>
      </c>
    </row>
    <row r="57" spans="1:9" x14ac:dyDescent="0.3">
      <c r="A57">
        <v>8252572.4510000004</v>
      </c>
      <c r="B57">
        <f t="shared" si="0"/>
        <v>2271.0917598976489</v>
      </c>
      <c r="C57">
        <f t="shared" si="1"/>
        <v>3633.7468158362385</v>
      </c>
      <c r="D57">
        <f t="shared" si="2"/>
        <v>103</v>
      </c>
      <c r="E57">
        <f t="shared" si="3"/>
        <v>165</v>
      </c>
      <c r="F57">
        <v>502</v>
      </c>
      <c r="G57">
        <v>1253</v>
      </c>
      <c r="H57">
        <v>25062</v>
      </c>
      <c r="I57">
        <f t="shared" si="4"/>
        <v>7.3727566931450425E-2</v>
      </c>
    </row>
    <row r="58" spans="1:9" x14ac:dyDescent="0.3">
      <c r="A58">
        <v>2164206.781</v>
      </c>
      <c r="B58">
        <f t="shared" si="0"/>
        <v>1163.0258974438186</v>
      </c>
      <c r="C58">
        <f t="shared" si="1"/>
        <v>1860.8414359101098</v>
      </c>
      <c r="D58">
        <f t="shared" si="2"/>
        <v>53</v>
      </c>
      <c r="E58">
        <f t="shared" si="3"/>
        <v>85</v>
      </c>
      <c r="F58">
        <v>470</v>
      </c>
      <c r="G58">
        <v>1174</v>
      </c>
      <c r="H58">
        <v>23476</v>
      </c>
      <c r="I58">
        <f t="shared" si="4"/>
        <v>0.26059933407325192</v>
      </c>
    </row>
    <row r="59" spans="1:9" x14ac:dyDescent="0.3">
      <c r="A59">
        <v>822703.17350000003</v>
      </c>
      <c r="B59">
        <f t="shared" si="0"/>
        <v>717.07006870842133</v>
      </c>
      <c r="C59">
        <f t="shared" si="1"/>
        <v>1147.3121099334742</v>
      </c>
      <c r="D59">
        <f t="shared" si="2"/>
        <v>33</v>
      </c>
      <c r="E59">
        <f t="shared" si="3"/>
        <v>52</v>
      </c>
      <c r="F59">
        <v>368</v>
      </c>
      <c r="G59">
        <v>920</v>
      </c>
      <c r="H59">
        <v>18390</v>
      </c>
      <c r="I59">
        <f t="shared" si="4"/>
        <v>0.53613053613053618</v>
      </c>
    </row>
    <row r="60" spans="1:9" x14ac:dyDescent="0.3">
      <c r="A60">
        <v>411180.7684</v>
      </c>
      <c r="B60">
        <f t="shared" si="0"/>
        <v>506.9398191600261</v>
      </c>
      <c r="C60">
        <f t="shared" si="1"/>
        <v>811.10371065604181</v>
      </c>
      <c r="D60">
        <f t="shared" si="2"/>
        <v>23</v>
      </c>
      <c r="E60">
        <f t="shared" si="3"/>
        <v>37</v>
      </c>
      <c r="F60">
        <v>298</v>
      </c>
      <c r="G60">
        <v>745</v>
      </c>
      <c r="H60">
        <v>14898</v>
      </c>
      <c r="I60">
        <f t="shared" si="4"/>
        <v>0.87544065804935367</v>
      </c>
    </row>
    <row r="61" spans="1:9" x14ac:dyDescent="0.3">
      <c r="A61">
        <v>1460840.969</v>
      </c>
      <c r="B61">
        <f t="shared" si="0"/>
        <v>955.52373367959831</v>
      </c>
      <c r="C61">
        <f t="shared" si="1"/>
        <v>1528.8379738873573</v>
      </c>
      <c r="D61">
        <f t="shared" si="2"/>
        <v>43</v>
      </c>
      <c r="E61">
        <f t="shared" si="3"/>
        <v>69</v>
      </c>
      <c r="F61">
        <v>450</v>
      </c>
      <c r="G61">
        <v>1127</v>
      </c>
      <c r="H61">
        <v>22542</v>
      </c>
      <c r="I61">
        <f t="shared" si="4"/>
        <v>0.37984496124031009</v>
      </c>
    </row>
    <row r="62" spans="1:9" x14ac:dyDescent="0.3">
      <c r="A62">
        <v>671067.62699999998</v>
      </c>
      <c r="B62">
        <f t="shared" si="0"/>
        <v>647.62432541945179</v>
      </c>
      <c r="C62">
        <f t="shared" si="1"/>
        <v>1036.198920671123</v>
      </c>
      <c r="D62">
        <f t="shared" si="2"/>
        <v>29</v>
      </c>
      <c r="E62">
        <f t="shared" si="3"/>
        <v>47</v>
      </c>
      <c r="F62">
        <v>256</v>
      </c>
      <c r="G62">
        <v>642</v>
      </c>
      <c r="H62">
        <v>12833</v>
      </c>
      <c r="I62">
        <f t="shared" si="4"/>
        <v>0.47101980924431402</v>
      </c>
    </row>
    <row r="63" spans="1:9" x14ac:dyDescent="0.3">
      <c r="A63">
        <v>1434701.325</v>
      </c>
      <c r="B63">
        <f t="shared" si="0"/>
        <v>946.93628514541558</v>
      </c>
      <c r="C63">
        <f t="shared" si="1"/>
        <v>1515.0980562326649</v>
      </c>
      <c r="D63">
        <f t="shared" si="2"/>
        <v>43</v>
      </c>
      <c r="E63">
        <f t="shared" si="3"/>
        <v>69</v>
      </c>
      <c r="F63">
        <v>408</v>
      </c>
      <c r="G63">
        <v>1022</v>
      </c>
      <c r="H63">
        <v>20427</v>
      </c>
      <c r="I63">
        <f t="shared" si="4"/>
        <v>0.34445567913717562</v>
      </c>
    </row>
    <row r="64" spans="1:9" x14ac:dyDescent="0.3">
      <c r="A64">
        <v>144903.7078</v>
      </c>
      <c r="B64">
        <f t="shared" si="0"/>
        <v>300.93988996974127</v>
      </c>
      <c r="C64">
        <f t="shared" si="1"/>
        <v>481.50382395158607</v>
      </c>
      <c r="D64">
        <f t="shared" si="2"/>
        <v>14</v>
      </c>
      <c r="E64">
        <f t="shared" si="3"/>
        <v>22</v>
      </c>
      <c r="F64">
        <v>60</v>
      </c>
      <c r="G64">
        <v>148</v>
      </c>
      <c r="H64">
        <v>2954</v>
      </c>
      <c r="I64">
        <f t="shared" si="4"/>
        <v>0.48051948051948051</v>
      </c>
    </row>
    <row r="65" spans="1:9" x14ac:dyDescent="0.3">
      <c r="A65">
        <v>302119.18119999999</v>
      </c>
      <c r="B65">
        <f t="shared" si="0"/>
        <v>434.53939781106152</v>
      </c>
      <c r="C65">
        <f t="shared" si="1"/>
        <v>695.26303649769852</v>
      </c>
      <c r="D65">
        <f t="shared" si="2"/>
        <v>20</v>
      </c>
      <c r="E65">
        <f t="shared" si="3"/>
        <v>32</v>
      </c>
      <c r="F65">
        <v>50</v>
      </c>
      <c r="G65">
        <v>126</v>
      </c>
      <c r="H65">
        <v>2511</v>
      </c>
      <c r="I65">
        <f t="shared" si="4"/>
        <v>0.19687499999999999</v>
      </c>
    </row>
    <row r="66" spans="1:9" x14ac:dyDescent="0.3">
      <c r="A66">
        <v>165819.7591</v>
      </c>
      <c r="B66">
        <f t="shared" si="0"/>
        <v>321.92755308842391</v>
      </c>
      <c r="C66">
        <f t="shared" si="1"/>
        <v>515.0840849414783</v>
      </c>
      <c r="D66">
        <f t="shared" si="2"/>
        <v>15</v>
      </c>
      <c r="E66">
        <f t="shared" si="3"/>
        <v>23</v>
      </c>
      <c r="F66">
        <v>2</v>
      </c>
      <c r="G66">
        <v>5</v>
      </c>
      <c r="H66">
        <v>94</v>
      </c>
      <c r="I66">
        <f t="shared" si="4"/>
        <v>1.4492753623188406E-2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A157-DF83-48B7-A15A-A30EF18F4D5E}">
  <dimension ref="A1:I18"/>
  <sheetViews>
    <sheetView workbookViewId="0">
      <selection activeCell="B16" sqref="B16"/>
    </sheetView>
  </sheetViews>
  <sheetFormatPr defaultRowHeight="14.4" x14ac:dyDescent="0.3"/>
  <sheetData>
    <row r="1" spans="1:9" x14ac:dyDescent="0.3">
      <c r="A1" t="s">
        <v>7</v>
      </c>
    </row>
    <row r="2" spans="1:9" ht="15" thickBot="1" x14ac:dyDescent="0.35"/>
    <row r="3" spans="1:9" x14ac:dyDescent="0.3">
      <c r="A3" s="3" t="s">
        <v>8</v>
      </c>
      <c r="B3" s="3"/>
    </row>
    <row r="4" spans="1:9" x14ac:dyDescent="0.3">
      <c r="A4" t="s">
        <v>9</v>
      </c>
      <c r="B4">
        <v>1</v>
      </c>
    </row>
    <row r="5" spans="1:9" x14ac:dyDescent="0.3">
      <c r="A5" t="s">
        <v>10</v>
      </c>
      <c r="B5">
        <v>1</v>
      </c>
    </row>
    <row r="6" spans="1:9" x14ac:dyDescent="0.3">
      <c r="A6" t="s">
        <v>11</v>
      </c>
      <c r="B6">
        <v>1</v>
      </c>
    </row>
    <row r="7" spans="1:9" x14ac:dyDescent="0.3">
      <c r="A7" t="s">
        <v>12</v>
      </c>
      <c r="B7">
        <v>2.4178761833662017E-18</v>
      </c>
    </row>
    <row r="8" spans="1:9" ht="15" thickBot="1" x14ac:dyDescent="0.35">
      <c r="A8" s="1" t="s">
        <v>13</v>
      </c>
      <c r="B8" s="1">
        <v>8</v>
      </c>
    </row>
    <row r="10" spans="1:9" ht="15" thickBot="1" x14ac:dyDescent="0.35">
      <c r="A10" t="s">
        <v>14</v>
      </c>
    </row>
    <row r="11" spans="1:9" x14ac:dyDescent="0.3">
      <c r="A11" s="2"/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</row>
    <row r="12" spans="1:9" x14ac:dyDescent="0.3">
      <c r="A12" t="s">
        <v>15</v>
      </c>
      <c r="B12">
        <v>1</v>
      </c>
      <c r="C12">
        <v>3.4282285799999983E-4</v>
      </c>
      <c r="D12">
        <v>3.4282285799999983E-4</v>
      </c>
      <c r="E12">
        <v>5.8641038985342193E+31</v>
      </c>
      <c r="F12">
        <v>3.3473321100597398E-94</v>
      </c>
    </row>
    <row r="13" spans="1:9" x14ac:dyDescent="0.3">
      <c r="A13" t="s">
        <v>16</v>
      </c>
      <c r="B13">
        <v>6</v>
      </c>
      <c r="C13">
        <v>3.5076751428537059E-35</v>
      </c>
      <c r="D13">
        <v>5.8461252380895097E-36</v>
      </c>
    </row>
    <row r="14" spans="1:9" ht="15" thickBot="1" x14ac:dyDescent="0.35">
      <c r="A14" s="1" t="s">
        <v>17</v>
      </c>
      <c r="B14" s="1">
        <v>7</v>
      </c>
      <c r="C14" s="1">
        <v>3.4282285799999983E-4</v>
      </c>
      <c r="D14" s="1"/>
      <c r="E14" s="1"/>
      <c r="F14" s="1"/>
    </row>
    <row r="15" spans="1:9" ht="15" thickBot="1" x14ac:dyDescent="0.35"/>
    <row r="16" spans="1:9" x14ac:dyDescent="0.3">
      <c r="A16" s="2"/>
      <c r="B16" s="2" t="s">
        <v>24</v>
      </c>
      <c r="C16" s="2" t="s">
        <v>12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</row>
    <row r="17" spans="1:9" x14ac:dyDescent="0.3">
      <c r="A17" t="s">
        <v>18</v>
      </c>
      <c r="B17">
        <v>-0.15427599999999991</v>
      </c>
      <c r="C17">
        <v>2.6689370947431427E-17</v>
      </c>
      <c r="D17">
        <v>-5780428482329868</v>
      </c>
      <c r="E17">
        <v>1.8094374681499595E-93</v>
      </c>
      <c r="F17">
        <v>-0.15427599999999997</v>
      </c>
      <c r="G17">
        <v>-0.15427599999999986</v>
      </c>
      <c r="H17">
        <v>-0.15427599999999997</v>
      </c>
      <c r="I17">
        <v>-0.15427599999999986</v>
      </c>
    </row>
    <row r="18" spans="1:9" ht="15" thickBot="1" x14ac:dyDescent="0.35">
      <c r="A18" s="1" t="s">
        <v>31</v>
      </c>
      <c r="B18" s="1">
        <v>1.1427999999999995E-2</v>
      </c>
      <c r="C18" s="1">
        <v>1.4923455795478486E-18</v>
      </c>
      <c r="D18" s="1">
        <v>7657743726799831</v>
      </c>
      <c r="E18" s="1">
        <v>3.3473321100598351E-94</v>
      </c>
      <c r="F18" s="1">
        <v>1.1427999999999992E-2</v>
      </c>
      <c r="G18" s="1">
        <v>1.1427999999999999E-2</v>
      </c>
      <c r="H18" s="1">
        <v>1.1427999999999992E-2</v>
      </c>
      <c r="I18" s="1">
        <v>1.1427999999999999E-2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AB49-4857-41D2-8C4A-9F3ECCCA8031}">
  <dimension ref="A1:I18"/>
  <sheetViews>
    <sheetView workbookViewId="0">
      <selection activeCell="D24" sqref="D24"/>
    </sheetView>
  </sheetViews>
  <sheetFormatPr defaultRowHeight="14.4" x14ac:dyDescent="0.3"/>
  <sheetData>
    <row r="1" spans="1:9" x14ac:dyDescent="0.3">
      <c r="A1" t="s">
        <v>7</v>
      </c>
    </row>
    <row r="2" spans="1:9" ht="15" thickBot="1" x14ac:dyDescent="0.35"/>
    <row r="3" spans="1:9" x14ac:dyDescent="0.3">
      <c r="A3" s="3" t="s">
        <v>8</v>
      </c>
      <c r="B3" s="3"/>
    </row>
    <row r="4" spans="1:9" x14ac:dyDescent="0.3">
      <c r="A4" t="s">
        <v>9</v>
      </c>
      <c r="B4">
        <v>1</v>
      </c>
    </row>
    <row r="5" spans="1:9" x14ac:dyDescent="0.3">
      <c r="A5" t="s">
        <v>10</v>
      </c>
      <c r="B5">
        <v>1</v>
      </c>
    </row>
    <row r="6" spans="1:9" x14ac:dyDescent="0.3">
      <c r="A6" t="s">
        <v>11</v>
      </c>
      <c r="B6">
        <v>1</v>
      </c>
    </row>
    <row r="7" spans="1:9" x14ac:dyDescent="0.3">
      <c r="A7" t="s">
        <v>12</v>
      </c>
      <c r="B7">
        <v>1.670281391248661E-18</v>
      </c>
    </row>
    <row r="8" spans="1:9" ht="15" thickBot="1" x14ac:dyDescent="0.35">
      <c r="A8" s="1" t="s">
        <v>13</v>
      </c>
      <c r="B8" s="1">
        <v>8</v>
      </c>
    </row>
    <row r="10" spans="1:9" ht="15" thickBot="1" x14ac:dyDescent="0.35">
      <c r="A10" t="s">
        <v>14</v>
      </c>
    </row>
    <row r="11" spans="1:9" x14ac:dyDescent="0.3">
      <c r="A11" s="2"/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</row>
    <row r="12" spans="1:9" x14ac:dyDescent="0.3">
      <c r="A12" t="s">
        <v>15</v>
      </c>
      <c r="B12">
        <v>1</v>
      </c>
      <c r="C12">
        <v>1.9234319999999989E-4</v>
      </c>
      <c r="D12">
        <v>1.9234319999999989E-4</v>
      </c>
      <c r="E12">
        <v>6.8944170671152466E+31</v>
      </c>
      <c r="F12">
        <v>2.0597339021231634E-94</v>
      </c>
    </row>
    <row r="13" spans="1:9" x14ac:dyDescent="0.3">
      <c r="A13" t="s">
        <v>16</v>
      </c>
      <c r="B13">
        <v>6</v>
      </c>
      <c r="C13">
        <v>1.6739039555709374E-35</v>
      </c>
      <c r="D13">
        <v>2.7898399259515625E-36</v>
      </c>
    </row>
    <row r="14" spans="1:9" ht="15" thickBot="1" x14ac:dyDescent="0.35">
      <c r="A14" s="1" t="s">
        <v>17</v>
      </c>
      <c r="B14" s="1">
        <v>7</v>
      </c>
      <c r="C14" s="1">
        <v>1.9234319999999989E-4</v>
      </c>
      <c r="D14" s="1"/>
      <c r="E14" s="1"/>
      <c r="F14" s="1"/>
    </row>
    <row r="15" spans="1:9" ht="15" thickBot="1" x14ac:dyDescent="0.35"/>
    <row r="16" spans="1:9" x14ac:dyDescent="0.3">
      <c r="A16" s="2"/>
      <c r="B16" s="2" t="s">
        <v>24</v>
      </c>
      <c r="C16" s="2" t="s">
        <v>12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</row>
    <row r="17" spans="1:9" x14ac:dyDescent="0.3">
      <c r="A17" t="s">
        <v>18</v>
      </c>
      <c r="B17">
        <v>0.19051999999999997</v>
      </c>
      <c r="C17">
        <v>1.8437155692382965E-17</v>
      </c>
      <c r="D17">
        <v>1.0333481106237578E+16</v>
      </c>
      <c r="E17">
        <v>5.5440083329188186E-95</v>
      </c>
      <c r="F17">
        <v>0.19051999999999991</v>
      </c>
      <c r="G17">
        <v>0.19052000000000002</v>
      </c>
      <c r="H17">
        <v>0.19051999999999991</v>
      </c>
      <c r="I17">
        <v>0.19052000000000002</v>
      </c>
    </row>
    <row r="18" spans="1:9" ht="15" thickBot="1" x14ac:dyDescent="0.35">
      <c r="A18" s="1" t="s">
        <v>31</v>
      </c>
      <c r="B18" s="1">
        <v>-8.5599999999999982E-3</v>
      </c>
      <c r="C18" s="1">
        <v>1.0309200561960476E-18</v>
      </c>
      <c r="D18" s="1">
        <v>-8303262652183928</v>
      </c>
      <c r="E18" s="1">
        <v>2.0597339021231634E-94</v>
      </c>
      <c r="F18" s="1">
        <v>-8.5599999999999999E-3</v>
      </c>
      <c r="G18" s="1">
        <v>-8.5599999999999964E-3</v>
      </c>
      <c r="H18" s="1">
        <v>-8.5599999999999999E-3</v>
      </c>
      <c r="I18" s="1">
        <v>-8.5599999999999964E-3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0A73-806C-4EC1-A6EB-DCB95B102D00}">
  <dimension ref="B2:M19"/>
  <sheetViews>
    <sheetView workbookViewId="0">
      <selection activeCell="N10" sqref="N10"/>
    </sheetView>
  </sheetViews>
  <sheetFormatPr defaultRowHeight="14.4" x14ac:dyDescent="0.3"/>
  <sheetData>
    <row r="2" spans="2:13" x14ac:dyDescent="0.3">
      <c r="D2" t="s">
        <v>32</v>
      </c>
      <c r="E2" t="s">
        <v>32</v>
      </c>
      <c r="G2" t="s">
        <v>33</v>
      </c>
      <c r="H2" t="s">
        <v>33</v>
      </c>
      <c r="L2" t="s">
        <v>32</v>
      </c>
      <c r="M2" t="s">
        <v>33</v>
      </c>
    </row>
    <row r="3" spans="2:13" x14ac:dyDescent="0.3">
      <c r="B3">
        <v>1</v>
      </c>
      <c r="C3">
        <v>17</v>
      </c>
      <c r="D3">
        <v>0</v>
      </c>
      <c r="E3">
        <f>0.02+D3</f>
        <v>0.02</v>
      </c>
      <c r="G3">
        <v>0.04</v>
      </c>
      <c r="H3">
        <f t="shared" ref="H3:H10" si="0">G3-0.01</f>
        <v>0.03</v>
      </c>
      <c r="L3" cm="1">
        <f t="array" ref="L3:L4">MMULT(MMULT(MINVERSE(MMULT(TRANSPOSE(B3:C10),B3:C10)),TRANSPOSE(B3:C10)),E3:E10)</f>
        <v>-0.2714480000000023</v>
      </c>
      <c r="M3" cm="1">
        <f t="array" ref="M3:M4">MMULT(MMULT(MINVERSE(MMULT(TRANSPOSE(B3:C10),B3:C10)),TRANSPOSE(B3:C10)),H3:H10)</f>
        <v>0.22427599999999909</v>
      </c>
    </row>
    <row r="4" spans="2:13" x14ac:dyDescent="0.3">
      <c r="B4">
        <v>1</v>
      </c>
      <c r="C4">
        <v>17.25</v>
      </c>
      <c r="D4">
        <v>4.2859999999999999E-3</v>
      </c>
      <c r="E4">
        <f t="shared" ref="E4:E10" si="1">0.02+D4</f>
        <v>2.4286000000000002E-2</v>
      </c>
      <c r="G4">
        <v>3.7143000000000002E-2</v>
      </c>
      <c r="H4">
        <f t="shared" si="0"/>
        <v>2.7143E-2</v>
      </c>
      <c r="L4">
        <v>1.714400000000002E-2</v>
      </c>
      <c r="M4">
        <v>-1.1428000000000015E-2</v>
      </c>
    </row>
    <row r="5" spans="2:13" x14ac:dyDescent="0.3">
      <c r="B5">
        <v>1</v>
      </c>
      <c r="C5">
        <v>17.5</v>
      </c>
      <c r="D5">
        <v>8.5719999999999998E-3</v>
      </c>
      <c r="E5">
        <f t="shared" si="1"/>
        <v>2.8572E-2</v>
      </c>
      <c r="G5">
        <v>3.4285999999999997E-2</v>
      </c>
      <c r="H5">
        <f t="shared" si="0"/>
        <v>2.4285999999999995E-2</v>
      </c>
    </row>
    <row r="6" spans="2:13" x14ac:dyDescent="0.3">
      <c r="B6">
        <v>1</v>
      </c>
      <c r="C6">
        <v>17.75</v>
      </c>
      <c r="D6">
        <v>1.2858E-2</v>
      </c>
      <c r="E6">
        <f t="shared" si="1"/>
        <v>3.2857999999999998E-2</v>
      </c>
      <c r="G6">
        <v>3.1428999999999999E-2</v>
      </c>
      <c r="H6">
        <f t="shared" si="0"/>
        <v>2.1428999999999997E-2</v>
      </c>
      <c r="L6">
        <v>-0.255</v>
      </c>
      <c r="M6">
        <v>0.22427599999999909</v>
      </c>
    </row>
    <row r="7" spans="2:13" x14ac:dyDescent="0.3">
      <c r="B7">
        <v>1</v>
      </c>
      <c r="C7">
        <v>18</v>
      </c>
      <c r="D7">
        <v>1.7144E-2</v>
      </c>
      <c r="E7">
        <f t="shared" si="1"/>
        <v>3.7143999999999996E-2</v>
      </c>
      <c r="G7">
        <v>2.8572E-2</v>
      </c>
      <c r="H7">
        <f t="shared" si="0"/>
        <v>1.8571999999999998E-2</v>
      </c>
      <c r="J7">
        <f>0.02/7</f>
        <v>2.8571428571428571E-3</v>
      </c>
      <c r="L7">
        <v>1.7000000000000001E-2</v>
      </c>
      <c r="M7">
        <v>-1.1428000000000015E-2</v>
      </c>
    </row>
    <row r="8" spans="2:13" x14ac:dyDescent="0.3">
      <c r="B8">
        <v>1</v>
      </c>
      <c r="C8">
        <v>18.25</v>
      </c>
      <c r="D8">
        <v>2.1430000000000001E-2</v>
      </c>
      <c r="E8">
        <f t="shared" si="1"/>
        <v>4.1430000000000002E-2</v>
      </c>
      <c r="G8">
        <v>2.5714999999999998E-2</v>
      </c>
      <c r="H8">
        <f t="shared" si="0"/>
        <v>1.5715E-2</v>
      </c>
      <c r="J8">
        <f>0.06-J7</f>
        <v>5.7142857142857141E-2</v>
      </c>
    </row>
    <row r="9" spans="2:13" x14ac:dyDescent="0.3">
      <c r="B9">
        <v>1</v>
      </c>
      <c r="C9">
        <v>18.5</v>
      </c>
      <c r="D9">
        <v>2.5715999999999999E-2</v>
      </c>
      <c r="E9">
        <f t="shared" si="1"/>
        <v>4.5716E-2</v>
      </c>
      <c r="G9">
        <v>2.2858E-2</v>
      </c>
      <c r="H9">
        <f t="shared" si="0"/>
        <v>1.2858E-2</v>
      </c>
    </row>
    <row r="10" spans="2:13" x14ac:dyDescent="0.3">
      <c r="B10">
        <v>1</v>
      </c>
      <c r="C10">
        <v>18.75</v>
      </c>
      <c r="D10">
        <v>3.0002000000000001E-2</v>
      </c>
      <c r="E10">
        <f t="shared" si="1"/>
        <v>5.0002000000000005E-2</v>
      </c>
      <c r="G10">
        <v>2.0001000000000001E-2</v>
      </c>
      <c r="H10">
        <f t="shared" si="0"/>
        <v>1.0001000000000001E-2</v>
      </c>
    </row>
    <row r="11" spans="2:13" x14ac:dyDescent="0.3">
      <c r="K11">
        <f>0.04-(0.02/7)</f>
        <v>3.7142857142857144E-2</v>
      </c>
    </row>
    <row r="12" spans="2:13" x14ac:dyDescent="0.3">
      <c r="C12">
        <v>17</v>
      </c>
      <c r="D12">
        <f>$L$6+$L$7*C12</f>
        <v>3.400000000000003E-2</v>
      </c>
      <c r="G12">
        <f>$M$3+$M$4*C12</f>
        <v>2.9999999999998833E-2</v>
      </c>
    </row>
    <row r="13" spans="2:13" x14ac:dyDescent="0.3">
      <c r="C13">
        <v>17.25</v>
      </c>
      <c r="D13">
        <f t="shared" ref="D13:D19" si="2">$L$6+$L$7*C13</f>
        <v>3.8250000000000006E-2</v>
      </c>
      <c r="G13">
        <f t="shared" ref="G13:G19" si="3">$M$3+$M$4*C13</f>
        <v>2.7142999999998835E-2</v>
      </c>
    </row>
    <row r="14" spans="2:13" x14ac:dyDescent="0.3">
      <c r="C14">
        <v>17.5</v>
      </c>
      <c r="D14">
        <f t="shared" si="2"/>
        <v>4.2500000000000038E-2</v>
      </c>
      <c r="G14">
        <f t="shared" si="3"/>
        <v>2.4285999999998836E-2</v>
      </c>
    </row>
    <row r="15" spans="2:13" x14ac:dyDescent="0.3">
      <c r="C15">
        <v>17.75</v>
      </c>
      <c r="D15">
        <f t="shared" si="2"/>
        <v>4.6750000000000014E-2</v>
      </c>
      <c r="G15">
        <f t="shared" si="3"/>
        <v>2.1428999999998838E-2</v>
      </c>
    </row>
    <row r="16" spans="2:13" x14ac:dyDescent="0.3">
      <c r="C16">
        <v>18</v>
      </c>
      <c r="D16">
        <f t="shared" si="2"/>
        <v>5.1000000000000045E-2</v>
      </c>
      <c r="G16">
        <f t="shared" si="3"/>
        <v>1.8571999999998812E-2</v>
      </c>
    </row>
    <row r="17" spans="3:12" x14ac:dyDescent="0.3">
      <c r="C17">
        <v>18.25</v>
      </c>
      <c r="D17">
        <f t="shared" si="2"/>
        <v>5.5250000000000021E-2</v>
      </c>
      <c r="G17">
        <f t="shared" si="3"/>
        <v>1.5714999999998813E-2</v>
      </c>
    </row>
    <row r="18" spans="3:12" x14ac:dyDescent="0.3">
      <c r="C18">
        <v>18.5</v>
      </c>
      <c r="D18">
        <f t="shared" si="2"/>
        <v>5.9499999999999997E-2</v>
      </c>
      <c r="G18">
        <f t="shared" si="3"/>
        <v>1.2857999999998815E-2</v>
      </c>
    </row>
    <row r="19" spans="3:12" x14ac:dyDescent="0.3">
      <c r="C19">
        <v>18.75</v>
      </c>
      <c r="D19">
        <f t="shared" si="2"/>
        <v>6.3750000000000029E-2</v>
      </c>
      <c r="G19">
        <f t="shared" si="3"/>
        <v>1.0000999999998816E-2</v>
      </c>
      <c r="I19">
        <f>1400/54600</f>
        <v>2.564102564102564E-2</v>
      </c>
      <c r="J19">
        <f>1369/51000</f>
        <v>2.684313725490196E-2</v>
      </c>
      <c r="K19">
        <f>1216/60700</f>
        <v>2.0032948929159803E-2</v>
      </c>
      <c r="L19">
        <f>1148/79000</f>
        <v>1.4531645569620253E-2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BD49-6ADD-4338-8013-EA6DA4E87E18}">
  <dimension ref="B1:E31"/>
  <sheetViews>
    <sheetView zoomScale="116" workbookViewId="0">
      <selection activeCell="E27" sqref="E27"/>
    </sheetView>
  </sheetViews>
  <sheetFormatPr defaultRowHeight="14.4" x14ac:dyDescent="0.3"/>
  <sheetData>
    <row r="1" spans="2:3" x14ac:dyDescent="0.3">
      <c r="B1" t="s">
        <v>39</v>
      </c>
      <c r="C1" t="s">
        <v>40</v>
      </c>
    </row>
    <row r="2" spans="2:3" x14ac:dyDescent="0.3">
      <c r="B2">
        <v>15</v>
      </c>
      <c r="C2">
        <v>0.03</v>
      </c>
    </row>
    <row r="3" spans="2:3" x14ac:dyDescent="0.3">
      <c r="B3">
        <v>20</v>
      </c>
      <c r="C3">
        <v>0.04</v>
      </c>
    </row>
    <row r="4" spans="2:3" x14ac:dyDescent="0.3">
      <c r="B4">
        <v>25</v>
      </c>
      <c r="C4">
        <v>5.8000000000000003E-2</v>
      </c>
    </row>
    <row r="5" spans="2:3" x14ac:dyDescent="0.3">
      <c r="B5">
        <v>30</v>
      </c>
      <c r="C5">
        <v>7.8E-2</v>
      </c>
    </row>
    <row r="6" spans="2:3" x14ac:dyDescent="0.3">
      <c r="B6">
        <v>35</v>
      </c>
      <c r="C6">
        <v>8.2000000000000003E-2</v>
      </c>
    </row>
    <row r="8" spans="2:3" x14ac:dyDescent="0.3">
      <c r="B8" t="s">
        <v>41</v>
      </c>
      <c r="C8">
        <v>2.7949092680314322</v>
      </c>
    </row>
    <row r="9" spans="2:3" x14ac:dyDescent="0.3">
      <c r="B9" t="s">
        <v>42</v>
      </c>
      <c r="C9">
        <v>0</v>
      </c>
    </row>
    <row r="13" spans="2:3" x14ac:dyDescent="0.3">
      <c r="B13">
        <v>5</v>
      </c>
      <c r="C13">
        <f>1-1/(1+EXP(-4.2037+0.0538*B13))</f>
        <v>1.9176630794232929E-2</v>
      </c>
    </row>
    <row r="14" spans="2:3" x14ac:dyDescent="0.3">
      <c r="B14">
        <v>10</v>
      </c>
      <c r="C14">
        <f t="shared" ref="C14:C21" si="0">1-1/(1+EXP(-4.2037+0.0538*B14))</f>
        <v>2.4947930532151497E-2</v>
      </c>
    </row>
    <row r="15" spans="2:3" x14ac:dyDescent="0.3">
      <c r="B15">
        <v>15</v>
      </c>
      <c r="C15">
        <f t="shared" si="0"/>
        <v>3.2398757172167891E-2</v>
      </c>
    </row>
    <row r="16" spans="2:3" x14ac:dyDescent="0.3">
      <c r="B16">
        <v>20</v>
      </c>
      <c r="C16">
        <f t="shared" si="0"/>
        <v>4.1979008250750405E-2</v>
      </c>
    </row>
    <row r="17" spans="2:5" x14ac:dyDescent="0.3">
      <c r="B17">
        <v>25</v>
      </c>
      <c r="C17">
        <f t="shared" si="0"/>
        <v>5.4233341565661952E-2</v>
      </c>
    </row>
    <row r="18" spans="2:5" x14ac:dyDescent="0.3">
      <c r="B18">
        <v>30</v>
      </c>
      <c r="C18">
        <f t="shared" si="0"/>
        <v>6.9804259850307804E-2</v>
      </c>
    </row>
    <row r="19" spans="2:5" x14ac:dyDescent="0.3">
      <c r="B19">
        <v>35</v>
      </c>
      <c r="C19">
        <f t="shared" si="0"/>
        <v>8.9423044355118719E-2</v>
      </c>
    </row>
    <row r="20" spans="2:5" x14ac:dyDescent="0.3">
      <c r="B20">
        <v>40</v>
      </c>
      <c r="C20">
        <f t="shared" si="0"/>
        <v>0.1138807184104943</v>
      </c>
    </row>
    <row r="21" spans="2:5" x14ac:dyDescent="0.3">
      <c r="B21">
        <v>45</v>
      </c>
      <c r="C21">
        <f t="shared" si="0"/>
        <v>0.14397005887527736</v>
      </c>
    </row>
    <row r="26" spans="2:5" x14ac:dyDescent="0.3">
      <c r="B26" t="s">
        <v>39</v>
      </c>
      <c r="C26" t="s">
        <v>43</v>
      </c>
    </row>
    <row r="27" spans="2:5" x14ac:dyDescent="0.3">
      <c r="B27">
        <v>15</v>
      </c>
      <c r="C27">
        <v>1.7000000000000001E-2</v>
      </c>
      <c r="E27">
        <f>0.0001*25*25-0.0044*25+0.049</f>
        <v>1.5000000000000013E-3</v>
      </c>
    </row>
    <row r="28" spans="2:5" x14ac:dyDescent="0.3">
      <c r="B28">
        <v>20</v>
      </c>
      <c r="C28">
        <v>1.9E-2</v>
      </c>
    </row>
    <row r="29" spans="2:5" x14ac:dyDescent="0.3">
      <c r="B29">
        <v>25</v>
      </c>
      <c r="C29">
        <v>3.5000000000000003E-2</v>
      </c>
    </row>
    <row r="30" spans="2:5" x14ac:dyDescent="0.3">
      <c r="B30">
        <v>30</v>
      </c>
      <c r="C30">
        <v>4.9000000000000002E-2</v>
      </c>
    </row>
    <row r="31" spans="2:5" x14ac:dyDescent="0.3">
      <c r="B31">
        <v>35</v>
      </c>
      <c r="C31">
        <v>7.8E-2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3C48-D632-42E4-BAFE-5D3763A42185}">
  <dimension ref="A1:K364"/>
  <sheetViews>
    <sheetView topLeftCell="A7" zoomScale="91" zoomScaleNormal="91" workbookViewId="0">
      <selection activeCell="L17" sqref="L17"/>
    </sheetView>
  </sheetViews>
  <sheetFormatPr defaultRowHeight="14.4" x14ac:dyDescent="0.3"/>
  <cols>
    <col min="10" max="11" width="11.8984375" bestFit="1" customWidth="1"/>
  </cols>
  <sheetData>
    <row r="1" spans="1:11" x14ac:dyDescent="0.3">
      <c r="D1" t="s">
        <v>47</v>
      </c>
      <c r="E1" t="s">
        <v>48</v>
      </c>
      <c r="F1" t="s">
        <v>50</v>
      </c>
      <c r="G1" t="s">
        <v>49</v>
      </c>
    </row>
    <row r="2" spans="1:11" x14ac:dyDescent="0.3">
      <c r="A2">
        <v>0</v>
      </c>
      <c r="B2">
        <v>25.92</v>
      </c>
      <c r="C2">
        <v>0</v>
      </c>
      <c r="D2">
        <f t="shared" ref="D2:D65" si="0">$J$3+$J$4*B2+$J$5*B2^2 +$J$6*B2^3 +$J$7*B2^4+$J$15*C2</f>
        <v>4.4245371334819428E-2</v>
      </c>
      <c r="E2">
        <f t="shared" ref="E2:E65" si="1">$K$3+$K$4*B2+$K$5*B2^2 +$K$6*B2^3 +$K$7*B2^4</f>
        <v>7.9814067904186103E-2</v>
      </c>
      <c r="F2">
        <f t="shared" ref="F2:F36" si="2">D2*0.47+E2*0.53</f>
        <v>6.3096780516583767E-2</v>
      </c>
      <c r="G2">
        <f t="shared" ref="G2:G65" si="3">$J$10*B2^3 +$J$11*B2^2 +$J$12*B2+ $J$13 +$J$16*C2</f>
        <v>6.2873333951999927E-2</v>
      </c>
      <c r="H2">
        <f t="shared" ref="H2:H36" si="4">G2-F2</f>
        <v>-2.2344656458384016E-4</v>
      </c>
      <c r="I2">
        <f>J2*(1+H2)</f>
        <v>12297.251607255619</v>
      </c>
      <c r="J2">
        <v>12300</v>
      </c>
    </row>
    <row r="3" spans="1:11" x14ac:dyDescent="0.3">
      <c r="A3">
        <v>1</v>
      </c>
      <c r="B3">
        <v>26.07</v>
      </c>
      <c r="C3">
        <v>0</v>
      </c>
      <c r="D3">
        <f t="shared" si="0"/>
        <v>4.3857102216523058E-2</v>
      </c>
      <c r="E3">
        <f t="shared" si="1"/>
        <v>7.9945172486703076E-2</v>
      </c>
      <c r="F3">
        <f t="shared" si="2"/>
        <v>6.2983779459718475E-2</v>
      </c>
      <c r="G3">
        <f t="shared" si="3"/>
        <v>6.3487655172000085E-2</v>
      </c>
      <c r="H3">
        <f t="shared" si="4"/>
        <v>5.0387571228160954E-4</v>
      </c>
      <c r="I3">
        <f t="shared" ref="I3:I37" si="5">I2*(1+H3)</f>
        <v>12303.44789366833</v>
      </c>
      <c r="J3">
        <f>0.8692+0.018</f>
        <v>0.88719999999999999</v>
      </c>
      <c r="K3">
        <f>2.13+0.022</f>
        <v>2.1519999999999997</v>
      </c>
    </row>
    <row r="4" spans="1:11" x14ac:dyDescent="0.3">
      <c r="A4">
        <v>2</v>
      </c>
      <c r="B4">
        <v>25.93</v>
      </c>
      <c r="C4">
        <v>0</v>
      </c>
      <c r="D4">
        <f t="shared" si="0"/>
        <v>4.4219494441346763E-2</v>
      </c>
      <c r="E4">
        <f t="shared" si="1"/>
        <v>7.9823861369051397E-2</v>
      </c>
      <c r="F4">
        <f t="shared" si="2"/>
        <v>6.3089808913030218E-2</v>
      </c>
      <c r="G4">
        <f t="shared" si="3"/>
        <v>6.2914394148000069E-2</v>
      </c>
      <c r="H4">
        <f t="shared" si="4"/>
        <v>-1.7541476503014908E-4</v>
      </c>
      <c r="I4">
        <f t="shared" si="5"/>
        <v>12301.289687247001</v>
      </c>
      <c r="J4">
        <v>-0.159</v>
      </c>
      <c r="K4">
        <v>-0.37969999999999998</v>
      </c>
    </row>
    <row r="5" spans="1:11" x14ac:dyDescent="0.3">
      <c r="A5">
        <v>3</v>
      </c>
      <c r="B5">
        <v>27.14</v>
      </c>
      <c r="C5">
        <v>0</v>
      </c>
      <c r="D5">
        <f t="shared" si="0"/>
        <v>4.117305087635259E-2</v>
      </c>
      <c r="E5">
        <f t="shared" si="1"/>
        <v>7.9954885305599799E-2</v>
      </c>
      <c r="F5">
        <f t="shared" si="2"/>
        <v>6.1727423123853611E-2</v>
      </c>
      <c r="G5">
        <f t="shared" si="3"/>
        <v>6.7746217935999914E-2</v>
      </c>
      <c r="H5">
        <f t="shared" si="4"/>
        <v>6.0187948121463025E-3</v>
      </c>
      <c r="I5">
        <f t="shared" si="5"/>
        <v>12375.328625799313</v>
      </c>
      <c r="J5">
        <v>1.116E-2</v>
      </c>
      <c r="K5">
        <v>2.4570000000000002E-2</v>
      </c>
    </row>
    <row r="6" spans="1:11" x14ac:dyDescent="0.3">
      <c r="A6">
        <v>4</v>
      </c>
      <c r="B6">
        <v>26.9</v>
      </c>
      <c r="C6">
        <v>0</v>
      </c>
      <c r="D6">
        <f t="shared" si="0"/>
        <v>4.1749829608400013E-2</v>
      </c>
      <c r="E6">
        <f t="shared" si="1"/>
        <v>8.0085666623197937E-2</v>
      </c>
      <c r="F6">
        <f t="shared" si="2"/>
        <v>6.2067823226242907E-2</v>
      </c>
      <c r="G6">
        <f t="shared" si="3"/>
        <v>6.6813009999999978E-2</v>
      </c>
      <c r="H6">
        <f t="shared" si="4"/>
        <v>4.7451867737570708E-3</v>
      </c>
      <c r="I6">
        <f t="shared" si="5"/>
        <v>12434.051871515354</v>
      </c>
      <c r="J6">
        <v>-3.4089999999999999E-4</v>
      </c>
      <c r="K6">
        <v>-6.778E-4</v>
      </c>
    </row>
    <row r="7" spans="1:11" x14ac:dyDescent="0.3">
      <c r="A7">
        <v>5</v>
      </c>
      <c r="B7">
        <v>26.15</v>
      </c>
      <c r="C7">
        <v>0</v>
      </c>
      <c r="D7">
        <f t="shared" si="0"/>
        <v>4.3650146532274281E-2</v>
      </c>
      <c r="E7">
        <f t="shared" si="1"/>
        <v>8.0001370975451458E-2</v>
      </c>
      <c r="F7">
        <f t="shared" si="2"/>
        <v>6.2916295487158186E-2</v>
      </c>
      <c r="G7">
        <f t="shared" si="3"/>
        <v>6.3813842499999912E-2</v>
      </c>
      <c r="H7">
        <f t="shared" si="4"/>
        <v>8.9754701284172622E-4</v>
      </c>
      <c r="I7">
        <f t="shared" si="5"/>
        <v>12445.212017630152</v>
      </c>
      <c r="J7">
        <v>3.8039999999999999E-6</v>
      </c>
      <c r="K7">
        <v>6.7920000000000004E-6</v>
      </c>
    </row>
    <row r="8" spans="1:11" x14ac:dyDescent="0.3">
      <c r="A8">
        <v>6</v>
      </c>
      <c r="B8">
        <v>24.78</v>
      </c>
      <c r="C8">
        <v>0</v>
      </c>
      <c r="D8">
        <f t="shared" si="0"/>
        <v>4.7103941315097986E-2</v>
      </c>
      <c r="E8">
        <f t="shared" si="1"/>
        <v>7.7678023003466823E-2</v>
      </c>
      <c r="F8">
        <f t="shared" si="2"/>
        <v>6.3308204609933472E-2</v>
      </c>
      <c r="G8">
        <f t="shared" si="3"/>
        <v>5.8120786128000007E-2</v>
      </c>
      <c r="H8">
        <f t="shared" si="4"/>
        <v>-5.1874184819334646E-3</v>
      </c>
      <c r="I8">
        <f t="shared" si="5"/>
        <v>12380.653494798316</v>
      </c>
    </row>
    <row r="9" spans="1:11" x14ac:dyDescent="0.3">
      <c r="A9">
        <v>7</v>
      </c>
      <c r="B9">
        <v>25.41</v>
      </c>
      <c r="C9">
        <v>0</v>
      </c>
      <c r="D9">
        <f t="shared" si="0"/>
        <v>4.5554500621448391E-2</v>
      </c>
      <c r="E9">
        <f t="shared" si="1"/>
        <v>7.9110898915086825E-2</v>
      </c>
      <c r="F9">
        <f t="shared" si="2"/>
        <v>6.3339391717076754E-2</v>
      </c>
      <c r="G9">
        <f t="shared" si="3"/>
        <v>6.0762089603999897E-2</v>
      </c>
      <c r="H9">
        <f t="shared" si="4"/>
        <v>-2.577302113076857E-3</v>
      </c>
      <c r="I9">
        <f t="shared" si="5"/>
        <v>12348.7448103849</v>
      </c>
    </row>
    <row r="10" spans="1:11" x14ac:dyDescent="0.3">
      <c r="A10">
        <v>8</v>
      </c>
      <c r="B10">
        <v>27.69</v>
      </c>
      <c r="C10">
        <v>0</v>
      </c>
      <c r="D10">
        <f t="shared" si="0"/>
        <v>3.9955034344270501E-2</v>
      </c>
      <c r="E10">
        <f t="shared" si="1"/>
        <v>7.9403438537283932E-2</v>
      </c>
      <c r="F10">
        <f t="shared" si="2"/>
        <v>6.0862688566567617E-2</v>
      </c>
      <c r="G10">
        <f t="shared" si="3"/>
        <v>6.9825605795999973E-2</v>
      </c>
      <c r="H10">
        <f t="shared" si="4"/>
        <v>8.9629172294323559E-3</v>
      </c>
      <c r="I10">
        <f t="shared" si="5"/>
        <v>12459.425588007762</v>
      </c>
      <c r="J10">
        <v>-1.5999999999999999E-5</v>
      </c>
    </row>
    <row r="11" spans="1:11" x14ac:dyDescent="0.3">
      <c r="A11">
        <v>9</v>
      </c>
      <c r="B11">
        <v>27.1</v>
      </c>
      <c r="C11">
        <v>0</v>
      </c>
      <c r="D11">
        <f t="shared" si="0"/>
        <v>4.126761507240051E-2</v>
      </c>
      <c r="E11">
        <f t="shared" si="1"/>
        <v>7.9981606895199953E-2</v>
      </c>
      <c r="F11">
        <f t="shared" si="2"/>
        <v>6.1786030738484217E-2</v>
      </c>
      <c r="G11">
        <f t="shared" si="3"/>
        <v>6.7591698000000006E-2</v>
      </c>
      <c r="H11">
        <f t="shared" si="4"/>
        <v>5.8056672615157887E-3</v>
      </c>
      <c r="I11">
        <f t="shared" si="5"/>
        <v>12531.760867241352</v>
      </c>
      <c r="J11">
        <v>1.1714E-3</v>
      </c>
    </row>
    <row r="12" spans="1:11" x14ac:dyDescent="0.3">
      <c r="A12">
        <v>10</v>
      </c>
      <c r="B12">
        <v>27.73</v>
      </c>
      <c r="C12">
        <v>0</v>
      </c>
      <c r="D12">
        <f t="shared" si="0"/>
        <v>3.987356613433235E-2</v>
      </c>
      <c r="E12">
        <f t="shared" si="1"/>
        <v>7.9350946003242662E-2</v>
      </c>
      <c r="F12">
        <f t="shared" si="2"/>
        <v>6.0796577464854812E-2</v>
      </c>
      <c r="G12">
        <f t="shared" si="3"/>
        <v>6.9973304388000007E-2</v>
      </c>
      <c r="H12">
        <f t="shared" si="4"/>
        <v>9.1767269231451953E-3</v>
      </c>
      <c r="I12">
        <f t="shared" si="5"/>
        <v>12646.761414586184</v>
      </c>
      <c r="J12">
        <v>-2.4369999999999999E-2</v>
      </c>
    </row>
    <row r="13" spans="1:11" x14ac:dyDescent="0.3">
      <c r="A13">
        <v>11</v>
      </c>
      <c r="B13">
        <v>24.23</v>
      </c>
      <c r="C13">
        <v>1</v>
      </c>
      <c r="D13">
        <f t="shared" si="0"/>
        <v>6.8350690918179233E-2</v>
      </c>
      <c r="E13">
        <f t="shared" si="1"/>
        <v>7.5913142948345502E-2</v>
      </c>
      <c r="F13">
        <f t="shared" si="2"/>
        <v>7.2358790494167352E-2</v>
      </c>
      <c r="G13">
        <f t="shared" si="3"/>
        <v>9.0802347587999988E-2</v>
      </c>
      <c r="H13">
        <f t="shared" si="4"/>
        <v>1.8443557093832635E-2</v>
      </c>
      <c r="I13">
        <f t="shared" si="5"/>
        <v>12880.012680788184</v>
      </c>
      <c r="J13">
        <v>0.186171</v>
      </c>
    </row>
    <row r="14" spans="1:11" x14ac:dyDescent="0.3">
      <c r="A14">
        <v>12</v>
      </c>
      <c r="B14">
        <v>24.05</v>
      </c>
      <c r="C14">
        <v>0</v>
      </c>
      <c r="D14">
        <f t="shared" si="0"/>
        <v>4.8731250819275651E-2</v>
      </c>
      <c r="E14">
        <f t="shared" si="1"/>
        <v>7.5233094301449643E-2</v>
      </c>
      <c r="F14">
        <f t="shared" si="2"/>
        <v>6.2777227864827867E-2</v>
      </c>
      <c r="G14">
        <f t="shared" si="3"/>
        <v>5.5043906500000045E-2</v>
      </c>
      <c r="H14">
        <f t="shared" si="4"/>
        <v>-7.7333213648278221E-3</v>
      </c>
      <c r="I14">
        <f t="shared" si="5"/>
        <v>12780.407403544592</v>
      </c>
    </row>
    <row r="15" spans="1:11" x14ac:dyDescent="0.3">
      <c r="A15">
        <v>13</v>
      </c>
      <c r="B15">
        <v>21.92</v>
      </c>
      <c r="C15">
        <v>0</v>
      </c>
      <c r="D15">
        <f t="shared" si="0"/>
        <v>5.1918901325987754E-2</v>
      </c>
      <c r="E15">
        <f t="shared" si="1"/>
        <v>6.3809630846649146E-2</v>
      </c>
      <c r="F15">
        <f t="shared" si="2"/>
        <v>5.8220987971938296E-2</v>
      </c>
      <c r="G15">
        <f t="shared" si="3"/>
        <v>4.6306178751999966E-2</v>
      </c>
      <c r="H15">
        <f t="shared" si="4"/>
        <v>-1.191480921993833E-2</v>
      </c>
      <c r="I15">
        <f t="shared" si="5"/>
        <v>12628.13128757827</v>
      </c>
      <c r="J15">
        <v>0.02</v>
      </c>
    </row>
    <row r="16" spans="1:11" x14ac:dyDescent="0.3">
      <c r="A16">
        <v>14</v>
      </c>
      <c r="B16">
        <v>23.52</v>
      </c>
      <c r="C16">
        <v>0</v>
      </c>
      <c r="D16">
        <f t="shared" si="0"/>
        <v>4.9760568245617032E-2</v>
      </c>
      <c r="E16">
        <f t="shared" si="1"/>
        <v>7.2947680503070877E-2</v>
      </c>
      <c r="F16">
        <f t="shared" si="2"/>
        <v>6.2049737742067568E-2</v>
      </c>
      <c r="G16">
        <f t="shared" si="3"/>
        <v>5.2819223232000029E-2</v>
      </c>
      <c r="H16">
        <f t="shared" si="4"/>
        <v>-9.230514510067539E-3</v>
      </c>
      <c r="I16">
        <f t="shared" si="5"/>
        <v>12511.567138493241</v>
      </c>
      <c r="J16">
        <v>3.5000000000000003E-2</v>
      </c>
    </row>
    <row r="17" spans="1:11" x14ac:dyDescent="0.3">
      <c r="A17">
        <v>15</v>
      </c>
      <c r="B17">
        <v>23.82</v>
      </c>
      <c r="C17">
        <v>0</v>
      </c>
      <c r="D17">
        <f t="shared" si="0"/>
        <v>4.919530834659902E-2</v>
      </c>
      <c r="E17">
        <f t="shared" si="1"/>
        <v>7.429240993374675E-2</v>
      </c>
      <c r="F17">
        <f t="shared" si="2"/>
        <v>6.2496772187787319E-2</v>
      </c>
      <c r="G17">
        <f t="shared" si="3"/>
        <v>5.4076465872000129E-2</v>
      </c>
      <c r="H17">
        <f t="shared" si="4"/>
        <v>-8.4203063157871905E-3</v>
      </c>
      <c r="I17">
        <f t="shared" si="5"/>
        <v>12406.215910696592</v>
      </c>
    </row>
    <row r="18" spans="1:11" x14ac:dyDescent="0.3">
      <c r="A18">
        <v>16</v>
      </c>
      <c r="B18">
        <v>19.55</v>
      </c>
      <c r="C18">
        <v>0</v>
      </c>
      <c r="D18">
        <f t="shared" si="0"/>
        <v>5.2588598340274184E-2</v>
      </c>
      <c r="E18">
        <f t="shared" si="1"/>
        <v>4.7185796359449972E-2</v>
      </c>
      <c r="F18">
        <f t="shared" si="2"/>
        <v>4.9725113290437349E-2</v>
      </c>
      <c r="G18">
        <f t="shared" si="3"/>
        <v>3.7896566500000034E-2</v>
      </c>
      <c r="H18">
        <f t="shared" si="4"/>
        <v>-1.1828546790437315E-2</v>
      </c>
      <c r="I18">
        <f t="shared" si="5"/>
        <v>12259.468405304649</v>
      </c>
      <c r="J18" t="s">
        <v>46</v>
      </c>
    </row>
    <row r="19" spans="1:11" x14ac:dyDescent="0.3">
      <c r="A19">
        <v>17</v>
      </c>
      <c r="B19">
        <v>26.19</v>
      </c>
      <c r="C19">
        <v>0</v>
      </c>
      <c r="D19">
        <f t="shared" si="0"/>
        <v>4.3546772840854509E-2</v>
      </c>
      <c r="E19">
        <f t="shared" si="1"/>
        <v>8.0025929986515365E-2</v>
      </c>
      <c r="F19">
        <f t="shared" si="2"/>
        <v>6.2880726128054759E-2</v>
      </c>
      <c r="G19">
        <f t="shared" si="3"/>
        <v>6.397653699599995E-2</v>
      </c>
      <c r="H19">
        <f t="shared" si="4"/>
        <v>1.0958108679451906E-3</v>
      </c>
      <c r="I19">
        <f t="shared" si="5"/>
        <v>12272.902464018411</v>
      </c>
      <c r="J19">
        <f>14900</f>
        <v>14900</v>
      </c>
    </row>
    <row r="20" spans="1:11" x14ac:dyDescent="0.3">
      <c r="A20">
        <v>18</v>
      </c>
      <c r="B20">
        <v>25.18</v>
      </c>
      <c r="C20">
        <v>0</v>
      </c>
      <c r="D20">
        <f t="shared" si="0"/>
        <v>4.6131867357286804E-2</v>
      </c>
      <c r="E20">
        <f t="shared" si="1"/>
        <v>7.8660757294769734E-2</v>
      </c>
      <c r="F20">
        <f t="shared" si="2"/>
        <v>6.3372179024152764E-2</v>
      </c>
      <c r="G20">
        <f t="shared" si="3"/>
        <v>5.9800980047999969E-2</v>
      </c>
      <c r="H20">
        <f t="shared" si="4"/>
        <v>-3.5711989761527951E-3</v>
      </c>
      <c r="I20">
        <f t="shared" si="5"/>
        <v>12229.073487304486</v>
      </c>
      <c r="J20">
        <v>0.86919999999999997</v>
      </c>
    </row>
    <row r="21" spans="1:11" x14ac:dyDescent="0.3">
      <c r="A21">
        <v>19</v>
      </c>
      <c r="B21">
        <v>25.95</v>
      </c>
      <c r="C21">
        <v>1</v>
      </c>
      <c r="D21">
        <f t="shared" si="0"/>
        <v>6.4167733444274053E-2</v>
      </c>
      <c r="E21">
        <f t="shared" si="1"/>
        <v>7.984299495145164E-2</v>
      </c>
      <c r="F21">
        <f t="shared" si="2"/>
        <v>7.2475622043078169E-2</v>
      </c>
      <c r="G21">
        <f t="shared" si="3"/>
        <v>9.7996470499999933E-2</v>
      </c>
      <c r="H21">
        <f t="shared" si="4"/>
        <v>2.5520848456921763E-2</v>
      </c>
      <c r="I21">
        <f t="shared" si="5"/>
        <v>12541.169818542545</v>
      </c>
      <c r="J21">
        <v>-0.15920000000000001</v>
      </c>
    </row>
    <row r="22" spans="1:11" x14ac:dyDescent="0.3">
      <c r="A22">
        <v>20</v>
      </c>
      <c r="B22">
        <v>22.93</v>
      </c>
      <c r="C22">
        <v>0</v>
      </c>
      <c r="D22">
        <f t="shared" si="0"/>
        <v>5.0729514741409965E-2</v>
      </c>
      <c r="E22">
        <f t="shared" si="1"/>
        <v>6.9936040479327E-2</v>
      </c>
      <c r="F22">
        <f t="shared" si="2"/>
        <v>6.0908973382505997E-2</v>
      </c>
      <c r="G22">
        <f t="shared" si="3"/>
        <v>5.0371367748000023E-2</v>
      </c>
      <c r="H22">
        <f t="shared" si="4"/>
        <v>-1.0537605634505974E-2</v>
      </c>
      <c r="I22">
        <f t="shared" si="5"/>
        <v>12409.015916799373</v>
      </c>
      <c r="J22">
        <v>1.1180000000000001E-2</v>
      </c>
    </row>
    <row r="23" spans="1:11" x14ac:dyDescent="0.3">
      <c r="A23">
        <v>21</v>
      </c>
      <c r="B23">
        <v>23.96</v>
      </c>
      <c r="C23">
        <v>0</v>
      </c>
      <c r="D23">
        <f t="shared" si="0"/>
        <v>4.8915890013961683E-2</v>
      </c>
      <c r="E23">
        <f t="shared" si="1"/>
        <v>7.487449886974229E-2</v>
      </c>
      <c r="F23">
        <f t="shared" si="2"/>
        <v>6.2673952707525404E-2</v>
      </c>
      <c r="G23">
        <f t="shared" si="3"/>
        <v>5.4665064064000096E-2</v>
      </c>
      <c r="H23">
        <f t="shared" si="4"/>
        <v>-8.0088886435253082E-3</v>
      </c>
      <c r="I23">
        <f t="shared" si="5"/>
        <v>12309.633490145994</v>
      </c>
      <c r="J23">
        <v>-3.4079999999999999E-4</v>
      </c>
    </row>
    <row r="24" spans="1:11" x14ac:dyDescent="0.3">
      <c r="A24">
        <v>22</v>
      </c>
      <c r="B24">
        <v>23.31</v>
      </c>
      <c r="C24">
        <v>0</v>
      </c>
      <c r="D24">
        <f t="shared" si="0"/>
        <v>5.0127752191127195E-2</v>
      </c>
      <c r="E24">
        <f t="shared" si="1"/>
        <v>7.192979739797245E-2</v>
      </c>
      <c r="F24">
        <f t="shared" si="2"/>
        <v>6.1682836150755184E-2</v>
      </c>
      <c r="G24">
        <f t="shared" si="3"/>
        <v>5.1943544483999987E-2</v>
      </c>
      <c r="H24">
        <f t="shared" si="4"/>
        <v>-9.7392916667551968E-3</v>
      </c>
      <c r="I24">
        <f t="shared" si="5"/>
        <v>12189.746379274604</v>
      </c>
      <c r="J24">
        <v>3.8199999999999998E-6</v>
      </c>
    </row>
    <row r="25" spans="1:11" x14ac:dyDescent="0.3">
      <c r="A25">
        <v>23</v>
      </c>
      <c r="B25">
        <v>23.14</v>
      </c>
      <c r="C25">
        <v>0</v>
      </c>
      <c r="D25">
        <f t="shared" si="0"/>
        <v>5.0407109625536517E-2</v>
      </c>
      <c r="E25">
        <f t="shared" si="1"/>
        <v>7.1061401509629807E-2</v>
      </c>
      <c r="F25">
        <f t="shared" si="2"/>
        <v>6.1353884324105962E-2</v>
      </c>
      <c r="G25">
        <f t="shared" si="3"/>
        <v>5.1238013135999988E-2</v>
      </c>
      <c r="H25">
        <f t="shared" si="4"/>
        <v>-1.0115871188105974E-2</v>
      </c>
      <c r="I25">
        <f t="shared" si="5"/>
        <v>12066.436475086181</v>
      </c>
      <c r="K25">
        <f>455/0.2/450000</f>
        <v>5.0555555555555553E-3</v>
      </c>
    </row>
    <row r="26" spans="1:11" x14ac:dyDescent="0.3">
      <c r="A26">
        <v>24</v>
      </c>
      <c r="B26">
        <v>24.86</v>
      </c>
      <c r="C26">
        <v>0</v>
      </c>
      <c r="D26">
        <f t="shared" si="0"/>
        <v>4.6913350073344739E-2</v>
      </c>
      <c r="E26">
        <f t="shared" si="1"/>
        <v>7.7894916767615285E-2</v>
      </c>
      <c r="F26">
        <f t="shared" si="2"/>
        <v>6.3333580421308128E-2</v>
      </c>
      <c r="G26">
        <f t="shared" si="3"/>
        <v>5.8457483343999944E-2</v>
      </c>
      <c r="H26">
        <f t="shared" si="4"/>
        <v>-4.8760970773081835E-3</v>
      </c>
      <c r="I26">
        <f t="shared" si="5"/>
        <v>12007.599359456488</v>
      </c>
    </row>
    <row r="27" spans="1:11" x14ac:dyDescent="0.3">
      <c r="A27">
        <v>25</v>
      </c>
      <c r="B27">
        <v>25.29</v>
      </c>
      <c r="C27">
        <v>0</v>
      </c>
      <c r="D27">
        <f t="shared" si="0"/>
        <v>4.5857131020468511E-2</v>
      </c>
      <c r="E27">
        <f t="shared" si="1"/>
        <v>7.8886472683125319E-2</v>
      </c>
      <c r="F27">
        <f t="shared" si="2"/>
        <v>6.3362682101676615E-2</v>
      </c>
      <c r="G27">
        <f t="shared" si="3"/>
        <v>6.0261204516000005E-2</v>
      </c>
      <c r="H27">
        <f t="shared" si="4"/>
        <v>-3.1014775856766097E-3</v>
      </c>
      <c r="I27">
        <f t="shared" si="5"/>
        <v>11970.35805918535</v>
      </c>
    </row>
    <row r="28" spans="1:11" x14ac:dyDescent="0.3">
      <c r="A28">
        <v>26</v>
      </c>
      <c r="B28">
        <v>28.8</v>
      </c>
      <c r="C28">
        <v>0</v>
      </c>
      <c r="D28">
        <f t="shared" si="0"/>
        <v>3.8215429734399287E-2</v>
      </c>
      <c r="E28">
        <f t="shared" si="1"/>
        <v>7.7478245171201721E-2</v>
      </c>
      <c r="F28">
        <f t="shared" si="2"/>
        <v>5.9024721915904577E-2</v>
      </c>
      <c r="G28">
        <f t="shared" si="3"/>
        <v>7.371506400000008E-2</v>
      </c>
      <c r="H28">
        <f t="shared" si="4"/>
        <v>1.4690342084095503E-2</v>
      </c>
      <c r="I28">
        <f t="shared" si="5"/>
        <v>12146.206713943893</v>
      </c>
      <c r="K28">
        <f>(750/30/0.2)</f>
        <v>125</v>
      </c>
    </row>
    <row r="29" spans="1:11" x14ac:dyDescent="0.3">
      <c r="A29">
        <v>27</v>
      </c>
      <c r="B29">
        <v>27.86</v>
      </c>
      <c r="C29">
        <v>0</v>
      </c>
      <c r="D29">
        <f t="shared" si="0"/>
        <v>3.9616716288831899E-2</v>
      </c>
      <c r="E29">
        <f t="shared" si="1"/>
        <v>7.9169893693438631E-2</v>
      </c>
      <c r="F29">
        <f t="shared" si="2"/>
        <v>6.0579900313273469E-2</v>
      </c>
      <c r="G29">
        <f t="shared" si="3"/>
        <v>7.0449764943999932E-2</v>
      </c>
      <c r="H29">
        <f t="shared" si="4"/>
        <v>9.8698646307264631E-3</v>
      </c>
      <c r="I29">
        <f t="shared" si="5"/>
        <v>12266.08812998734</v>
      </c>
      <c r="K29">
        <f>400/30/0.2</f>
        <v>66.666666666666671</v>
      </c>
    </row>
    <row r="30" spans="1:11" x14ac:dyDescent="0.3">
      <c r="A30">
        <v>28</v>
      </c>
      <c r="B30">
        <v>26.11</v>
      </c>
      <c r="C30">
        <v>0</v>
      </c>
      <c r="D30">
        <f t="shared" si="0"/>
        <v>4.3753596914339221E-2</v>
      </c>
      <c r="E30">
        <f t="shared" si="1"/>
        <v>7.9974455917623199E-2</v>
      </c>
      <c r="F30">
        <f t="shared" si="2"/>
        <v>6.2950652186079731E-2</v>
      </c>
      <c r="G30">
        <f t="shared" si="3"/>
        <v>6.3650879844000113E-2</v>
      </c>
      <c r="H30">
        <f t="shared" si="4"/>
        <v>7.0022765792038255E-4</v>
      </c>
      <c r="I30">
        <f t="shared" si="5"/>
        <v>12274.677184150447</v>
      </c>
    </row>
    <row r="31" spans="1:11" x14ac:dyDescent="0.3">
      <c r="A31">
        <v>29</v>
      </c>
      <c r="B31">
        <v>23</v>
      </c>
      <c r="C31">
        <v>0</v>
      </c>
      <c r="D31">
        <f t="shared" si="0"/>
        <v>5.0624863999999992E-2</v>
      </c>
      <c r="E31">
        <f t="shared" si="1"/>
        <v>7.0317472000001047E-2</v>
      </c>
      <c r="F31">
        <f t="shared" si="2"/>
        <v>6.1061946240000553E-2</v>
      </c>
      <c r="G31">
        <f t="shared" si="3"/>
        <v>5.0659600000000055E-2</v>
      </c>
      <c r="H31">
        <f t="shared" si="4"/>
        <v>-1.0402346240000498E-2</v>
      </c>
      <c r="I31">
        <f t="shared" si="5"/>
        <v>12146.991742096679</v>
      </c>
    </row>
    <row r="32" spans="1:11" x14ac:dyDescent="0.3">
      <c r="A32">
        <v>30</v>
      </c>
      <c r="B32">
        <v>23.05</v>
      </c>
      <c r="C32">
        <v>0</v>
      </c>
      <c r="D32">
        <f t="shared" si="0"/>
        <v>5.054838324727462E-2</v>
      </c>
      <c r="E32">
        <f t="shared" si="1"/>
        <v>7.0586087245451568E-2</v>
      </c>
      <c r="F32">
        <f t="shared" si="2"/>
        <v>6.1168366366308402E-2</v>
      </c>
      <c r="G32">
        <f t="shared" si="3"/>
        <v>5.086588650000004E-2</v>
      </c>
      <c r="H32">
        <f t="shared" si="4"/>
        <v>-1.0302479866308362E-2</v>
      </c>
      <c r="I32">
        <f t="shared" si="5"/>
        <v>12021.847604237515</v>
      </c>
    </row>
    <row r="33" spans="1:11" x14ac:dyDescent="0.3">
      <c r="A33">
        <v>31</v>
      </c>
      <c r="B33">
        <v>25.82</v>
      </c>
      <c r="C33">
        <v>0</v>
      </c>
      <c r="D33">
        <f t="shared" si="0"/>
        <v>4.4503931907174499E-2</v>
      </c>
      <c r="E33">
        <f t="shared" si="1"/>
        <v>7.9707784726195108E-2</v>
      </c>
      <c r="F33">
        <f t="shared" si="2"/>
        <v>6.3161973901255428E-2</v>
      </c>
      <c r="G33">
        <f t="shared" si="3"/>
        <v>6.2461947472000096E-2</v>
      </c>
      <c r="H33">
        <f t="shared" si="4"/>
        <v>-7.0002642925533209E-4</v>
      </c>
      <c r="I33">
        <f t="shared" si="5"/>
        <v>12013.431993186068</v>
      </c>
      <c r="J33">
        <f>(K33/450000)*23200/0.2</f>
        <v>117.28888888888889</v>
      </c>
      <c r="K33">
        <v>455</v>
      </c>
    </row>
    <row r="34" spans="1:11" x14ac:dyDescent="0.3">
      <c r="A34">
        <v>32</v>
      </c>
      <c r="B34">
        <v>24.71</v>
      </c>
      <c r="C34">
        <v>0</v>
      </c>
      <c r="D34">
        <f t="shared" si="0"/>
        <v>4.7268954289469312E-2</v>
      </c>
      <c r="E34">
        <f t="shared" si="1"/>
        <v>7.7479904393926269E-2</v>
      </c>
      <c r="F34">
        <f t="shared" si="2"/>
        <v>6.3280757844831503E-2</v>
      </c>
      <c r="G34">
        <f t="shared" si="3"/>
        <v>5.7825984964000071E-2</v>
      </c>
      <c r="H34">
        <f t="shared" si="4"/>
        <v>-5.4547728808314322E-3</v>
      </c>
      <c r="I34">
        <f t="shared" si="5"/>
        <v>11947.901450143925</v>
      </c>
      <c r="J34">
        <f t="shared" ref="J34:J38" si="6">(K34/450000)*23200/0.2</f>
        <v>126.3111111111111</v>
      </c>
      <c r="K34">
        <v>490</v>
      </c>
    </row>
    <row r="35" spans="1:11" x14ac:dyDescent="0.3">
      <c r="A35">
        <v>33</v>
      </c>
      <c r="B35">
        <v>21.91</v>
      </c>
      <c r="C35">
        <v>1</v>
      </c>
      <c r="D35">
        <f t="shared" si="0"/>
        <v>7.1927673681072432E-2</v>
      </c>
      <c r="E35">
        <f t="shared" si="1"/>
        <v>6.3743906342240253E-2</v>
      </c>
      <c r="F35">
        <f t="shared" si="2"/>
        <v>6.7590276991491366E-2</v>
      </c>
      <c r="G35">
        <f t="shared" si="3"/>
        <v>8.1266982403999988E-2</v>
      </c>
      <c r="H35">
        <f t="shared" si="4"/>
        <v>1.3676705412508622E-2</v>
      </c>
      <c r="I35">
        <f t="shared" si="5"/>
        <v>12111.309378575228</v>
      </c>
      <c r="J35">
        <f t="shared" si="6"/>
        <v>154.66666666666666</v>
      </c>
      <c r="K35">
        <v>600</v>
      </c>
    </row>
    <row r="36" spans="1:11" x14ac:dyDescent="0.3">
      <c r="A36">
        <v>34</v>
      </c>
      <c r="B36">
        <v>23.27</v>
      </c>
      <c r="C36">
        <v>0</v>
      </c>
      <c r="D36">
        <f t="shared" si="0"/>
        <v>5.0194941069860111E-2</v>
      </c>
      <c r="E36">
        <f t="shared" si="1"/>
        <v>7.1728984699384268E-2</v>
      </c>
      <c r="F36">
        <f t="shared" si="2"/>
        <v>6.1607984193507916E-2</v>
      </c>
      <c r="G36">
        <f t="shared" si="3"/>
        <v>5.1777246532000026E-2</v>
      </c>
      <c r="H36">
        <f t="shared" si="4"/>
        <v>-9.8307376615078892E-3</v>
      </c>
      <c r="I36">
        <f t="shared" si="5"/>
        <v>11992.246273337096</v>
      </c>
      <c r="J36">
        <f t="shared" si="6"/>
        <v>190.75555555555556</v>
      </c>
      <c r="K36">
        <v>740</v>
      </c>
    </row>
    <row r="37" spans="1:11" x14ac:dyDescent="0.3">
      <c r="A37">
        <v>35</v>
      </c>
      <c r="B37">
        <v>26.21</v>
      </c>
      <c r="C37">
        <v>0</v>
      </c>
      <c r="D37">
        <f t="shared" si="0"/>
        <v>4.3495121621333732E-2</v>
      </c>
      <c r="E37">
        <f t="shared" si="1"/>
        <v>8.0037329940599644E-2</v>
      </c>
      <c r="F37">
        <f t="shared" ref="F37:F100" si="7">D37*0.47+E37*0.53</f>
        <v>6.286249203054467E-2</v>
      </c>
      <c r="G37">
        <f t="shared" si="3"/>
        <v>6.4057781764000038E-2</v>
      </c>
      <c r="H37">
        <f t="shared" ref="H37:H100" si="8">G37-F37</f>
        <v>1.195289733455368E-3</v>
      </c>
      <c r="I37">
        <f t="shared" si="5"/>
        <v>12006.580482188683</v>
      </c>
      <c r="J37">
        <f t="shared" si="6"/>
        <v>154.66666666666666</v>
      </c>
      <c r="K37">
        <v>600</v>
      </c>
    </row>
    <row r="38" spans="1:11" x14ac:dyDescent="0.3">
      <c r="A38">
        <v>36</v>
      </c>
      <c r="B38">
        <v>21.56</v>
      </c>
      <c r="C38">
        <v>0</v>
      </c>
      <c r="D38">
        <f t="shared" si="0"/>
        <v>5.2198452106403948E-2</v>
      </c>
      <c r="E38">
        <f t="shared" si="1"/>
        <v>6.1394408914617005E-2</v>
      </c>
      <c r="F38">
        <f t="shared" si="7"/>
        <v>5.7072309214756867E-2</v>
      </c>
      <c r="G38">
        <f t="shared" si="3"/>
        <v>4.4910880384000068E-2</v>
      </c>
      <c r="H38">
        <f t="shared" si="8"/>
        <v>-1.2161428830756799E-2</v>
      </c>
      <c r="I38">
        <f t="shared" ref="I38:I101" si="9">I37*(1+H38)</f>
        <v>11860.563308153793</v>
      </c>
      <c r="J38">
        <f t="shared" si="6"/>
        <v>103.11111111111111</v>
      </c>
      <c r="K38">
        <v>400</v>
      </c>
    </row>
    <row r="39" spans="1:11" x14ac:dyDescent="0.3">
      <c r="A39">
        <v>37</v>
      </c>
      <c r="B39">
        <v>21.28</v>
      </c>
      <c r="C39">
        <v>0</v>
      </c>
      <c r="D39">
        <f t="shared" si="0"/>
        <v>5.236558450458606E-2</v>
      </c>
      <c r="E39">
        <f t="shared" si="1"/>
        <v>5.945607854129209E-2</v>
      </c>
      <c r="F39">
        <f t="shared" si="7"/>
        <v>5.6123546344040251E-2</v>
      </c>
      <c r="G39">
        <f t="shared" si="3"/>
        <v>4.3849883328000022E-2</v>
      </c>
      <c r="H39">
        <f t="shared" si="8"/>
        <v>-1.2273663016040229E-2</v>
      </c>
      <c r="I39">
        <f t="shared" si="9"/>
        <v>11714.990750929101</v>
      </c>
    </row>
    <row r="40" spans="1:11" x14ac:dyDescent="0.3">
      <c r="A40">
        <v>38</v>
      </c>
      <c r="B40">
        <v>21.96</v>
      </c>
      <c r="C40">
        <v>0</v>
      </c>
      <c r="D40">
        <f t="shared" si="0"/>
        <v>5.1883229548810306E-2</v>
      </c>
      <c r="E40">
        <f t="shared" si="1"/>
        <v>6.4071681252843238E-2</v>
      </c>
      <c r="F40">
        <f t="shared" si="7"/>
        <v>5.8343108951947761E-2</v>
      </c>
      <c r="G40">
        <f t="shared" si="3"/>
        <v>4.6463201664000059E-2</v>
      </c>
      <c r="H40">
        <f t="shared" si="8"/>
        <v>-1.1879907287947702E-2</v>
      </c>
      <c r="I40">
        <f t="shared" si="9"/>
        <v>11575.817746928897</v>
      </c>
    </row>
    <row r="41" spans="1:11" x14ac:dyDescent="0.3">
      <c r="A41">
        <v>39</v>
      </c>
      <c r="B41">
        <v>22.75</v>
      </c>
      <c r="C41">
        <v>0</v>
      </c>
      <c r="D41">
        <f t="shared" si="0"/>
        <v>5.098553142187523E-2</v>
      </c>
      <c r="E41">
        <f t="shared" si="1"/>
        <v>6.8927187156250458E-2</v>
      </c>
      <c r="F41">
        <f t="shared" si="7"/>
        <v>6.0494608961094098E-2</v>
      </c>
      <c r="G41">
        <f t="shared" si="3"/>
        <v>4.9633462500000031E-2</v>
      </c>
      <c r="H41">
        <f t="shared" si="8"/>
        <v>-1.0861146461094068E-2</v>
      </c>
      <c r="I41">
        <f t="shared" si="9"/>
        <v>11450.091094972569</v>
      </c>
    </row>
    <row r="42" spans="1:11" x14ac:dyDescent="0.3">
      <c r="A42">
        <v>40</v>
      </c>
      <c r="B42">
        <v>20.12</v>
      </c>
      <c r="C42">
        <v>0</v>
      </c>
      <c r="D42">
        <f t="shared" si="0"/>
        <v>5.2643330218557383E-2</v>
      </c>
      <c r="E42">
        <f t="shared" si="1"/>
        <v>5.1172769416069075E-2</v>
      </c>
      <c r="F42">
        <f t="shared" si="7"/>
        <v>5.1863932993238576E-2</v>
      </c>
      <c r="G42">
        <f t="shared" si="3"/>
        <v>3.9728336512000056E-2</v>
      </c>
      <c r="H42">
        <f t="shared" si="8"/>
        <v>-1.213559648123852E-2</v>
      </c>
      <c r="I42">
        <f t="shared" si="9"/>
        <v>11311.137409770559</v>
      </c>
    </row>
    <row r="43" spans="1:11" x14ac:dyDescent="0.3">
      <c r="A43">
        <v>41</v>
      </c>
      <c r="B43">
        <v>23.63</v>
      </c>
      <c r="C43">
        <v>0</v>
      </c>
      <c r="D43">
        <f t="shared" si="0"/>
        <v>4.9558748861231905E-2</v>
      </c>
      <c r="E43">
        <f t="shared" si="1"/>
        <v>7.345594114831977E-2</v>
      </c>
      <c r="F43">
        <f t="shared" si="7"/>
        <v>6.2224260773388468E-2</v>
      </c>
      <c r="G43">
        <f t="shared" si="3"/>
        <v>5.3279462308000042E-2</v>
      </c>
      <c r="H43">
        <f t="shared" si="8"/>
        <v>-8.944798465388426E-3</v>
      </c>
      <c r="I43">
        <f t="shared" si="9"/>
        <v>11209.961565225845</v>
      </c>
    </row>
    <row r="44" spans="1:11" x14ac:dyDescent="0.3">
      <c r="A44">
        <v>42</v>
      </c>
      <c r="B44">
        <v>22.18</v>
      </c>
      <c r="C44">
        <v>0</v>
      </c>
      <c r="D44">
        <f t="shared" si="0"/>
        <v>5.1670282656551159E-2</v>
      </c>
      <c r="E44">
        <f t="shared" si="1"/>
        <v>6.5487476526644439E-2</v>
      </c>
      <c r="F44">
        <f t="shared" si="7"/>
        <v>5.89933954077006E-2</v>
      </c>
      <c r="G44">
        <f t="shared" si="3"/>
        <v>4.7333373648000082E-2</v>
      </c>
      <c r="H44">
        <f t="shared" si="8"/>
        <v>-1.1660021759700517E-2</v>
      </c>
      <c r="I44">
        <f t="shared" si="9"/>
        <v>11079.253169449907</v>
      </c>
    </row>
    <row r="45" spans="1:11" x14ac:dyDescent="0.3">
      <c r="A45">
        <v>43</v>
      </c>
      <c r="B45">
        <v>24.37</v>
      </c>
      <c r="C45">
        <v>0</v>
      </c>
      <c r="D45">
        <f t="shared" si="0"/>
        <v>4.8044789136135746E-2</v>
      </c>
      <c r="E45">
        <f t="shared" si="1"/>
        <v>7.6407434375313166E-2</v>
      </c>
      <c r="F45">
        <f t="shared" si="7"/>
        <v>6.3076991112899772E-2</v>
      </c>
      <c r="G45">
        <f t="shared" si="3"/>
        <v>5.6392649411999979E-2</v>
      </c>
      <c r="H45">
        <f t="shared" si="8"/>
        <v>-6.684341700899793E-3</v>
      </c>
      <c r="I45">
        <f t="shared" si="9"/>
        <v>11005.195655474527</v>
      </c>
    </row>
    <row r="46" spans="1:11" x14ac:dyDescent="0.3">
      <c r="A46">
        <v>44</v>
      </c>
      <c r="B46">
        <v>25.17</v>
      </c>
      <c r="C46">
        <v>0</v>
      </c>
      <c r="D46">
        <f t="shared" si="0"/>
        <v>4.6156703990639203E-2</v>
      </c>
      <c r="E46">
        <f t="shared" si="1"/>
        <v>7.8639287050946471E-2</v>
      </c>
      <c r="F46">
        <f t="shared" si="7"/>
        <v>6.3372473012602057E-2</v>
      </c>
      <c r="G46">
        <f t="shared" si="3"/>
        <v>5.9759094852000066E-2</v>
      </c>
      <c r="H46">
        <f t="shared" si="8"/>
        <v>-3.6133781606019905E-3</v>
      </c>
      <c r="I46">
        <f t="shared" si="9"/>
        <v>10965.429721839882</v>
      </c>
    </row>
    <row r="47" spans="1:11" x14ac:dyDescent="0.3">
      <c r="A47">
        <v>45</v>
      </c>
      <c r="B47">
        <v>20.72</v>
      </c>
      <c r="C47">
        <v>0</v>
      </c>
      <c r="D47">
        <f t="shared" si="0"/>
        <v>5.2576703909641864E-2</v>
      </c>
      <c r="E47">
        <f t="shared" si="1"/>
        <v>5.5477257331179475E-2</v>
      </c>
      <c r="F47">
        <f t="shared" si="7"/>
        <v>5.4113997223056792E-2</v>
      </c>
      <c r="G47">
        <f t="shared" si="3"/>
        <v>4.1800537792000075E-2</v>
      </c>
      <c r="H47">
        <f t="shared" si="8"/>
        <v>-1.2313459431056717E-2</v>
      </c>
      <c r="I47">
        <f t="shared" si="9"/>
        <v>10830.407347815903</v>
      </c>
    </row>
    <row r="48" spans="1:11" x14ac:dyDescent="0.3">
      <c r="A48">
        <v>46</v>
      </c>
      <c r="B48">
        <v>23.97</v>
      </c>
      <c r="C48">
        <v>0</v>
      </c>
      <c r="D48">
        <f t="shared" si="0"/>
        <v>4.8895565469013302E-2</v>
      </c>
      <c r="E48">
        <f t="shared" si="1"/>
        <v>7.4914949138038534E-2</v>
      </c>
      <c r="F48">
        <f t="shared" si="7"/>
        <v>6.268583881359667E-2</v>
      </c>
      <c r="G48">
        <f t="shared" si="3"/>
        <v>5.4707141892000016E-2</v>
      </c>
      <c r="H48">
        <f t="shared" si="8"/>
        <v>-7.9786969215966536E-3</v>
      </c>
      <c r="I48">
        <f t="shared" si="9"/>
        <v>10743.994810050246</v>
      </c>
    </row>
    <row r="49" spans="1:9" x14ac:dyDescent="0.3">
      <c r="A49">
        <v>47</v>
      </c>
      <c r="B49">
        <v>26.05</v>
      </c>
      <c r="C49">
        <v>1</v>
      </c>
      <c r="D49">
        <f t="shared" si="0"/>
        <v>6.3908868723274712E-2</v>
      </c>
      <c r="E49">
        <f t="shared" si="1"/>
        <v>7.9929638893450505E-2</v>
      </c>
      <c r="F49">
        <f t="shared" si="7"/>
        <v>7.2399876913467887E-2</v>
      </c>
      <c r="G49">
        <f t="shared" si="3"/>
        <v>9.8405946500000119E-2</v>
      </c>
      <c r="H49">
        <f t="shared" si="8"/>
        <v>2.6006069586532232E-2</v>
      </c>
      <c r="I49">
        <f t="shared" si="9"/>
        <v>11023.403886717755</v>
      </c>
    </row>
    <row r="50" spans="1:9" x14ac:dyDescent="0.3">
      <c r="A50">
        <v>48</v>
      </c>
      <c r="B50">
        <v>26.14</v>
      </c>
      <c r="C50">
        <v>0</v>
      </c>
      <c r="D50">
        <f t="shared" si="0"/>
        <v>4.3676002792448099E-2</v>
      </c>
      <c r="E50">
        <f t="shared" si="1"/>
        <v>7.9994863579005315E-2</v>
      </c>
      <c r="F50">
        <f t="shared" si="7"/>
        <v>6.2924999009323426E-2</v>
      </c>
      <c r="G50">
        <f t="shared" si="3"/>
        <v>6.3773126736000024E-2</v>
      </c>
      <c r="H50">
        <f t="shared" si="8"/>
        <v>8.4812772667659797E-4</v>
      </c>
      <c r="I50">
        <f t="shared" si="9"/>
        <v>11032.753141196434</v>
      </c>
    </row>
    <row r="51" spans="1:9" x14ac:dyDescent="0.3">
      <c r="A51">
        <v>49</v>
      </c>
      <c r="B51">
        <v>23.52</v>
      </c>
      <c r="C51">
        <v>0</v>
      </c>
      <c r="D51">
        <f t="shared" si="0"/>
        <v>4.9760568245617032E-2</v>
      </c>
      <c r="E51">
        <f t="shared" si="1"/>
        <v>7.2947680503070877E-2</v>
      </c>
      <c r="F51">
        <f t="shared" si="7"/>
        <v>6.2049737742067568E-2</v>
      </c>
      <c r="G51">
        <f t="shared" si="3"/>
        <v>5.2819223232000029E-2</v>
      </c>
      <c r="H51">
        <f t="shared" si="8"/>
        <v>-9.230514510067539E-3</v>
      </c>
      <c r="I51">
        <f t="shared" si="9"/>
        <v>10930.915153240627</v>
      </c>
    </row>
    <row r="52" spans="1:9" x14ac:dyDescent="0.3">
      <c r="A52">
        <v>50</v>
      </c>
      <c r="B52">
        <v>25.49</v>
      </c>
      <c r="C52">
        <v>0</v>
      </c>
      <c r="D52">
        <f t="shared" si="0"/>
        <v>4.5351277178529603E-2</v>
      </c>
      <c r="E52">
        <f t="shared" si="1"/>
        <v>7.9247926753884368E-2</v>
      </c>
      <c r="F52">
        <f t="shared" si="7"/>
        <v>6.3316501453467622E-2</v>
      </c>
      <c r="G52">
        <f t="shared" si="3"/>
        <v>6.1095250756000002E-2</v>
      </c>
      <c r="H52">
        <f t="shared" si="8"/>
        <v>-2.2212506974676194E-3</v>
      </c>
      <c r="I52">
        <f t="shared" si="9"/>
        <v>10906.634850332532</v>
      </c>
    </row>
    <row r="53" spans="1:9" x14ac:dyDescent="0.3">
      <c r="A53">
        <v>51</v>
      </c>
      <c r="B53">
        <v>25.46</v>
      </c>
      <c r="C53">
        <v>0</v>
      </c>
      <c r="D53">
        <f t="shared" si="0"/>
        <v>4.5427612094426806E-2</v>
      </c>
      <c r="E53">
        <f t="shared" si="1"/>
        <v>7.9197718379214521E-2</v>
      </c>
      <c r="F53">
        <f t="shared" si="7"/>
        <v>6.332576842536429E-2</v>
      </c>
      <c r="G53">
        <f t="shared" si="3"/>
        <v>6.0970390864000051E-2</v>
      </c>
      <c r="H53">
        <f t="shared" si="8"/>
        <v>-2.3553775613642386E-3</v>
      </c>
      <c r="I53">
        <f t="shared" si="9"/>
        <v>10880.945607336065</v>
      </c>
    </row>
    <row r="54" spans="1:9" x14ac:dyDescent="0.3">
      <c r="A54">
        <v>52</v>
      </c>
      <c r="B54">
        <v>22.78</v>
      </c>
      <c r="C54">
        <v>0</v>
      </c>
      <c r="D54">
        <f t="shared" si="0"/>
        <v>5.0944177441434535E-2</v>
      </c>
      <c r="E54">
        <f t="shared" si="1"/>
        <v>6.9098076280394549E-2</v>
      </c>
      <c r="F54">
        <f t="shared" si="7"/>
        <v>6.0565743826083346E-2</v>
      </c>
      <c r="G54">
        <f t="shared" si="3"/>
        <v>4.9756104528000028E-2</v>
      </c>
      <c r="H54">
        <f t="shared" si="8"/>
        <v>-1.0809639298083318E-2</v>
      </c>
      <c r="I54">
        <f t="shared" si="9"/>
        <v>10763.326510098699</v>
      </c>
    </row>
    <row r="55" spans="1:9" x14ac:dyDescent="0.3">
      <c r="A55">
        <v>53</v>
      </c>
      <c r="B55">
        <v>24.36</v>
      </c>
      <c r="C55">
        <v>0</v>
      </c>
      <c r="D55">
        <f t="shared" si="0"/>
        <v>4.806691551729636E-2</v>
      </c>
      <c r="E55">
        <f t="shared" si="1"/>
        <v>7.6373140506910797E-2</v>
      </c>
      <c r="F55">
        <f t="shared" si="7"/>
        <v>6.3069214761792017E-2</v>
      </c>
      <c r="G55">
        <f t="shared" si="3"/>
        <v>5.6350479744000009E-2</v>
      </c>
      <c r="H55">
        <f t="shared" si="8"/>
        <v>-6.7187350177920074E-3</v>
      </c>
      <c r="I55">
        <f t="shared" si="9"/>
        <v>10691.010571367371</v>
      </c>
    </row>
    <row r="56" spans="1:9" x14ac:dyDescent="0.3">
      <c r="A56">
        <v>54</v>
      </c>
      <c r="B56">
        <v>26.15</v>
      </c>
      <c r="C56">
        <v>0</v>
      </c>
      <c r="D56">
        <f t="shared" si="0"/>
        <v>4.3650146532274281E-2</v>
      </c>
      <c r="E56">
        <f t="shared" si="1"/>
        <v>8.0001370975451458E-2</v>
      </c>
      <c r="F56">
        <f t="shared" si="7"/>
        <v>6.2916295487158186E-2</v>
      </c>
      <c r="G56">
        <f t="shared" si="3"/>
        <v>6.3813842499999912E-2</v>
      </c>
      <c r="H56">
        <f t="shared" si="8"/>
        <v>8.9754701284172622E-4</v>
      </c>
      <c r="I56">
        <f t="shared" si="9"/>
        <v>10700.606255969962</v>
      </c>
    </row>
    <row r="57" spans="1:9" x14ac:dyDescent="0.3">
      <c r="A57">
        <v>55</v>
      </c>
      <c r="B57">
        <v>23.75</v>
      </c>
      <c r="C57">
        <v>0</v>
      </c>
      <c r="D57">
        <f t="shared" si="0"/>
        <v>4.9331357421874555E-2</v>
      </c>
      <c r="E57">
        <f t="shared" si="1"/>
        <v>7.3990410156250519E-2</v>
      </c>
      <c r="F57">
        <f t="shared" si="7"/>
        <v>6.2400655371093815E-2</v>
      </c>
      <c r="G57">
        <f t="shared" si="3"/>
        <v>5.3782562499999992E-2</v>
      </c>
      <c r="H57">
        <f t="shared" si="8"/>
        <v>-8.6180928710938229E-3</v>
      </c>
      <c r="I57">
        <f t="shared" si="9"/>
        <v>10608.387437479005</v>
      </c>
    </row>
    <row r="58" spans="1:9" x14ac:dyDescent="0.3">
      <c r="A58">
        <v>56</v>
      </c>
      <c r="B58">
        <v>24.77</v>
      </c>
      <c r="C58">
        <v>0</v>
      </c>
      <c r="D58">
        <f t="shared" si="0"/>
        <v>4.7127616798651406E-2</v>
      </c>
      <c r="E58">
        <f t="shared" si="1"/>
        <v>7.7650196473003419E-2</v>
      </c>
      <c r="F58">
        <f t="shared" si="7"/>
        <v>6.3304584026057972E-2</v>
      </c>
      <c r="G58">
        <f t="shared" si="3"/>
        <v>5.8078681732000065E-2</v>
      </c>
      <c r="H58">
        <f t="shared" si="8"/>
        <v>-5.2259022940579075E-3</v>
      </c>
      <c r="I58">
        <f t="shared" si="9"/>
        <v>10552.949041233227</v>
      </c>
    </row>
    <row r="59" spans="1:9" x14ac:dyDescent="0.3">
      <c r="A59">
        <v>57</v>
      </c>
      <c r="B59">
        <v>23</v>
      </c>
      <c r="C59">
        <v>0</v>
      </c>
      <c r="D59">
        <f t="shared" si="0"/>
        <v>5.0624863999999992E-2</v>
      </c>
      <c r="E59">
        <f t="shared" si="1"/>
        <v>7.0317472000001047E-2</v>
      </c>
      <c r="F59">
        <f t="shared" si="7"/>
        <v>6.1061946240000553E-2</v>
      </c>
      <c r="G59">
        <f t="shared" si="3"/>
        <v>5.0659600000000055E-2</v>
      </c>
      <c r="H59">
        <f t="shared" si="8"/>
        <v>-1.0402346240000498E-2</v>
      </c>
      <c r="I59">
        <f t="shared" si="9"/>
        <v>10443.173611453238</v>
      </c>
    </row>
    <row r="60" spans="1:9" x14ac:dyDescent="0.3">
      <c r="A60">
        <v>58</v>
      </c>
      <c r="B60">
        <v>25.03</v>
      </c>
      <c r="C60">
        <v>1</v>
      </c>
      <c r="D60">
        <f t="shared" si="0"/>
        <v>6.650174781958039E-2</v>
      </c>
      <c r="E60">
        <f t="shared" si="1"/>
        <v>7.8322034543301111E-2</v>
      </c>
      <c r="F60">
        <f t="shared" si="7"/>
        <v>7.2766499783152375E-2</v>
      </c>
      <c r="G60">
        <f t="shared" si="3"/>
        <v>9.4171973827999911E-2</v>
      </c>
      <c r="H60">
        <f t="shared" si="8"/>
        <v>2.1405474044847536E-2</v>
      </c>
      <c r="I60">
        <f t="shared" si="9"/>
        <v>10666.714693139036</v>
      </c>
    </row>
    <row r="61" spans="1:9" x14ac:dyDescent="0.3">
      <c r="A61">
        <v>59</v>
      </c>
      <c r="B61">
        <v>23.35</v>
      </c>
      <c r="C61">
        <v>0</v>
      </c>
      <c r="D61">
        <f t="shared" si="0"/>
        <v>5.0059675084275002E-2</v>
      </c>
      <c r="E61">
        <f t="shared" si="1"/>
        <v>7.2128415871451246E-2</v>
      </c>
      <c r="F61">
        <f t="shared" si="7"/>
        <v>6.1756107701478415E-2</v>
      </c>
      <c r="G61">
        <f t="shared" si="3"/>
        <v>5.2110010499999998E-2</v>
      </c>
      <c r="H61">
        <f t="shared" si="8"/>
        <v>-9.6460972014784166E-3</v>
      </c>
      <c r="I61">
        <f t="shared" si="9"/>
        <v>10563.822526388578</v>
      </c>
    </row>
    <row r="62" spans="1:9" x14ac:dyDescent="0.3">
      <c r="A62">
        <v>60</v>
      </c>
      <c r="B62">
        <v>21.79</v>
      </c>
      <c r="C62">
        <v>0</v>
      </c>
      <c r="D62">
        <f t="shared" si="0"/>
        <v>5.2028420100285522E-2</v>
      </c>
      <c r="E62">
        <f t="shared" si="1"/>
        <v>6.2948820921093995E-2</v>
      </c>
      <c r="F62">
        <f t="shared" si="7"/>
        <v>5.7816232535314011E-2</v>
      </c>
      <c r="G62">
        <f t="shared" si="3"/>
        <v>4.5798521315999957E-2</v>
      </c>
      <c r="H62">
        <f t="shared" si="8"/>
        <v>-1.2017711219314053E-2</v>
      </c>
      <c r="I62">
        <f t="shared" si="9"/>
        <v>10436.869557894355</v>
      </c>
    </row>
    <row r="63" spans="1:9" x14ac:dyDescent="0.3">
      <c r="A63">
        <v>61</v>
      </c>
      <c r="B63">
        <v>25.6</v>
      </c>
      <c r="C63">
        <v>0</v>
      </c>
      <c r="D63">
        <f t="shared" si="0"/>
        <v>4.5070224998399855E-2</v>
      </c>
      <c r="E63">
        <f t="shared" si="1"/>
        <v>7.9419982643200271E-2</v>
      </c>
      <c r="F63">
        <f t="shared" si="7"/>
        <v>6.3275596550144073E-2</v>
      </c>
      <c r="G63">
        <f t="shared" si="3"/>
        <v>6.1552248000000059E-2</v>
      </c>
      <c r="H63">
        <f t="shared" si="8"/>
        <v>-1.7233485501440132E-3</v>
      </c>
      <c r="I63">
        <f t="shared" si="9"/>
        <v>10418.883193873717</v>
      </c>
    </row>
    <row r="64" spans="1:9" x14ac:dyDescent="0.3">
      <c r="A64">
        <v>62</v>
      </c>
      <c r="B64">
        <v>26.07</v>
      </c>
      <c r="C64">
        <v>0</v>
      </c>
      <c r="D64">
        <f t="shared" si="0"/>
        <v>4.3857102216523058E-2</v>
      </c>
      <c r="E64">
        <f t="shared" si="1"/>
        <v>7.9945172486703076E-2</v>
      </c>
      <c r="F64">
        <f t="shared" si="7"/>
        <v>6.2983779459718475E-2</v>
      </c>
      <c r="G64">
        <f t="shared" si="3"/>
        <v>6.3487655172000085E-2</v>
      </c>
      <c r="H64">
        <f t="shared" si="8"/>
        <v>5.0387571228160954E-4</v>
      </c>
      <c r="I64">
        <f t="shared" si="9"/>
        <v>10424.133016064208</v>
      </c>
    </row>
    <row r="65" spans="1:9" x14ac:dyDescent="0.3">
      <c r="A65">
        <v>63</v>
      </c>
      <c r="B65">
        <v>25.24</v>
      </c>
      <c r="C65">
        <v>0</v>
      </c>
      <c r="D65">
        <f t="shared" si="0"/>
        <v>4.5982350668758665E-2</v>
      </c>
      <c r="E65">
        <f t="shared" si="1"/>
        <v>7.8786249887825566E-2</v>
      </c>
      <c r="F65">
        <f t="shared" si="7"/>
        <v>6.3368417254864126E-2</v>
      </c>
      <c r="G65">
        <f t="shared" si="3"/>
        <v>6.0052131455999996E-2</v>
      </c>
      <c r="H65">
        <f t="shared" si="8"/>
        <v>-3.3162857988641298E-3</v>
      </c>
      <c r="I65">
        <f t="shared" si="9"/>
        <v>10389.563611777565</v>
      </c>
    </row>
    <row r="66" spans="1:9" x14ac:dyDescent="0.3">
      <c r="A66">
        <v>64</v>
      </c>
      <c r="B66">
        <v>25.68</v>
      </c>
      <c r="C66">
        <v>0</v>
      </c>
      <c r="D66">
        <f t="shared" ref="D66:D129" si="10">$J$3+$J$4*B66+$J$5*B66^2 +$J$6*B66^3 +$J$7*B66^4+$J$15*C66</f>
        <v>4.4864841411543344E-2</v>
      </c>
      <c r="E66">
        <f t="shared" ref="E66:E129" si="11">$K$3+$K$4*B66+$K$5*B66^2 +$K$6*B66^3 +$K$7*B66^4</f>
        <v>7.9533284427858231E-2</v>
      </c>
      <c r="F66">
        <f t="shared" si="7"/>
        <v>6.3239116210190238E-2</v>
      </c>
      <c r="G66">
        <f t="shared" ref="G66:G129" si="12">$J$10*B66^3 +$J$11*B66^2 +$J$12*B66+ $J$13 +$J$16*C66</f>
        <v>6.1883744447999961E-2</v>
      </c>
      <c r="H66">
        <f t="shared" si="8"/>
        <v>-1.3553717621902772E-3</v>
      </c>
      <c r="I66">
        <f t="shared" si="9"/>
        <v>10375.481890636682</v>
      </c>
    </row>
    <row r="67" spans="1:9" x14ac:dyDescent="0.3">
      <c r="A67">
        <v>65</v>
      </c>
      <c r="B67">
        <v>25.8</v>
      </c>
      <c r="C67">
        <v>0</v>
      </c>
      <c r="D67">
        <f t="shared" si="10"/>
        <v>4.455558211840005E-2</v>
      </c>
      <c r="E67">
        <f t="shared" si="11"/>
        <v>7.9684698803200948E-2</v>
      </c>
      <c r="F67">
        <f t="shared" si="7"/>
        <v>6.3174013961344533E-2</v>
      </c>
      <c r="G67">
        <f t="shared" si="12"/>
        <v>6.2379504000000058E-2</v>
      </c>
      <c r="H67">
        <f t="shared" si="8"/>
        <v>-7.9450996134447505E-4</v>
      </c>
      <c r="I67">
        <f t="shared" si="9"/>
        <v>10367.238466920822</v>
      </c>
    </row>
    <row r="68" spans="1:9" x14ac:dyDescent="0.3">
      <c r="A68">
        <v>66</v>
      </c>
      <c r="B68">
        <v>26.14</v>
      </c>
      <c r="C68">
        <v>0</v>
      </c>
      <c r="D68">
        <f t="shared" si="10"/>
        <v>4.3676002792448099E-2</v>
      </c>
      <c r="E68">
        <f t="shared" si="11"/>
        <v>7.9994863579005315E-2</v>
      </c>
      <c r="F68">
        <f t="shared" si="7"/>
        <v>6.2924999009323426E-2</v>
      </c>
      <c r="G68">
        <f t="shared" si="12"/>
        <v>6.3773126736000024E-2</v>
      </c>
      <c r="H68">
        <f t="shared" si="8"/>
        <v>8.4812772667659797E-4</v>
      </c>
      <c r="I68">
        <f t="shared" si="9"/>
        <v>10376.031209313685</v>
      </c>
    </row>
    <row r="69" spans="1:9" x14ac:dyDescent="0.3">
      <c r="A69">
        <v>67</v>
      </c>
      <c r="B69">
        <v>26.84</v>
      </c>
      <c r="C69">
        <v>0</v>
      </c>
      <c r="D69">
        <f t="shared" si="10"/>
        <v>4.1897219949117215E-2</v>
      </c>
      <c r="E69">
        <f t="shared" si="11"/>
        <v>8.0107021161348602E-2</v>
      </c>
      <c r="F69">
        <f t="shared" si="7"/>
        <v>6.2148414591599851E-2</v>
      </c>
      <c r="G69">
        <f t="shared" si="12"/>
        <v>6.6577499775999943E-2</v>
      </c>
      <c r="H69">
        <f t="shared" si="8"/>
        <v>4.4290851844000917E-3</v>
      </c>
      <c r="I69">
        <f t="shared" si="9"/>
        <v>10421.987535415728</v>
      </c>
    </row>
    <row r="70" spans="1:9" x14ac:dyDescent="0.3">
      <c r="A70">
        <v>68</v>
      </c>
      <c r="B70">
        <v>25.27</v>
      </c>
      <c r="C70">
        <v>0</v>
      </c>
      <c r="D70">
        <f t="shared" si="10"/>
        <v>4.5907284444516749E-2</v>
      </c>
      <c r="E70">
        <f t="shared" si="11"/>
        <v>7.8846858151675914E-2</v>
      </c>
      <c r="F70">
        <f t="shared" si="7"/>
        <v>6.3365258509311101E-2</v>
      </c>
      <c r="G70">
        <f t="shared" si="12"/>
        <v>6.0177600132000103E-2</v>
      </c>
      <c r="H70">
        <f t="shared" si="8"/>
        <v>-3.1876583773109979E-3</v>
      </c>
      <c r="I70">
        <f t="shared" si="9"/>
        <v>10388.76579954023</v>
      </c>
    </row>
    <row r="71" spans="1:9" x14ac:dyDescent="0.3">
      <c r="A71">
        <v>69</v>
      </c>
      <c r="B71">
        <v>23.54</v>
      </c>
      <c r="C71">
        <v>0</v>
      </c>
      <c r="D71">
        <f t="shared" si="10"/>
        <v>4.9724351933402522E-2</v>
      </c>
      <c r="E71">
        <f t="shared" si="11"/>
        <v>7.3041381946060913E-2</v>
      </c>
      <c r="F71">
        <f t="shared" si="7"/>
        <v>6.2082377840111468E-2</v>
      </c>
      <c r="G71">
        <f t="shared" si="12"/>
        <v>5.2902830415999941E-2</v>
      </c>
      <c r="H71">
        <f t="shared" si="8"/>
        <v>-9.1795474241115269E-3</v>
      </c>
      <c r="I71">
        <f t="shared" si="9"/>
        <v>10293.401631205363</v>
      </c>
    </row>
    <row r="72" spans="1:9" x14ac:dyDescent="0.3">
      <c r="A72">
        <v>70</v>
      </c>
      <c r="B72">
        <v>25.04</v>
      </c>
      <c r="C72">
        <v>0</v>
      </c>
      <c r="D72">
        <f t="shared" si="10"/>
        <v>4.6477274537736868E-2</v>
      </c>
      <c r="E72">
        <f t="shared" si="11"/>
        <v>7.8345728106987256E-2</v>
      </c>
      <c r="F72">
        <f t="shared" si="7"/>
        <v>6.3367554929439573E-2</v>
      </c>
      <c r="G72">
        <f t="shared" si="12"/>
        <v>5.9213953215999898E-2</v>
      </c>
      <c r="H72">
        <f t="shared" si="8"/>
        <v>-4.1536017134396752E-3</v>
      </c>
      <c r="I72">
        <f t="shared" si="9"/>
        <v>10250.646940552866</v>
      </c>
    </row>
    <row r="73" spans="1:9" x14ac:dyDescent="0.3">
      <c r="A73">
        <v>71</v>
      </c>
      <c r="B73">
        <v>19.100000000000001</v>
      </c>
      <c r="C73">
        <v>0</v>
      </c>
      <c r="D73">
        <f t="shared" si="10"/>
        <v>5.2492798624400039E-2</v>
      </c>
      <c r="E73">
        <f t="shared" si="11"/>
        <v>4.4211130991201775E-2</v>
      </c>
      <c r="F73">
        <f t="shared" si="7"/>
        <v>4.8103514778804958E-2</v>
      </c>
      <c r="G73">
        <f t="shared" si="12"/>
        <v>3.6556498000000021E-2</v>
      </c>
      <c r="H73">
        <f t="shared" si="8"/>
        <v>-1.1547016778804937E-2</v>
      </c>
      <c r="I73">
        <f t="shared" si="9"/>
        <v>10132.282548336696</v>
      </c>
    </row>
    <row r="74" spans="1:9" x14ac:dyDescent="0.3">
      <c r="A74">
        <v>72</v>
      </c>
      <c r="B74">
        <v>24.32</v>
      </c>
      <c r="C74">
        <v>0</v>
      </c>
      <c r="D74">
        <f t="shared" si="10"/>
        <v>4.8155001283542331E-2</v>
      </c>
      <c r="E74">
        <f t="shared" si="11"/>
        <v>7.6234404018257873E-2</v>
      </c>
      <c r="F74">
        <f t="shared" si="7"/>
        <v>6.3037084732941576E-2</v>
      </c>
      <c r="G74">
        <f t="shared" si="12"/>
        <v>5.6181806272000062E-2</v>
      </c>
      <c r="H74">
        <f t="shared" si="8"/>
        <v>-6.8552784609415135E-3</v>
      </c>
      <c r="I74">
        <f t="shared" si="9"/>
        <v>10062.82293002291</v>
      </c>
    </row>
    <row r="75" spans="1:9" x14ac:dyDescent="0.3">
      <c r="A75">
        <v>73</v>
      </c>
      <c r="B75">
        <v>24.05</v>
      </c>
      <c r="C75">
        <v>0</v>
      </c>
      <c r="D75">
        <f t="shared" si="10"/>
        <v>4.8731250819275651E-2</v>
      </c>
      <c r="E75">
        <f t="shared" si="11"/>
        <v>7.5233094301449643E-2</v>
      </c>
      <c r="F75">
        <f t="shared" si="7"/>
        <v>6.2777227864827867E-2</v>
      </c>
      <c r="G75">
        <f t="shared" si="12"/>
        <v>5.5043906500000045E-2</v>
      </c>
      <c r="H75">
        <f t="shared" si="8"/>
        <v>-7.7333213648278221E-3</v>
      </c>
      <c r="I75">
        <f t="shared" si="9"/>
        <v>9985.0038864676844</v>
      </c>
    </row>
    <row r="76" spans="1:9" x14ac:dyDescent="0.3">
      <c r="A76">
        <v>74</v>
      </c>
      <c r="B76">
        <v>24.96</v>
      </c>
      <c r="C76">
        <v>0</v>
      </c>
      <c r="D76">
        <f t="shared" si="10"/>
        <v>4.6672269481738526E-2</v>
      </c>
      <c r="E76">
        <f t="shared" si="11"/>
        <v>7.8151727927789238E-2</v>
      </c>
      <c r="F76">
        <f t="shared" si="7"/>
        <v>6.3356382458145399E-2</v>
      </c>
      <c r="G76">
        <f t="shared" si="12"/>
        <v>5.8877955263999998E-2</v>
      </c>
      <c r="H76">
        <f t="shared" si="8"/>
        <v>-4.4784271941454012E-3</v>
      </c>
      <c r="I76">
        <f t="shared" si="9"/>
        <v>9940.2867735288801</v>
      </c>
    </row>
    <row r="77" spans="1:9" x14ac:dyDescent="0.3">
      <c r="A77">
        <v>75</v>
      </c>
      <c r="B77">
        <v>22.49</v>
      </c>
      <c r="C77">
        <v>0</v>
      </c>
      <c r="D77">
        <f t="shared" si="10"/>
        <v>5.1321722888577281E-2</v>
      </c>
      <c r="E77">
        <f t="shared" si="11"/>
        <v>6.7402114986587991E-2</v>
      </c>
      <c r="F77">
        <f t="shared" si="7"/>
        <v>5.984433070052296E-2</v>
      </c>
      <c r="G77">
        <f t="shared" si="12"/>
        <v>4.8576829155999951E-2</v>
      </c>
      <c r="H77">
        <f t="shared" si="8"/>
        <v>-1.1267501544523009E-2</v>
      </c>
      <c r="I77">
        <f t="shared" si="9"/>
        <v>9828.2845769551423</v>
      </c>
    </row>
    <row r="78" spans="1:9" x14ac:dyDescent="0.3">
      <c r="A78">
        <v>76</v>
      </c>
      <c r="B78">
        <v>24.76</v>
      </c>
      <c r="C78">
        <v>0</v>
      </c>
      <c r="D78">
        <f t="shared" si="10"/>
        <v>4.7151258572758703E-2</v>
      </c>
      <c r="E78">
        <f t="shared" si="11"/>
        <v>7.7622211180626177E-2</v>
      </c>
      <c r="F78">
        <f t="shared" si="7"/>
        <v>6.3300863454928469E-2</v>
      </c>
      <c r="G78">
        <f t="shared" si="12"/>
        <v>5.8036573824000098E-2</v>
      </c>
      <c r="H78">
        <f t="shared" si="8"/>
        <v>-5.2642896309283704E-3</v>
      </c>
      <c r="I78">
        <f t="shared" si="9"/>
        <v>9776.5456403668632</v>
      </c>
    </row>
    <row r="79" spans="1:9" x14ac:dyDescent="0.3">
      <c r="A79">
        <v>77</v>
      </c>
      <c r="B79">
        <v>22.46</v>
      </c>
      <c r="C79">
        <v>0</v>
      </c>
      <c r="D79">
        <f t="shared" si="10"/>
        <v>5.1357942406297763E-2</v>
      </c>
      <c r="E79">
        <f t="shared" si="11"/>
        <v>6.7221240494667045E-2</v>
      </c>
      <c r="F79">
        <f t="shared" si="7"/>
        <v>5.9765490393133489E-2</v>
      </c>
      <c r="G79">
        <f t="shared" si="12"/>
        <v>4.8455677263999936E-2</v>
      </c>
      <c r="H79">
        <f t="shared" si="8"/>
        <v>-1.1309813129133553E-2</v>
      </c>
      <c r="I79">
        <f t="shared" si="9"/>
        <v>9665.9747361258687</v>
      </c>
    </row>
    <row r="80" spans="1:9" x14ac:dyDescent="0.3">
      <c r="A80">
        <v>78</v>
      </c>
      <c r="B80">
        <v>22.27</v>
      </c>
      <c r="C80">
        <v>0</v>
      </c>
      <c r="D80">
        <f t="shared" si="10"/>
        <v>5.1574949191331876E-2</v>
      </c>
      <c r="E80">
        <f t="shared" si="11"/>
        <v>6.6053476035640823E-2</v>
      </c>
      <c r="F80">
        <f t="shared" si="7"/>
        <v>5.9248568418815623E-2</v>
      </c>
      <c r="G80">
        <f t="shared" si="12"/>
        <v>4.7692389732000101E-2</v>
      </c>
      <c r="H80">
        <f t="shared" si="8"/>
        <v>-1.1556178686815521E-2</v>
      </c>
      <c r="I80">
        <f t="shared" si="9"/>
        <v>9554.2730048929534</v>
      </c>
    </row>
    <row r="81" spans="1:9" x14ac:dyDescent="0.3">
      <c r="A81">
        <v>79</v>
      </c>
      <c r="B81">
        <v>23.25</v>
      </c>
      <c r="C81">
        <v>0</v>
      </c>
      <c r="D81">
        <f t="shared" si="10"/>
        <v>5.0228200796875289E-2</v>
      </c>
      <c r="E81">
        <f t="shared" si="11"/>
        <v>7.1627760906249227E-2</v>
      </c>
      <c r="F81">
        <f t="shared" si="7"/>
        <v>6.1569967654843474E-2</v>
      </c>
      <c r="G81">
        <f t="shared" si="12"/>
        <v>5.1694162499999946E-2</v>
      </c>
      <c r="H81">
        <f t="shared" si="8"/>
        <v>-9.8758051548435283E-3</v>
      </c>
      <c r="I81">
        <f t="shared" si="9"/>
        <v>9459.9168663004493</v>
      </c>
    </row>
    <row r="82" spans="1:9" x14ac:dyDescent="0.3">
      <c r="A82">
        <v>80</v>
      </c>
      <c r="B82">
        <v>27.98</v>
      </c>
      <c r="C82">
        <v>0</v>
      </c>
      <c r="D82">
        <f t="shared" si="10"/>
        <v>3.9391094045824193E-2</v>
      </c>
      <c r="E82">
        <f t="shared" si="11"/>
        <v>7.8989258365056436E-2</v>
      </c>
      <c r="F82">
        <f t="shared" si="7"/>
        <v>6.0378121135017282E-2</v>
      </c>
      <c r="G82">
        <f t="shared" si="12"/>
        <v>7.088460308800007E-2</v>
      </c>
      <c r="H82">
        <f t="shared" si="8"/>
        <v>1.0506481952982788E-2</v>
      </c>
      <c r="I82">
        <f t="shared" si="9"/>
        <v>9559.3073121329526</v>
      </c>
    </row>
    <row r="83" spans="1:9" x14ac:dyDescent="0.3">
      <c r="A83">
        <v>81</v>
      </c>
      <c r="B83">
        <v>25.53</v>
      </c>
      <c r="C83">
        <v>0</v>
      </c>
      <c r="D83">
        <f t="shared" si="10"/>
        <v>4.5249277545396094E-2</v>
      </c>
      <c r="E83">
        <f t="shared" si="11"/>
        <v>7.9312678849268181E-2</v>
      </c>
      <c r="F83">
        <f t="shared" si="7"/>
        <v>6.3302880236448311E-2</v>
      </c>
      <c r="G83">
        <f t="shared" si="12"/>
        <v>6.126158422799996E-2</v>
      </c>
      <c r="H83">
        <f t="shared" si="8"/>
        <v>-2.0412960084483511E-3</v>
      </c>
      <c r="I83">
        <f t="shared" si="9"/>
        <v>9539.7939362731649</v>
      </c>
    </row>
    <row r="84" spans="1:9" x14ac:dyDescent="0.3">
      <c r="A84">
        <v>82</v>
      </c>
      <c r="B84">
        <v>24.29</v>
      </c>
      <c r="C84">
        <v>0</v>
      </c>
      <c r="D84">
        <f t="shared" si="10"/>
        <v>4.8220619925845254E-2</v>
      </c>
      <c r="E84">
        <f t="shared" si="11"/>
        <v>7.6128715385975543E-2</v>
      </c>
      <c r="F84">
        <f t="shared" si="7"/>
        <v>6.3011910519714304E-2</v>
      </c>
      <c r="G84">
        <f t="shared" si="12"/>
        <v>5.6055309316000029E-2</v>
      </c>
      <c r="H84">
        <f t="shared" si="8"/>
        <v>-6.9566012037142744E-3</v>
      </c>
      <c r="I84">
        <f t="shared" si="9"/>
        <v>9473.4293942928998</v>
      </c>
    </row>
    <row r="85" spans="1:9" x14ac:dyDescent="0.3">
      <c r="A85">
        <v>83</v>
      </c>
      <c r="B85">
        <v>26.55</v>
      </c>
      <c r="C85">
        <v>0</v>
      </c>
      <c r="D85">
        <f t="shared" si="10"/>
        <v>4.2623568524275512E-2</v>
      </c>
      <c r="E85">
        <f t="shared" si="11"/>
        <v>8.0143179391454211E-2</v>
      </c>
      <c r="F85">
        <f t="shared" si="7"/>
        <v>6.2508962283880226E-2</v>
      </c>
      <c r="G85">
        <f t="shared" si="12"/>
        <v>6.5427706500000099E-2</v>
      </c>
      <c r="H85">
        <f t="shared" si="8"/>
        <v>2.9187442161198729E-3</v>
      </c>
      <c r="I85">
        <f t="shared" si="9"/>
        <v>9501.0799115443115</v>
      </c>
    </row>
    <row r="86" spans="1:9" x14ac:dyDescent="0.3">
      <c r="A86">
        <v>84</v>
      </c>
      <c r="B86">
        <v>25.85</v>
      </c>
      <c r="C86">
        <v>0</v>
      </c>
      <c r="D86">
        <f t="shared" si="10"/>
        <v>4.4426412399275694E-2</v>
      </c>
      <c r="E86">
        <f t="shared" si="11"/>
        <v>7.9741267741448407E-2</v>
      </c>
      <c r="F86">
        <f t="shared" si="7"/>
        <v>6.3143285730627233E-2</v>
      </c>
      <c r="G86">
        <f t="shared" si="12"/>
        <v>6.2585510499999969E-2</v>
      </c>
      <c r="H86">
        <f t="shared" si="8"/>
        <v>-5.5777523062726375E-4</v>
      </c>
      <c r="I86">
        <f t="shared" si="9"/>
        <v>9495.7804445054408</v>
      </c>
    </row>
    <row r="87" spans="1:9" x14ac:dyDescent="0.3">
      <c r="A87">
        <v>85</v>
      </c>
      <c r="B87">
        <v>26.2</v>
      </c>
      <c r="C87">
        <v>0</v>
      </c>
      <c r="D87">
        <f t="shared" si="10"/>
        <v>4.3520943974399318E-2</v>
      </c>
      <c r="E87">
        <f t="shared" si="11"/>
        <v>8.0031703091202999E-2</v>
      </c>
      <c r="F87">
        <f t="shared" si="7"/>
        <v>6.2871646306305276E-2</v>
      </c>
      <c r="G87">
        <f t="shared" si="12"/>
        <v>6.401716799999993E-2</v>
      </c>
      <c r="H87">
        <f t="shared" si="8"/>
        <v>1.1455216936946538E-3</v>
      </c>
      <c r="I87">
        <f t="shared" si="9"/>
        <v>9506.6580670031835</v>
      </c>
    </row>
    <row r="88" spans="1:9" x14ac:dyDescent="0.3">
      <c r="A88">
        <v>86</v>
      </c>
      <c r="B88">
        <v>24.94</v>
      </c>
      <c r="C88">
        <v>0</v>
      </c>
      <c r="D88">
        <f t="shared" si="10"/>
        <v>4.6720728517300136E-2</v>
      </c>
      <c r="E88">
        <f t="shared" si="11"/>
        <v>7.8101637785625844E-2</v>
      </c>
      <c r="F88">
        <f t="shared" si="7"/>
        <v>6.3352610429512762E-2</v>
      </c>
      <c r="G88">
        <f t="shared" si="12"/>
        <v>5.8793900496000057E-2</v>
      </c>
      <c r="H88">
        <f t="shared" si="8"/>
        <v>-4.5587099335127057E-3</v>
      </c>
      <c r="I88">
        <f t="shared" si="9"/>
        <v>9463.3199704386279</v>
      </c>
    </row>
    <row r="89" spans="1:9" x14ac:dyDescent="0.3">
      <c r="A89">
        <v>87</v>
      </c>
      <c r="B89">
        <v>26.79</v>
      </c>
      <c r="C89">
        <v>0</v>
      </c>
      <c r="D89">
        <f t="shared" si="10"/>
        <v>4.2020889481404033E-2</v>
      </c>
      <c r="E89">
        <f t="shared" si="11"/>
        <v>8.0121248390855104E-2</v>
      </c>
      <c r="F89">
        <f t="shared" si="7"/>
        <v>6.2214079703413104E-2</v>
      </c>
      <c r="G89">
        <f t="shared" si="12"/>
        <v>6.6380597315999906E-2</v>
      </c>
      <c r="H89">
        <f t="shared" si="8"/>
        <v>4.1665176125868023E-3</v>
      </c>
      <c r="I89">
        <f t="shared" si="9"/>
        <v>9502.7490597690066</v>
      </c>
    </row>
    <row r="90" spans="1:9" x14ac:dyDescent="0.3">
      <c r="A90">
        <v>88</v>
      </c>
      <c r="B90">
        <v>27.15</v>
      </c>
      <c r="C90">
        <v>0</v>
      </c>
      <c r="D90">
        <f t="shared" si="10"/>
        <v>4.1149516556274524E-2</v>
      </c>
      <c r="E90">
        <f t="shared" si="11"/>
        <v>7.9947904327451802E-2</v>
      </c>
      <c r="F90">
        <f t="shared" si="7"/>
        <v>6.1712662074998481E-2</v>
      </c>
      <c r="G90">
        <f t="shared" si="12"/>
        <v>6.7784782500000001E-2</v>
      </c>
      <c r="H90">
        <f t="shared" si="8"/>
        <v>6.0721204250015204E-3</v>
      </c>
      <c r="I90">
        <f t="shared" si="9"/>
        <v>9560.4508964284942</v>
      </c>
    </row>
    <row r="91" spans="1:9" x14ac:dyDescent="0.3">
      <c r="A91">
        <v>89</v>
      </c>
      <c r="B91">
        <v>25.1</v>
      </c>
      <c r="C91">
        <v>0</v>
      </c>
      <c r="D91">
        <f t="shared" si="10"/>
        <v>4.6329864880400251E-2</v>
      </c>
      <c r="E91">
        <f t="shared" si="11"/>
        <v>7.8484552079201908E-2</v>
      </c>
      <c r="F91">
        <f t="shared" si="7"/>
        <v>6.3371849095765126E-2</v>
      </c>
      <c r="G91">
        <f t="shared" si="12"/>
        <v>5.9465698000000095E-2</v>
      </c>
      <c r="H91">
        <f t="shared" si="8"/>
        <v>-3.9061510957650314E-3</v>
      </c>
      <c r="I91">
        <f t="shared" si="9"/>
        <v>9523.1063306834021</v>
      </c>
    </row>
    <row r="92" spans="1:9" x14ac:dyDescent="0.3">
      <c r="A92">
        <v>90</v>
      </c>
      <c r="B92">
        <v>25.81</v>
      </c>
      <c r="C92">
        <v>0</v>
      </c>
      <c r="D92">
        <f t="shared" si="10"/>
        <v>4.4529760166766685E-2</v>
      </c>
      <c r="E92">
        <f t="shared" si="11"/>
        <v>7.9696318250691345E-2</v>
      </c>
      <c r="F92">
        <f t="shared" si="7"/>
        <v>6.3168035951246759E-2</v>
      </c>
      <c r="G92">
        <f t="shared" si="12"/>
        <v>6.2420732483999958E-2</v>
      </c>
      <c r="H92">
        <f t="shared" si="8"/>
        <v>-7.4730346724680152E-4</v>
      </c>
      <c r="I92">
        <f t="shared" si="9"/>
        <v>9515.9896803035226</v>
      </c>
    </row>
    <row r="93" spans="1:9" x14ac:dyDescent="0.3">
      <c r="A93">
        <v>91</v>
      </c>
      <c r="B93">
        <v>25.04</v>
      </c>
      <c r="C93">
        <v>1</v>
      </c>
      <c r="D93">
        <f t="shared" si="10"/>
        <v>6.6477274537736872E-2</v>
      </c>
      <c r="E93">
        <f t="shared" si="11"/>
        <v>7.8345728106987256E-2</v>
      </c>
      <c r="F93">
        <f t="shared" si="7"/>
        <v>7.2767554929439565E-2</v>
      </c>
      <c r="G93">
        <f t="shared" si="12"/>
        <v>9.4213953215999902E-2</v>
      </c>
      <c r="H93">
        <f t="shared" si="8"/>
        <v>2.1446398286560336E-2</v>
      </c>
      <c r="I93">
        <f t="shared" si="9"/>
        <v>9720.0733850781089</v>
      </c>
    </row>
    <row r="94" spans="1:9" x14ac:dyDescent="0.3">
      <c r="A94">
        <v>92</v>
      </c>
      <c r="B94">
        <v>26.39</v>
      </c>
      <c r="C94">
        <v>0</v>
      </c>
      <c r="D94">
        <f t="shared" si="10"/>
        <v>4.3031833072099346E-2</v>
      </c>
      <c r="E94">
        <f t="shared" si="11"/>
        <v>8.0113844973306314E-2</v>
      </c>
      <c r="F94">
        <f t="shared" si="7"/>
        <v>6.2685299379739046E-2</v>
      </c>
      <c r="G94">
        <f t="shared" si="12"/>
        <v>6.4785772036000028E-2</v>
      </c>
      <c r="H94">
        <f t="shared" si="8"/>
        <v>2.1004726562609821E-3</v>
      </c>
      <c r="I94">
        <f t="shared" si="9"/>
        <v>9740.4901334403166</v>
      </c>
    </row>
    <row r="95" spans="1:9" x14ac:dyDescent="0.3">
      <c r="A95">
        <v>93</v>
      </c>
      <c r="B95">
        <v>25.5</v>
      </c>
      <c r="C95">
        <v>1</v>
      </c>
      <c r="D95">
        <f t="shared" si="10"/>
        <v>6.5325800249999885E-2</v>
      </c>
      <c r="E95">
        <f t="shared" si="11"/>
        <v>7.9264349500000275E-2</v>
      </c>
      <c r="F95">
        <f t="shared" si="7"/>
        <v>7.2713231352500102E-2</v>
      </c>
      <c r="G95">
        <f t="shared" si="12"/>
        <v>9.6136849999999996E-2</v>
      </c>
      <c r="H95">
        <f t="shared" si="8"/>
        <v>2.3423618647499894E-2</v>
      </c>
      <c r="I95">
        <f t="shared" si="9"/>
        <v>9968.6476597657584</v>
      </c>
    </row>
    <row r="96" spans="1:9" x14ac:dyDescent="0.3">
      <c r="A96">
        <v>94</v>
      </c>
      <c r="B96">
        <v>26.31</v>
      </c>
      <c r="C96">
        <v>0</v>
      </c>
      <c r="D96">
        <f t="shared" si="10"/>
        <v>4.3237333121494803E-2</v>
      </c>
      <c r="E96">
        <f t="shared" si="11"/>
        <v>8.0085600262039147E-2</v>
      </c>
      <c r="F96">
        <f t="shared" si="7"/>
        <v>6.2766914705983307E-2</v>
      </c>
      <c r="G96">
        <f t="shared" si="12"/>
        <v>6.4462950083999965E-2</v>
      </c>
      <c r="H96">
        <f t="shared" si="8"/>
        <v>1.6960353780166582E-3</v>
      </c>
      <c r="I96">
        <f t="shared" si="9"/>
        <v>9985.5548388677034</v>
      </c>
    </row>
    <row r="97" spans="1:9" x14ac:dyDescent="0.3">
      <c r="A97">
        <v>95</v>
      </c>
      <c r="B97">
        <v>24.61</v>
      </c>
      <c r="C97">
        <v>1</v>
      </c>
      <c r="D97">
        <f t="shared" si="10"/>
        <v>6.750169565279561E-2</v>
      </c>
      <c r="E97">
        <f t="shared" si="11"/>
        <v>7.7183404582313209E-2</v>
      </c>
      <c r="F97">
        <f t="shared" si="7"/>
        <v>7.2633001385439933E-2</v>
      </c>
      <c r="G97">
        <f t="shared" si="12"/>
        <v>9.2404599044000113E-2</v>
      </c>
      <c r="H97">
        <f t="shared" si="8"/>
        <v>1.977159765856018E-2</v>
      </c>
      <c r="I97">
        <f t="shared" si="9"/>
        <v>10182.985211539284</v>
      </c>
    </row>
    <row r="98" spans="1:9" x14ac:dyDescent="0.3">
      <c r="A98">
        <v>96</v>
      </c>
      <c r="B98">
        <v>26.52</v>
      </c>
      <c r="C98">
        <v>1</v>
      </c>
      <c r="D98">
        <f t="shared" si="10"/>
        <v>6.2699789970800154E-2</v>
      </c>
      <c r="E98">
        <f t="shared" si="11"/>
        <v>8.0140403875104571E-2</v>
      </c>
      <c r="F98">
        <f t="shared" si="7"/>
        <v>7.1943315340081498E-2</v>
      </c>
      <c r="G98">
        <f t="shared" si="12"/>
        <v>0.10030773363200007</v>
      </c>
      <c r="H98">
        <f t="shared" si="8"/>
        <v>2.8364418291918575E-2</v>
      </c>
      <c r="I98">
        <f t="shared" si="9"/>
        <v>10471.819663539805</v>
      </c>
    </row>
    <row r="99" spans="1:9" x14ac:dyDescent="0.3">
      <c r="A99">
        <v>97</v>
      </c>
      <c r="B99">
        <v>24.23</v>
      </c>
      <c r="C99">
        <v>0</v>
      </c>
      <c r="D99">
        <f t="shared" si="10"/>
        <v>4.8350690918179229E-2</v>
      </c>
      <c r="E99">
        <f t="shared" si="11"/>
        <v>7.5913142948345502E-2</v>
      </c>
      <c r="F99">
        <f t="shared" si="7"/>
        <v>6.295879049416736E-2</v>
      </c>
      <c r="G99">
        <f t="shared" si="12"/>
        <v>5.5802347587999984E-2</v>
      </c>
      <c r="H99">
        <f t="shared" si="8"/>
        <v>-7.1564429061673762E-3</v>
      </c>
      <c r="I99">
        <f t="shared" si="9"/>
        <v>10396.878683994002</v>
      </c>
    </row>
    <row r="100" spans="1:9" x14ac:dyDescent="0.3">
      <c r="A100">
        <v>98</v>
      </c>
      <c r="B100">
        <v>26.24</v>
      </c>
      <c r="C100">
        <v>1</v>
      </c>
      <c r="D100">
        <f t="shared" si="10"/>
        <v>6.3417697117142943E-2</v>
      </c>
      <c r="E100">
        <f t="shared" si="11"/>
        <v>8.0053335013458682E-2</v>
      </c>
      <c r="F100">
        <f t="shared" si="7"/>
        <v>7.2234585202190282E-2</v>
      </c>
      <c r="G100">
        <f t="shared" si="12"/>
        <v>9.9179518655999943E-2</v>
      </c>
      <c r="H100">
        <f t="shared" si="8"/>
        <v>2.6944933453809661E-2</v>
      </c>
      <c r="I100">
        <f t="shared" si="9"/>
        <v>10677.021888261552</v>
      </c>
    </row>
    <row r="101" spans="1:9" x14ac:dyDescent="0.3">
      <c r="A101">
        <v>99</v>
      </c>
      <c r="B101">
        <v>25.46</v>
      </c>
      <c r="C101">
        <v>0</v>
      </c>
      <c r="D101">
        <f t="shared" si="10"/>
        <v>4.5427612094426806E-2</v>
      </c>
      <c r="E101">
        <f t="shared" si="11"/>
        <v>7.9197718379214521E-2</v>
      </c>
      <c r="F101">
        <f t="shared" ref="F101:F164" si="13">D101*0.47+E101*0.53</f>
        <v>6.332576842536429E-2</v>
      </c>
      <c r="G101">
        <f t="shared" si="12"/>
        <v>6.0970390864000051E-2</v>
      </c>
      <c r="H101">
        <f t="shared" ref="H101:H164" si="14">G101-F101</f>
        <v>-2.3553775613642386E-3</v>
      </c>
      <c r="I101">
        <f t="shared" si="9"/>
        <v>10651.873470483746</v>
      </c>
    </row>
    <row r="102" spans="1:9" x14ac:dyDescent="0.3">
      <c r="A102">
        <v>100</v>
      </c>
      <c r="B102">
        <v>25.47</v>
      </c>
      <c r="C102">
        <v>0</v>
      </c>
      <c r="D102">
        <f t="shared" si="10"/>
        <v>4.5402183381563654E-2</v>
      </c>
      <c r="E102">
        <f t="shared" si="11"/>
        <v>7.9214611280133074E-2</v>
      </c>
      <c r="F102">
        <f t="shared" si="13"/>
        <v>6.3322770167805451E-2</v>
      </c>
      <c r="G102">
        <f t="shared" si="12"/>
        <v>6.1012021091999907E-2</v>
      </c>
      <c r="H102">
        <f t="shared" si="14"/>
        <v>-2.3107490758055432E-3</v>
      </c>
      <c r="I102">
        <f t="shared" ref="I102:I165" si="15">I101*(1+H102)</f>
        <v>10627.259663706229</v>
      </c>
    </row>
    <row r="103" spans="1:9" x14ac:dyDescent="0.3">
      <c r="A103">
        <v>101</v>
      </c>
      <c r="B103">
        <v>25.34</v>
      </c>
      <c r="C103">
        <v>1</v>
      </c>
      <c r="D103">
        <f t="shared" si="10"/>
        <v>6.5731380342220799E-2</v>
      </c>
      <c r="E103">
        <f t="shared" si="11"/>
        <v>7.8982743789541399E-2</v>
      </c>
      <c r="F103">
        <f t="shared" si="13"/>
        <v>7.2754602969300725E-2</v>
      </c>
      <c r="G103">
        <f t="shared" si="12"/>
        <v>9.5470064975999969E-2</v>
      </c>
      <c r="H103">
        <f t="shared" si="14"/>
        <v>2.2715462006699244E-2</v>
      </c>
      <c r="I103">
        <f t="shared" si="15"/>
        <v>10868.662776832474</v>
      </c>
    </row>
    <row r="104" spans="1:9" x14ac:dyDescent="0.3">
      <c r="A104">
        <v>102</v>
      </c>
      <c r="B104">
        <v>25.34</v>
      </c>
      <c r="C104">
        <v>0</v>
      </c>
      <c r="D104">
        <f t="shared" si="10"/>
        <v>4.5731380342220795E-2</v>
      </c>
      <c r="E104">
        <f t="shared" si="11"/>
        <v>7.8982743789541399E-2</v>
      </c>
      <c r="F104">
        <f t="shared" si="13"/>
        <v>6.3354602969300719E-2</v>
      </c>
      <c r="G104">
        <f t="shared" si="12"/>
        <v>6.0470064975999965E-2</v>
      </c>
      <c r="H104">
        <f t="shared" si="14"/>
        <v>-2.8845379933007537E-3</v>
      </c>
      <c r="I104">
        <f t="shared" si="15"/>
        <v>10837.311706116327</v>
      </c>
    </row>
    <row r="105" spans="1:9" x14ac:dyDescent="0.3">
      <c r="A105">
        <v>103</v>
      </c>
      <c r="B105">
        <v>28.08</v>
      </c>
      <c r="C105">
        <v>1</v>
      </c>
      <c r="D105">
        <f t="shared" si="10"/>
        <v>5.9212132173987339E-2</v>
      </c>
      <c r="E105">
        <f t="shared" si="11"/>
        <v>7.8829441560250402E-2</v>
      </c>
      <c r="F105">
        <f t="shared" si="13"/>
        <v>6.9609306148706765E-2</v>
      </c>
      <c r="G105">
        <f t="shared" si="12"/>
        <v>0.10624319916799996</v>
      </c>
      <c r="H105">
        <f t="shared" si="14"/>
        <v>3.6633893019293193E-2</v>
      </c>
      <c r="I105">
        <f t="shared" si="15"/>
        <v>11234.324623774924</v>
      </c>
    </row>
    <row r="106" spans="1:9" x14ac:dyDescent="0.3">
      <c r="A106">
        <v>104</v>
      </c>
      <c r="B106">
        <v>27.22</v>
      </c>
      <c r="C106">
        <v>0</v>
      </c>
      <c r="D106">
        <f t="shared" si="10"/>
        <v>4.0986020233432896E-2</v>
      </c>
      <c r="E106">
        <f t="shared" si="11"/>
        <v>7.9895711214796439E-2</v>
      </c>
      <c r="F106">
        <f t="shared" si="13"/>
        <v>6.1608156453555579E-2</v>
      </c>
      <c r="G106">
        <f t="shared" si="12"/>
        <v>6.8053990991999963E-2</v>
      </c>
      <c r="H106">
        <f t="shared" si="14"/>
        <v>6.4458345384443838E-3</v>
      </c>
      <c r="I106">
        <f t="shared" si="15"/>
        <v>11306.739221450949</v>
      </c>
    </row>
    <row r="107" spans="1:9" x14ac:dyDescent="0.3">
      <c r="A107">
        <v>105</v>
      </c>
      <c r="B107">
        <v>24.4</v>
      </c>
      <c r="C107">
        <v>0</v>
      </c>
      <c r="D107">
        <f t="shared" si="10"/>
        <v>4.7978160998399577E-2</v>
      </c>
      <c r="E107">
        <f t="shared" si="11"/>
        <v>7.6509377843202664E-2</v>
      </c>
      <c r="F107">
        <f t="shared" si="13"/>
        <v>6.3099705926145208E-2</v>
      </c>
      <c r="G107">
        <f t="shared" si="12"/>
        <v>5.651916000000004E-2</v>
      </c>
      <c r="H107">
        <f t="shared" si="14"/>
        <v>-6.5805459261451676E-3</v>
      </c>
      <c r="I107">
        <f t="shared" si="15"/>
        <v>11232.334704729245</v>
      </c>
    </row>
    <row r="108" spans="1:9" x14ac:dyDescent="0.3">
      <c r="A108">
        <v>106</v>
      </c>
      <c r="B108">
        <v>22.08</v>
      </c>
      <c r="C108">
        <v>1</v>
      </c>
      <c r="D108">
        <f t="shared" si="10"/>
        <v>7.1770601910435258E-2</v>
      </c>
      <c r="E108">
        <f t="shared" si="11"/>
        <v>6.4849431060150842E-2</v>
      </c>
      <c r="F108">
        <f t="shared" si="13"/>
        <v>6.8102381359784525E-2</v>
      </c>
      <c r="G108">
        <f t="shared" si="12"/>
        <v>8.1936498367999988E-2</v>
      </c>
      <c r="H108">
        <f t="shared" si="14"/>
        <v>1.3834117008215463E-2</v>
      </c>
      <c r="I108">
        <f t="shared" si="15"/>
        <v>11387.724137309908</v>
      </c>
    </row>
    <row r="109" spans="1:9" x14ac:dyDescent="0.3">
      <c r="A109">
        <v>107</v>
      </c>
      <c r="B109">
        <v>22.78</v>
      </c>
      <c r="C109">
        <v>1</v>
      </c>
      <c r="D109">
        <f t="shared" si="10"/>
        <v>7.0944177441434539E-2</v>
      </c>
      <c r="E109">
        <f t="shared" si="11"/>
        <v>6.9098076280394549E-2</v>
      </c>
      <c r="F109">
        <f t="shared" si="13"/>
        <v>6.9965743826083338E-2</v>
      </c>
      <c r="G109">
        <f t="shared" si="12"/>
        <v>8.4756104528000031E-2</v>
      </c>
      <c r="H109">
        <f t="shared" si="14"/>
        <v>1.4790360701916694E-2</v>
      </c>
      <c r="I109">
        <f t="shared" si="15"/>
        <v>11556.152684874643</v>
      </c>
    </row>
    <row r="110" spans="1:9" x14ac:dyDescent="0.3">
      <c r="A110">
        <v>108</v>
      </c>
      <c r="B110">
        <v>21.54</v>
      </c>
      <c r="C110">
        <v>1</v>
      </c>
      <c r="D110">
        <f t="shared" si="10"/>
        <v>7.2211824689753942E-2</v>
      </c>
      <c r="E110">
        <f t="shared" si="11"/>
        <v>6.1257511620556038E-2</v>
      </c>
      <c r="F110">
        <f t="shared" si="13"/>
        <v>6.6406038763079045E-2</v>
      </c>
      <c r="G110">
        <f t="shared" si="12"/>
        <v>7.9834360015999972E-2</v>
      </c>
      <c r="H110">
        <f t="shared" si="14"/>
        <v>1.3428321252920927E-2</v>
      </c>
      <c r="I110">
        <f t="shared" si="15"/>
        <v>11711.332415574945</v>
      </c>
    </row>
    <row r="111" spans="1:9" x14ac:dyDescent="0.3">
      <c r="A111">
        <v>109</v>
      </c>
      <c r="B111">
        <v>22.83</v>
      </c>
      <c r="C111">
        <v>1</v>
      </c>
      <c r="D111">
        <f t="shared" si="10"/>
        <v>7.0874082290455651E-2</v>
      </c>
      <c r="E111">
        <f t="shared" si="11"/>
        <v>6.9380472898515455E-2</v>
      </c>
      <c r="F111">
        <f t="shared" si="13"/>
        <v>7.0082469312727352E-2</v>
      </c>
      <c r="G111">
        <f t="shared" si="12"/>
        <v>8.4960818468000077E-2</v>
      </c>
      <c r="H111">
        <f t="shared" si="14"/>
        <v>1.4878349155272724E-2</v>
      </c>
      <c r="I111">
        <f t="shared" si="15"/>
        <v>11885.577708327331</v>
      </c>
    </row>
    <row r="112" spans="1:9" x14ac:dyDescent="0.3">
      <c r="A112">
        <v>110</v>
      </c>
      <c r="B112">
        <v>22.5</v>
      </c>
      <c r="C112">
        <v>0</v>
      </c>
      <c r="D112">
        <f t="shared" si="10"/>
        <v>5.1309531249999929E-2</v>
      </c>
      <c r="E112">
        <f t="shared" si="11"/>
        <v>6.7462187500000548E-2</v>
      </c>
      <c r="F112">
        <f t="shared" si="13"/>
        <v>5.9870439062500252E-2</v>
      </c>
      <c r="G112">
        <f t="shared" si="12"/>
        <v>4.8617249999999973E-2</v>
      </c>
      <c r="H112">
        <f t="shared" si="14"/>
        <v>-1.125318906250028E-2</v>
      </c>
      <c r="I112">
        <f t="shared" si="15"/>
        <v>11751.827055258485</v>
      </c>
    </row>
    <row r="113" spans="1:9" x14ac:dyDescent="0.3">
      <c r="A113">
        <v>111</v>
      </c>
      <c r="B113">
        <v>24.2</v>
      </c>
      <c r="C113">
        <v>1</v>
      </c>
      <c r="D113">
        <f t="shared" si="10"/>
        <v>6.841513411839982E-2</v>
      </c>
      <c r="E113">
        <f t="shared" si="11"/>
        <v>7.5803265203201686E-2</v>
      </c>
      <c r="F113">
        <f t="shared" si="13"/>
        <v>7.233084359334481E-2</v>
      </c>
      <c r="G113">
        <f t="shared" si="12"/>
        <v>9.0675888000000038E-2</v>
      </c>
      <c r="H113">
        <f t="shared" si="14"/>
        <v>1.8345044406655228E-2</v>
      </c>
      <c r="I113">
        <f t="shared" si="15"/>
        <v>11967.414844446535</v>
      </c>
    </row>
    <row r="114" spans="1:9" x14ac:dyDescent="0.3">
      <c r="A114">
        <v>112</v>
      </c>
      <c r="B114">
        <v>25.54</v>
      </c>
      <c r="C114">
        <v>0</v>
      </c>
      <c r="D114">
        <f t="shared" si="10"/>
        <v>4.5223740284250802E-2</v>
      </c>
      <c r="E114">
        <f t="shared" si="11"/>
        <v>7.9328475977164192E-2</v>
      </c>
      <c r="F114">
        <f t="shared" si="13"/>
        <v>6.3299250201494905E-2</v>
      </c>
      <c r="G114">
        <f t="shared" si="12"/>
        <v>6.130314081599994E-2</v>
      </c>
      <c r="H114">
        <f t="shared" si="14"/>
        <v>-1.9961093854949652E-3</v>
      </c>
      <c r="I114">
        <f t="shared" si="15"/>
        <v>11943.526575355423</v>
      </c>
    </row>
    <row r="115" spans="1:9" x14ac:dyDescent="0.3">
      <c r="A115">
        <v>113</v>
      </c>
      <c r="B115">
        <v>25.55</v>
      </c>
      <c r="C115">
        <v>0</v>
      </c>
      <c r="D115">
        <f t="shared" si="10"/>
        <v>4.5198188652274762E-2</v>
      </c>
      <c r="E115">
        <f t="shared" si="11"/>
        <v>7.9344116935450959E-2</v>
      </c>
      <c r="F115">
        <f t="shared" si="13"/>
        <v>6.3295530642358155E-2</v>
      </c>
      <c r="G115">
        <f t="shared" si="12"/>
        <v>6.1344686499999995E-2</v>
      </c>
      <c r="H115">
        <f t="shared" si="14"/>
        <v>-1.9508441423581602E-3</v>
      </c>
      <c r="I115">
        <f t="shared" si="15"/>
        <v>11920.226616496793</v>
      </c>
    </row>
    <row r="116" spans="1:9" x14ac:dyDescent="0.3">
      <c r="A116">
        <v>114</v>
      </c>
      <c r="B116">
        <v>25.5</v>
      </c>
      <c r="C116">
        <v>0</v>
      </c>
      <c r="D116">
        <f t="shared" si="10"/>
        <v>4.5325800249999881E-2</v>
      </c>
      <c r="E116">
        <f t="shared" si="11"/>
        <v>7.9264349500000275E-2</v>
      </c>
      <c r="F116">
        <f t="shared" si="13"/>
        <v>6.3313231352500096E-2</v>
      </c>
      <c r="G116">
        <f t="shared" si="12"/>
        <v>6.1136849999999993E-2</v>
      </c>
      <c r="H116">
        <f t="shared" si="14"/>
        <v>-2.1763813525001036E-3</v>
      </c>
      <c r="I116">
        <f t="shared" si="15"/>
        <v>11894.283657571073</v>
      </c>
    </row>
    <row r="117" spans="1:9" x14ac:dyDescent="0.3">
      <c r="A117">
        <v>115</v>
      </c>
      <c r="B117">
        <v>24.63</v>
      </c>
      <c r="C117">
        <v>0</v>
      </c>
      <c r="D117">
        <f t="shared" si="10"/>
        <v>4.7455437249584786E-2</v>
      </c>
      <c r="E117">
        <f t="shared" si="11"/>
        <v>7.7243970878818402E-2</v>
      </c>
      <c r="F117">
        <f t="shared" si="13"/>
        <v>6.3243360073078597E-2</v>
      </c>
      <c r="G117">
        <f t="shared" si="12"/>
        <v>5.7488895107999954E-2</v>
      </c>
      <c r="H117">
        <f t="shared" si="14"/>
        <v>-5.7544649650786428E-3</v>
      </c>
      <c r="I117">
        <f t="shared" si="15"/>
        <v>11825.838418978872</v>
      </c>
    </row>
    <row r="118" spans="1:9" x14ac:dyDescent="0.3">
      <c r="A118">
        <v>116</v>
      </c>
      <c r="B118">
        <v>23.11</v>
      </c>
      <c r="C118">
        <v>0</v>
      </c>
      <c r="D118">
        <f t="shared" si="10"/>
        <v>5.0454714278051593E-2</v>
      </c>
      <c r="E118">
        <f t="shared" si="11"/>
        <v>7.0904143953402166E-2</v>
      </c>
      <c r="F118">
        <f t="shared" si="13"/>
        <v>6.1292912005987396E-2</v>
      </c>
      <c r="G118">
        <f t="shared" si="12"/>
        <v>5.1113858244000082E-2</v>
      </c>
      <c r="H118">
        <f t="shared" si="14"/>
        <v>-1.0179053761987314E-2</v>
      </c>
      <c r="I118">
        <f t="shared" si="15"/>
        <v>11705.462573931511</v>
      </c>
    </row>
    <row r="119" spans="1:9" x14ac:dyDescent="0.3">
      <c r="A119">
        <v>117</v>
      </c>
      <c r="B119">
        <v>26.8</v>
      </c>
      <c r="C119">
        <v>0</v>
      </c>
      <c r="D119">
        <f t="shared" si="10"/>
        <v>4.1996096870398514E-2</v>
      </c>
      <c r="E119">
        <f t="shared" si="11"/>
        <v>8.0118664499199799E-2</v>
      </c>
      <c r="F119">
        <f t="shared" si="13"/>
        <v>6.2201057713663202E-2</v>
      </c>
      <c r="G119">
        <f t="shared" si="12"/>
        <v>6.6420023999999939E-2</v>
      </c>
      <c r="H119">
        <f t="shared" si="14"/>
        <v>4.2189662863367366E-3</v>
      </c>
      <c r="I119">
        <f t="shared" si="15"/>
        <v>11754.847525896905</v>
      </c>
    </row>
    <row r="120" spans="1:9" x14ac:dyDescent="0.3">
      <c r="A120">
        <v>118</v>
      </c>
      <c r="B120">
        <v>23.17</v>
      </c>
      <c r="C120">
        <v>0</v>
      </c>
      <c r="D120">
        <f t="shared" si="10"/>
        <v>5.035899387262277E-2</v>
      </c>
      <c r="E120">
        <f t="shared" si="11"/>
        <v>7.121746778937954E-2</v>
      </c>
      <c r="F120">
        <f t="shared" si="13"/>
        <v>6.1413985048503858E-2</v>
      </c>
      <c r="G120">
        <f t="shared" si="12"/>
        <v>5.136227725199996E-2</v>
      </c>
      <c r="H120">
        <f t="shared" si="14"/>
        <v>-1.0051707796503898E-2</v>
      </c>
      <c r="I120">
        <f t="shared" si="15"/>
        <v>11636.691233374133</v>
      </c>
    </row>
    <row r="121" spans="1:9" x14ac:dyDescent="0.3">
      <c r="A121">
        <v>119</v>
      </c>
      <c r="B121">
        <v>23.99</v>
      </c>
      <c r="C121">
        <v>0</v>
      </c>
      <c r="D121">
        <f t="shared" si="10"/>
        <v>4.8854772318154716E-2</v>
      </c>
      <c r="E121">
        <f t="shared" si="11"/>
        <v>7.4995395861036318E-2</v>
      </c>
      <c r="F121">
        <f t="shared" si="13"/>
        <v>6.2709302795881966E-2</v>
      </c>
      <c r="G121">
        <f t="shared" si="12"/>
        <v>5.4791309956000039E-2</v>
      </c>
      <c r="H121">
        <f t="shared" si="14"/>
        <v>-7.9179928398819266E-3</v>
      </c>
      <c r="I121">
        <f t="shared" si="15"/>
        <v>11544.55199550836</v>
      </c>
    </row>
    <row r="122" spans="1:9" x14ac:dyDescent="0.3">
      <c r="A122">
        <v>120</v>
      </c>
      <c r="B122">
        <v>22.58</v>
      </c>
      <c r="C122">
        <v>0</v>
      </c>
      <c r="D122">
        <f t="shared" si="10"/>
        <v>5.1209867113331975E-2</v>
      </c>
      <c r="E122">
        <f t="shared" si="11"/>
        <v>6.7938768599961064E-2</v>
      </c>
      <c r="F122">
        <f t="shared" si="13"/>
        <v>6.0076184901245389E-2</v>
      </c>
      <c r="G122">
        <f t="shared" si="12"/>
        <v>4.8941266768000063E-2</v>
      </c>
      <c r="H122">
        <f t="shared" si="14"/>
        <v>-1.1134918133245325E-2</v>
      </c>
      <c r="I122">
        <f t="shared" si="15"/>
        <v>11416.004354153381</v>
      </c>
    </row>
    <row r="123" spans="1:9" x14ac:dyDescent="0.3">
      <c r="A123">
        <v>121</v>
      </c>
      <c r="B123">
        <v>25.43</v>
      </c>
      <c r="C123">
        <v>0</v>
      </c>
      <c r="D123">
        <f t="shared" si="10"/>
        <v>4.5503797327689277E-2</v>
      </c>
      <c r="E123">
        <f t="shared" si="11"/>
        <v>7.914609801476491E-2</v>
      </c>
      <c r="F123">
        <f t="shared" si="13"/>
        <v>6.3334216691839362E-2</v>
      </c>
      <c r="G123">
        <f t="shared" si="12"/>
        <v>6.084543974800008E-2</v>
      </c>
      <c r="H123">
        <f t="shared" si="14"/>
        <v>-2.4887769438392826E-3</v>
      </c>
      <c r="I123">
        <f t="shared" si="15"/>
        <v>11387.592465725995</v>
      </c>
    </row>
    <row r="124" spans="1:9" x14ac:dyDescent="0.3">
      <c r="A124">
        <v>122</v>
      </c>
      <c r="B124">
        <v>22.6</v>
      </c>
      <c r="C124">
        <v>0</v>
      </c>
      <c r="D124">
        <f t="shared" si="10"/>
        <v>5.1184359590400241E-2</v>
      </c>
      <c r="E124">
        <f t="shared" si="11"/>
        <v>6.8056788659200507E-2</v>
      </c>
      <c r="F124">
        <f t="shared" si="13"/>
        <v>6.0126746996864384E-2</v>
      </c>
      <c r="G124">
        <f t="shared" si="12"/>
        <v>4.9022448000000024E-2</v>
      </c>
      <c r="H124">
        <f t="shared" si="14"/>
        <v>-1.110429899686436E-2</v>
      </c>
      <c r="I124">
        <f t="shared" si="15"/>
        <v>11261.141234132134</v>
      </c>
    </row>
    <row r="125" spans="1:9" x14ac:dyDescent="0.3">
      <c r="A125">
        <v>123</v>
      </c>
      <c r="B125">
        <v>23.25</v>
      </c>
      <c r="C125">
        <v>0</v>
      </c>
      <c r="D125">
        <f t="shared" si="10"/>
        <v>5.0228200796875289E-2</v>
      </c>
      <c r="E125">
        <f t="shared" si="11"/>
        <v>7.1627760906249227E-2</v>
      </c>
      <c r="F125">
        <f t="shared" si="13"/>
        <v>6.1569967654843474E-2</v>
      </c>
      <c r="G125">
        <f t="shared" si="12"/>
        <v>5.1694162499999946E-2</v>
      </c>
      <c r="H125">
        <f t="shared" si="14"/>
        <v>-9.8758051548435283E-3</v>
      </c>
      <c r="I125">
        <f t="shared" si="15"/>
        <v>11149.92839748267</v>
      </c>
    </row>
    <row r="126" spans="1:9" x14ac:dyDescent="0.3">
      <c r="A126">
        <v>124</v>
      </c>
      <c r="B126">
        <v>19.760000000000002</v>
      </c>
      <c r="C126">
        <v>0</v>
      </c>
      <c r="D126">
        <f t="shared" si="10"/>
        <v>5.2619528862678955E-2</v>
      </c>
      <c r="E126">
        <f t="shared" si="11"/>
        <v>4.8633402312786345E-2</v>
      </c>
      <c r="F126">
        <f t="shared" si="13"/>
        <v>5.0506881791235872E-2</v>
      </c>
      <c r="G126">
        <f t="shared" si="12"/>
        <v>3.8554757824000002E-2</v>
      </c>
      <c r="H126">
        <f t="shared" si="14"/>
        <v>-1.195212396723587E-2</v>
      </c>
      <c r="I126">
        <f t="shared" si="15"/>
        <v>11016.663071050154</v>
      </c>
    </row>
    <row r="127" spans="1:9" x14ac:dyDescent="0.3">
      <c r="A127">
        <v>125</v>
      </c>
      <c r="B127">
        <v>24.37</v>
      </c>
      <c r="C127">
        <v>0</v>
      </c>
      <c r="D127">
        <f t="shared" si="10"/>
        <v>4.8044789136135746E-2</v>
      </c>
      <c r="E127">
        <f t="shared" si="11"/>
        <v>7.6407434375313166E-2</v>
      </c>
      <c r="F127">
        <f t="shared" si="13"/>
        <v>6.3076991112899772E-2</v>
      </c>
      <c r="G127">
        <f t="shared" si="12"/>
        <v>5.6392649411999979E-2</v>
      </c>
      <c r="H127">
        <f t="shared" si="14"/>
        <v>-6.684341700899793E-3</v>
      </c>
      <c r="I127">
        <f t="shared" si="15"/>
        <v>10943.02393067957</v>
      </c>
    </row>
    <row r="128" spans="1:9" x14ac:dyDescent="0.3">
      <c r="A128">
        <v>126</v>
      </c>
      <c r="B128">
        <v>24.45</v>
      </c>
      <c r="C128">
        <v>0</v>
      </c>
      <c r="D128">
        <f t="shared" si="10"/>
        <v>4.7866295027275463E-2</v>
      </c>
      <c r="E128">
        <f t="shared" si="11"/>
        <v>7.6676151085451671E-2</v>
      </c>
      <c r="F128">
        <f t="shared" si="13"/>
        <v>6.3135518738108853E-2</v>
      </c>
      <c r="G128">
        <f t="shared" si="12"/>
        <v>5.6730010500000067E-2</v>
      </c>
      <c r="H128">
        <f t="shared" si="14"/>
        <v>-6.4055082381087869E-3</v>
      </c>
      <c r="I128">
        <f t="shared" si="15"/>
        <v>10872.92830074178</v>
      </c>
    </row>
    <row r="129" spans="1:9" x14ac:dyDescent="0.3">
      <c r="A129">
        <v>127</v>
      </c>
      <c r="B129">
        <v>23.85</v>
      </c>
      <c r="C129">
        <v>0</v>
      </c>
      <c r="D129">
        <f t="shared" si="10"/>
        <v>4.913624740727518E-2</v>
      </c>
      <c r="E129">
        <f t="shared" si="11"/>
        <v>7.4419612525451484E-2</v>
      </c>
      <c r="F129">
        <f t="shared" si="13"/>
        <v>6.2536430919908625E-2</v>
      </c>
      <c r="G129">
        <f t="shared" si="12"/>
        <v>5.4202510500000051E-2</v>
      </c>
      <c r="H129">
        <f t="shared" si="14"/>
        <v>-8.3339204199085748E-3</v>
      </c>
      <c r="I129">
        <f t="shared" si="15"/>
        <v>10782.314181552027</v>
      </c>
    </row>
    <row r="130" spans="1:9" x14ac:dyDescent="0.3">
      <c r="A130">
        <v>128</v>
      </c>
      <c r="B130">
        <v>23.73</v>
      </c>
      <c r="C130">
        <v>0</v>
      </c>
      <c r="D130">
        <f t="shared" ref="D130:D193" si="16">$J$3+$J$4*B130+$J$5*B130^2 +$J$6*B130^3 +$J$7*B130^4+$J$15*C130</f>
        <v>4.9369771523643413E-2</v>
      </c>
      <c r="E130">
        <f t="shared" ref="E130:E193" si="17">$K$3+$K$4*B130+$K$5*B130^2 +$K$6*B130^3 +$K$7*B130^4</f>
        <v>7.3902795787816888E-2</v>
      </c>
      <c r="F130">
        <f t="shared" si="13"/>
        <v>6.2372274383655349E-2</v>
      </c>
      <c r="G130">
        <f t="shared" ref="G130:G193" si="18">$J$10*B130^3 +$J$11*B130^2 +$J$12*B130+ $J$13 +$J$16*C130</f>
        <v>5.3698645187999966E-2</v>
      </c>
      <c r="H130">
        <f t="shared" si="14"/>
        <v>-8.6736291956553829E-3</v>
      </c>
      <c r="I130">
        <f t="shared" si="15"/>
        <v>10688.792386470188</v>
      </c>
    </row>
    <row r="131" spans="1:9" x14ac:dyDescent="0.3">
      <c r="A131">
        <v>129</v>
      </c>
      <c r="B131">
        <v>26.25</v>
      </c>
      <c r="C131">
        <v>0</v>
      </c>
      <c r="D131">
        <f t="shared" si="16"/>
        <v>4.3391904296874895E-2</v>
      </c>
      <c r="E131">
        <f t="shared" si="17"/>
        <v>8.0058378906250116E-2</v>
      </c>
      <c r="F131">
        <f t="shared" si="13"/>
        <v>6.2825135839843754E-2</v>
      </c>
      <c r="G131">
        <f t="shared" si="18"/>
        <v>6.4220062500000036E-2</v>
      </c>
      <c r="H131">
        <f t="shared" si="14"/>
        <v>1.3949266601562815E-3</v>
      </c>
      <c r="I131">
        <f t="shared" si="15"/>
        <v>10703.702467934951</v>
      </c>
    </row>
    <row r="132" spans="1:9" x14ac:dyDescent="0.3">
      <c r="A132">
        <v>130</v>
      </c>
      <c r="B132">
        <v>25.57</v>
      </c>
      <c r="C132">
        <v>0</v>
      </c>
      <c r="D132">
        <f t="shared" si="16"/>
        <v>4.5147043423777955E-2</v>
      </c>
      <c r="E132">
        <f t="shared" si="17"/>
        <v>7.937493073378965E-2</v>
      </c>
      <c r="F132">
        <f t="shared" si="13"/>
        <v>6.3287823698084153E-2</v>
      </c>
      <c r="G132">
        <f t="shared" si="18"/>
        <v>6.1427744771999998E-2</v>
      </c>
      <c r="H132">
        <f t="shared" si="14"/>
        <v>-1.8600789260841549E-3</v>
      </c>
      <c r="I132">
        <f t="shared" si="15"/>
        <v>10683.79273654327</v>
      </c>
    </row>
    <row r="133" spans="1:9" x14ac:dyDescent="0.3">
      <c r="A133">
        <v>131</v>
      </c>
      <c r="B133">
        <v>25.17</v>
      </c>
      <c r="C133">
        <v>0</v>
      </c>
      <c r="D133">
        <f t="shared" si="16"/>
        <v>4.6156703990639203E-2</v>
      </c>
      <c r="E133">
        <f t="shared" si="17"/>
        <v>7.8639287050946471E-2</v>
      </c>
      <c r="F133">
        <f t="shared" si="13"/>
        <v>6.3372473012602057E-2</v>
      </c>
      <c r="G133">
        <f t="shared" si="18"/>
        <v>5.9759094852000066E-2</v>
      </c>
      <c r="H133">
        <f t="shared" si="14"/>
        <v>-3.6133781606019905E-3</v>
      </c>
      <c r="I133">
        <f t="shared" si="15"/>
        <v>10645.188153196646</v>
      </c>
    </row>
    <row r="134" spans="1:9" x14ac:dyDescent="0.3">
      <c r="A134">
        <v>132</v>
      </c>
      <c r="B134">
        <v>22.81</v>
      </c>
      <c r="C134">
        <v>0</v>
      </c>
      <c r="D134">
        <f t="shared" si="16"/>
        <v>5.0902295915599138E-2</v>
      </c>
      <c r="E134">
        <f t="shared" si="17"/>
        <v>6.9267879148225964E-2</v>
      </c>
      <c r="F134">
        <f t="shared" si="13"/>
        <v>6.0636055028891356E-2</v>
      </c>
      <c r="G134">
        <f t="shared" si="18"/>
        <v>4.9878886884000023E-2</v>
      </c>
      <c r="H134">
        <f t="shared" si="14"/>
        <v>-1.0757168144891333E-2</v>
      </c>
      <c r="I134">
        <f t="shared" si="15"/>
        <v>10530.676074298704</v>
      </c>
    </row>
    <row r="135" spans="1:9" x14ac:dyDescent="0.3">
      <c r="A135">
        <v>133</v>
      </c>
      <c r="B135">
        <v>23.12</v>
      </c>
      <c r="C135">
        <v>0</v>
      </c>
      <c r="D135">
        <f t="shared" si="16"/>
        <v>5.0438902960700638E-2</v>
      </c>
      <c r="E135">
        <f t="shared" si="17"/>
        <v>7.0956695010180981E-2</v>
      </c>
      <c r="F135">
        <f t="shared" si="13"/>
        <v>6.1313332746925228E-2</v>
      </c>
      <c r="G135">
        <f t="shared" si="18"/>
        <v>5.1155230911999944E-2</v>
      </c>
      <c r="H135">
        <f t="shared" si="14"/>
        <v>-1.0158101834925284E-2</v>
      </c>
      <c r="I135">
        <f t="shared" si="15"/>
        <v>10423.704394345366</v>
      </c>
    </row>
    <row r="136" spans="1:9" x14ac:dyDescent="0.3">
      <c r="A136">
        <v>134</v>
      </c>
      <c r="B136">
        <v>21.11</v>
      </c>
      <c r="C136">
        <v>0</v>
      </c>
      <c r="D136">
        <f t="shared" si="16"/>
        <v>5.244646955785992E-2</v>
      </c>
      <c r="E136">
        <f t="shared" si="17"/>
        <v>5.8259556302586279E-2</v>
      </c>
      <c r="F136">
        <f t="shared" si="13"/>
        <v>5.5527405532564897E-2</v>
      </c>
      <c r="G136">
        <f t="shared" si="18"/>
        <v>4.3217043844000075E-2</v>
      </c>
      <c r="H136">
        <f t="shared" si="14"/>
        <v>-1.2310361688564822E-2</v>
      </c>
      <c r="I136">
        <f t="shared" si="15"/>
        <v>10295.384823116292</v>
      </c>
    </row>
    <row r="137" spans="1:9" x14ac:dyDescent="0.3">
      <c r="A137">
        <v>135</v>
      </c>
      <c r="B137">
        <v>26.49</v>
      </c>
      <c r="C137">
        <v>0</v>
      </c>
      <c r="D137">
        <f t="shared" si="16"/>
        <v>4.2776174058114513E-2</v>
      </c>
      <c r="E137">
        <f t="shared" si="17"/>
        <v>8.0136378337119396E-2</v>
      </c>
      <c r="F137">
        <f t="shared" si="13"/>
        <v>6.2577082325987105E-2</v>
      </c>
      <c r="G137">
        <f t="shared" si="18"/>
        <v>6.5187577956000081E-2</v>
      </c>
      <c r="H137">
        <f t="shared" si="14"/>
        <v>2.6104956300129767E-3</v>
      </c>
      <c r="I137">
        <f t="shared" si="15"/>
        <v>10322.260880206339</v>
      </c>
    </row>
    <row r="138" spans="1:9" x14ac:dyDescent="0.3">
      <c r="A138">
        <v>136</v>
      </c>
      <c r="B138">
        <v>24.5</v>
      </c>
      <c r="C138">
        <v>0</v>
      </c>
      <c r="D138">
        <f t="shared" si="16"/>
        <v>4.7753425249999593E-2</v>
      </c>
      <c r="E138">
        <f t="shared" si="17"/>
        <v>7.6838999499999616E-2</v>
      </c>
      <c r="F138">
        <f t="shared" si="13"/>
        <v>6.31687796024996E-2</v>
      </c>
      <c r="G138">
        <f t="shared" si="18"/>
        <v>5.694084999999996E-2</v>
      </c>
      <c r="H138">
        <f t="shared" si="14"/>
        <v>-6.2279296024996406E-3</v>
      </c>
      <c r="I138">
        <f t="shared" si="15"/>
        <v>10257.974566105779</v>
      </c>
    </row>
    <row r="139" spans="1:9" x14ac:dyDescent="0.3">
      <c r="A139">
        <v>137</v>
      </c>
      <c r="B139">
        <v>25.97</v>
      </c>
      <c r="C139">
        <v>0</v>
      </c>
      <c r="D139">
        <f t="shared" si="16"/>
        <v>4.411596498734971E-2</v>
      </c>
      <c r="E139">
        <f t="shared" si="17"/>
        <v>7.9861525150967339E-2</v>
      </c>
      <c r="F139">
        <f t="shared" si="13"/>
        <v>6.3061111874067058E-2</v>
      </c>
      <c r="G139">
        <f t="shared" si="18"/>
        <v>6.3078487491999985E-2</v>
      </c>
      <c r="H139">
        <f t="shared" si="14"/>
        <v>1.7375617932927079E-5</v>
      </c>
      <c r="I139">
        <f t="shared" si="15"/>
        <v>10258.152804752604</v>
      </c>
    </row>
    <row r="140" spans="1:9" x14ac:dyDescent="0.3">
      <c r="A140">
        <v>138</v>
      </c>
      <c r="B140">
        <v>21.95</v>
      </c>
      <c r="C140">
        <v>0</v>
      </c>
      <c r="D140">
        <f t="shared" si="16"/>
        <v>5.1892234932274572E-2</v>
      </c>
      <c r="E140">
        <f t="shared" si="17"/>
        <v>6.4006296775450666E-2</v>
      </c>
      <c r="F140">
        <f t="shared" si="13"/>
        <v>5.8312687709157901E-2</v>
      </c>
      <c r="G140">
        <f t="shared" si="18"/>
        <v>4.6423910499999971E-2</v>
      </c>
      <c r="H140">
        <f t="shared" si="14"/>
        <v>-1.188877720915793E-2</v>
      </c>
      <c r="I140">
        <f t="shared" si="15"/>
        <v>10136.195911479403</v>
      </c>
    </row>
    <row r="141" spans="1:9" x14ac:dyDescent="0.3">
      <c r="A141">
        <v>139</v>
      </c>
      <c r="B141">
        <v>24.67</v>
      </c>
      <c r="C141">
        <v>0</v>
      </c>
      <c r="D141">
        <f t="shared" si="16"/>
        <v>4.7362482350934432E-2</v>
      </c>
      <c r="E141">
        <f t="shared" si="17"/>
        <v>7.7363204735955371E-2</v>
      </c>
      <c r="F141">
        <f t="shared" si="13"/>
        <v>6.3262865214995523E-2</v>
      </c>
      <c r="G141">
        <f t="shared" si="18"/>
        <v>5.765746045200007E-2</v>
      </c>
      <c r="H141">
        <f t="shared" si="14"/>
        <v>-5.6054047629954529E-3</v>
      </c>
      <c r="I141">
        <f t="shared" si="15"/>
        <v>10079.378430638541</v>
      </c>
    </row>
    <row r="142" spans="1:9" x14ac:dyDescent="0.3">
      <c r="A142">
        <v>140</v>
      </c>
      <c r="B142">
        <v>23.18</v>
      </c>
      <c r="C142">
        <v>0</v>
      </c>
      <c r="D142">
        <f t="shared" si="16"/>
        <v>5.0342842028262558E-2</v>
      </c>
      <c r="E142">
        <f t="shared" si="17"/>
        <v>7.1269223786418534E-2</v>
      </c>
      <c r="F142">
        <f t="shared" si="13"/>
        <v>6.1433824360085224E-2</v>
      </c>
      <c r="G142">
        <f t="shared" si="18"/>
        <v>5.1403722447999983E-2</v>
      </c>
      <c r="H142">
        <f t="shared" si="14"/>
        <v>-1.003010191208524E-2</v>
      </c>
      <c r="I142">
        <f t="shared" si="15"/>
        <v>9978.2812377687624</v>
      </c>
    </row>
    <row r="143" spans="1:9" x14ac:dyDescent="0.3">
      <c r="A143">
        <v>141</v>
      </c>
      <c r="B143">
        <v>23.05</v>
      </c>
      <c r="C143">
        <v>0</v>
      </c>
      <c r="D143">
        <f t="shared" si="16"/>
        <v>5.054838324727462E-2</v>
      </c>
      <c r="E143">
        <f t="shared" si="17"/>
        <v>7.0586087245451568E-2</v>
      </c>
      <c r="F143">
        <f t="shared" si="13"/>
        <v>6.1168366366308402E-2</v>
      </c>
      <c r="G143">
        <f t="shared" si="18"/>
        <v>5.086588650000004E-2</v>
      </c>
      <c r="H143">
        <f t="shared" si="14"/>
        <v>-1.0302479866308362E-2</v>
      </c>
      <c r="I143">
        <f t="shared" si="15"/>
        <v>9875.4801962162874</v>
      </c>
    </row>
    <row r="144" spans="1:9" x14ac:dyDescent="0.3">
      <c r="A144">
        <v>142</v>
      </c>
      <c r="B144">
        <v>26.15</v>
      </c>
      <c r="C144">
        <v>0</v>
      </c>
      <c r="D144">
        <f t="shared" si="16"/>
        <v>4.3650146532274281E-2</v>
      </c>
      <c r="E144">
        <f t="shared" si="17"/>
        <v>8.0001370975451458E-2</v>
      </c>
      <c r="F144">
        <f t="shared" si="13"/>
        <v>6.2916295487158186E-2</v>
      </c>
      <c r="G144">
        <f t="shared" si="18"/>
        <v>6.3813842499999912E-2</v>
      </c>
      <c r="H144">
        <f t="shared" si="14"/>
        <v>8.9754701284172622E-4</v>
      </c>
      <c r="I144">
        <f t="shared" si="15"/>
        <v>9884.3439039667792</v>
      </c>
    </row>
    <row r="145" spans="1:9" x14ac:dyDescent="0.3">
      <c r="A145">
        <v>143</v>
      </c>
      <c r="B145">
        <v>23.24</v>
      </c>
      <c r="C145">
        <v>0</v>
      </c>
      <c r="D145">
        <f t="shared" si="16"/>
        <v>5.0244746706390675E-2</v>
      </c>
      <c r="E145">
        <f t="shared" si="17"/>
        <v>7.1576945607762177E-2</v>
      </c>
      <c r="F145">
        <f t="shared" si="13"/>
        <v>6.1550812124117574E-2</v>
      </c>
      <c r="G145">
        <f t="shared" si="18"/>
        <v>5.1652637056000011E-2</v>
      </c>
      <c r="H145">
        <f t="shared" si="14"/>
        <v>-9.8981750681175623E-3</v>
      </c>
      <c r="I145">
        <f t="shared" si="15"/>
        <v>9786.5069375718358</v>
      </c>
    </row>
    <row r="146" spans="1:9" x14ac:dyDescent="0.3">
      <c r="A146">
        <v>144</v>
      </c>
      <c r="B146">
        <v>25.38</v>
      </c>
      <c r="C146">
        <v>0</v>
      </c>
      <c r="D146">
        <f t="shared" si="16"/>
        <v>4.5630419762573204E-2</v>
      </c>
      <c r="E146">
        <f t="shared" si="17"/>
        <v>7.9056920443237644E-2</v>
      </c>
      <c r="F146">
        <f t="shared" si="13"/>
        <v>6.3346465123325355E-2</v>
      </c>
      <c r="G146">
        <f t="shared" si="18"/>
        <v>6.0636992207999979E-2</v>
      </c>
      <c r="H146">
        <f t="shared" si="14"/>
        <v>-2.7094729153253755E-3</v>
      </c>
      <c r="I146">
        <f t="shared" si="15"/>
        <v>9759.9906620888414</v>
      </c>
    </row>
    <row r="147" spans="1:9" x14ac:dyDescent="0.3">
      <c r="A147">
        <v>145</v>
      </c>
      <c r="B147">
        <v>20.89</v>
      </c>
      <c r="C147">
        <v>0</v>
      </c>
      <c r="D147">
        <f t="shared" si="16"/>
        <v>5.2529097708827965E-2</v>
      </c>
      <c r="E147">
        <f t="shared" si="17"/>
        <v>5.6694883300651311E-2</v>
      </c>
      <c r="F147">
        <f t="shared" si="13"/>
        <v>5.4736964072494336E-2</v>
      </c>
      <c r="G147">
        <f t="shared" si="18"/>
        <v>4.2411710436000033E-2</v>
      </c>
      <c r="H147">
        <f t="shared" si="14"/>
        <v>-1.2325253636494303E-2</v>
      </c>
      <c r="I147">
        <f t="shared" si="15"/>
        <v>9639.6963016887803</v>
      </c>
    </row>
    <row r="148" spans="1:9" x14ac:dyDescent="0.3">
      <c r="A148">
        <v>146</v>
      </c>
      <c r="B148">
        <v>24.85</v>
      </c>
      <c r="C148">
        <v>0</v>
      </c>
      <c r="D148">
        <f t="shared" si="16"/>
        <v>4.6937287363274516E-2</v>
      </c>
      <c r="E148">
        <f t="shared" si="17"/>
        <v>7.7868361213449866E-2</v>
      </c>
      <c r="F148">
        <f t="shared" si="13"/>
        <v>6.3330756503867464E-2</v>
      </c>
      <c r="G148">
        <f t="shared" si="18"/>
        <v>5.8415410500000015E-2</v>
      </c>
      <c r="H148">
        <f t="shared" si="14"/>
        <v>-4.915346003867449E-3</v>
      </c>
      <c r="I148">
        <f t="shared" si="15"/>
        <v>9592.3138589937789</v>
      </c>
    </row>
    <row r="149" spans="1:9" x14ac:dyDescent="0.3">
      <c r="A149">
        <v>147</v>
      </c>
      <c r="B149">
        <v>23.38</v>
      </c>
      <c r="C149">
        <v>0</v>
      </c>
      <c r="D149">
        <f t="shared" si="16"/>
        <v>5.0008037600268951E-2</v>
      </c>
      <c r="E149">
        <f t="shared" si="17"/>
        <v>7.2275929593445642E-2</v>
      </c>
      <c r="F149">
        <f t="shared" si="13"/>
        <v>6.1810020356652597E-2</v>
      </c>
      <c r="G149">
        <f t="shared" si="18"/>
        <v>5.2234966608000116E-2</v>
      </c>
      <c r="H149">
        <f t="shared" si="14"/>
        <v>-9.5750537486524803E-3</v>
      </c>
      <c r="I149">
        <f t="shared" si="15"/>
        <v>9500.4669382199681</v>
      </c>
    </row>
    <row r="150" spans="1:9" x14ac:dyDescent="0.3">
      <c r="A150">
        <v>148</v>
      </c>
      <c r="B150">
        <v>22.13</v>
      </c>
      <c r="C150">
        <v>0</v>
      </c>
      <c r="D150">
        <f t="shared" si="16"/>
        <v>5.1721178749703722E-2</v>
      </c>
      <c r="E150">
        <f t="shared" si="17"/>
        <v>6.5169632210574369E-2</v>
      </c>
      <c r="F150">
        <f t="shared" si="13"/>
        <v>5.8848859083965172E-2</v>
      </c>
      <c r="G150">
        <f t="shared" si="18"/>
        <v>4.7134663107999991E-2</v>
      </c>
      <c r="H150">
        <f t="shared" si="14"/>
        <v>-1.171419597596518E-2</v>
      </c>
      <c r="I150">
        <f t="shared" si="15"/>
        <v>9389.1766066424807</v>
      </c>
    </row>
    <row r="151" spans="1:9" x14ac:dyDescent="0.3">
      <c r="A151">
        <v>149</v>
      </c>
      <c r="B151">
        <v>24.08</v>
      </c>
      <c r="C151">
        <v>0</v>
      </c>
      <c r="D151">
        <f t="shared" si="16"/>
        <v>4.8668854982819365E-2</v>
      </c>
      <c r="E151">
        <f t="shared" si="17"/>
        <v>7.5349887577785157E-2</v>
      </c>
      <c r="F151">
        <f t="shared" si="13"/>
        <v>6.2809802258151234E-2</v>
      </c>
      <c r="G151">
        <f t="shared" si="18"/>
        <v>5.5170251967999989E-2</v>
      </c>
      <c r="H151">
        <f t="shared" si="14"/>
        <v>-7.6395502901512452E-3</v>
      </c>
      <c r="I151">
        <f t="shared" si="15"/>
        <v>9317.4475197729244</v>
      </c>
    </row>
    <row r="152" spans="1:9" x14ac:dyDescent="0.3">
      <c r="A152">
        <v>150</v>
      </c>
      <c r="B152">
        <v>25.57</v>
      </c>
      <c r="C152">
        <v>0</v>
      </c>
      <c r="D152">
        <f t="shared" si="16"/>
        <v>4.5147043423777955E-2</v>
      </c>
      <c r="E152">
        <f t="shared" si="17"/>
        <v>7.937493073378965E-2</v>
      </c>
      <c r="F152">
        <f t="shared" si="13"/>
        <v>6.3287823698084153E-2</v>
      </c>
      <c r="G152">
        <f t="shared" si="18"/>
        <v>6.1427744771999998E-2</v>
      </c>
      <c r="H152">
        <f t="shared" si="14"/>
        <v>-1.8600789260841549E-3</v>
      </c>
      <c r="I152">
        <f t="shared" si="15"/>
        <v>9300.1163319964999</v>
      </c>
    </row>
    <row r="153" spans="1:9" x14ac:dyDescent="0.3">
      <c r="A153">
        <v>151</v>
      </c>
      <c r="B153">
        <v>25.54</v>
      </c>
      <c r="C153">
        <v>0</v>
      </c>
      <c r="D153">
        <f t="shared" si="16"/>
        <v>4.5223740284250802E-2</v>
      </c>
      <c r="E153">
        <f t="shared" si="17"/>
        <v>7.9328475977164192E-2</v>
      </c>
      <c r="F153">
        <f t="shared" si="13"/>
        <v>6.3299250201494905E-2</v>
      </c>
      <c r="G153">
        <f t="shared" si="18"/>
        <v>6.130314081599994E-2</v>
      </c>
      <c r="H153">
        <f t="shared" si="14"/>
        <v>-1.9961093854949652E-3</v>
      </c>
      <c r="I153">
        <f t="shared" si="15"/>
        <v>9281.5522825000062</v>
      </c>
    </row>
    <row r="154" spans="1:9" x14ac:dyDescent="0.3">
      <c r="A154">
        <v>152</v>
      </c>
      <c r="B154">
        <v>25.65</v>
      </c>
      <c r="C154">
        <v>0</v>
      </c>
      <c r="D154">
        <f t="shared" si="16"/>
        <v>4.4941945475274414E-2</v>
      </c>
      <c r="E154">
        <f t="shared" si="17"/>
        <v>7.9491959389450084E-2</v>
      </c>
      <c r="F154">
        <f t="shared" si="13"/>
        <v>6.325345284978752E-2</v>
      </c>
      <c r="G154">
        <f t="shared" si="18"/>
        <v>6.1759522499999858E-2</v>
      </c>
      <c r="H154">
        <f t="shared" si="14"/>
        <v>-1.4939303497876616E-3</v>
      </c>
      <c r="I154">
        <f t="shared" si="15"/>
        <v>9267.6862898520394</v>
      </c>
    </row>
    <row r="155" spans="1:9" x14ac:dyDescent="0.3">
      <c r="A155">
        <v>153</v>
      </c>
      <c r="B155">
        <v>26.35</v>
      </c>
      <c r="C155">
        <v>0</v>
      </c>
      <c r="D155">
        <f t="shared" si="16"/>
        <v>4.3134488572275531E-2</v>
      </c>
      <c r="E155">
        <f t="shared" si="17"/>
        <v>8.0100866695453021E-2</v>
      </c>
      <c r="F155">
        <f t="shared" si="13"/>
        <v>6.2726668977559602E-2</v>
      </c>
      <c r="G155">
        <f t="shared" si="18"/>
        <v>6.4624510500000093E-2</v>
      </c>
      <c r="H155">
        <f t="shared" si="14"/>
        <v>1.897841522440491E-3</v>
      </c>
      <c r="I155">
        <f t="shared" si="15"/>
        <v>9285.2748897098718</v>
      </c>
    </row>
    <row r="156" spans="1:9" x14ac:dyDescent="0.3">
      <c r="A156">
        <v>154</v>
      </c>
      <c r="B156">
        <v>25.54</v>
      </c>
      <c r="C156">
        <v>0</v>
      </c>
      <c r="D156">
        <f t="shared" si="16"/>
        <v>4.5223740284250802E-2</v>
      </c>
      <c r="E156">
        <f t="shared" si="17"/>
        <v>7.9328475977164192E-2</v>
      </c>
      <c r="F156">
        <f t="shared" si="13"/>
        <v>6.3299250201494905E-2</v>
      </c>
      <c r="G156">
        <f t="shared" si="18"/>
        <v>6.130314081599994E-2</v>
      </c>
      <c r="H156">
        <f t="shared" si="14"/>
        <v>-1.9961093854949652E-3</v>
      </c>
      <c r="I156">
        <f t="shared" si="15"/>
        <v>9266.7404653556205</v>
      </c>
    </row>
    <row r="157" spans="1:9" x14ac:dyDescent="0.3">
      <c r="A157">
        <v>155</v>
      </c>
      <c r="B157">
        <v>25.04</v>
      </c>
      <c r="C157">
        <v>0</v>
      </c>
      <c r="D157">
        <f t="shared" si="16"/>
        <v>4.6477274537736868E-2</v>
      </c>
      <c r="E157">
        <f t="shared" si="17"/>
        <v>7.8345728106987256E-2</v>
      </c>
      <c r="F157">
        <f t="shared" si="13"/>
        <v>6.3367554929439573E-2</v>
      </c>
      <c r="G157">
        <f t="shared" si="18"/>
        <v>5.9213953215999898E-2</v>
      </c>
      <c r="H157">
        <f t="shared" si="14"/>
        <v>-4.1536017134396752E-3</v>
      </c>
      <c r="I157">
        <f t="shared" si="15"/>
        <v>9228.2501162807184</v>
      </c>
    </row>
    <row r="158" spans="1:9" x14ac:dyDescent="0.3">
      <c r="A158">
        <v>156</v>
      </c>
      <c r="B158">
        <v>26.81</v>
      </c>
      <c r="C158">
        <v>0</v>
      </c>
      <c r="D158">
        <f t="shared" si="16"/>
        <v>4.1971333209422701E-2</v>
      </c>
      <c r="E158">
        <f t="shared" si="17"/>
        <v>8.0115949526980756E-2</v>
      </c>
      <c r="F158">
        <f t="shared" si="13"/>
        <v>6.2187979857728476E-2</v>
      </c>
      <c r="G158">
        <f t="shared" si="18"/>
        <v>6.6459427683999955E-2</v>
      </c>
      <c r="H158">
        <f t="shared" si="14"/>
        <v>4.2714478262714795E-3</v>
      </c>
      <c r="I158">
        <f t="shared" si="15"/>
        <v>9267.6681051801952</v>
      </c>
    </row>
    <row r="159" spans="1:9" x14ac:dyDescent="0.3">
      <c r="A159">
        <v>157</v>
      </c>
      <c r="B159">
        <v>26.55</v>
      </c>
      <c r="C159">
        <v>1</v>
      </c>
      <c r="D159">
        <f t="shared" si="16"/>
        <v>6.2623568524275516E-2</v>
      </c>
      <c r="E159">
        <f t="shared" si="17"/>
        <v>8.0143179391454211E-2</v>
      </c>
      <c r="F159">
        <f t="shared" si="13"/>
        <v>7.1908962283880232E-2</v>
      </c>
      <c r="G159">
        <f t="shared" si="18"/>
        <v>0.1004277065000001</v>
      </c>
      <c r="H159">
        <f t="shared" si="14"/>
        <v>2.8518744216119871E-2</v>
      </c>
      <c r="I159">
        <f t="shared" si="15"/>
        <v>9531.9703613517213</v>
      </c>
    </row>
    <row r="160" spans="1:9" x14ac:dyDescent="0.3">
      <c r="A160">
        <v>158</v>
      </c>
      <c r="B160">
        <v>26.18</v>
      </c>
      <c r="C160">
        <v>0</v>
      </c>
      <c r="D160">
        <f t="shared" si="16"/>
        <v>4.3572607874597491E-2</v>
      </c>
      <c r="E160">
        <f t="shared" si="17"/>
        <v>8.0020010423343724E-2</v>
      </c>
      <c r="F160">
        <f t="shared" si="13"/>
        <v>6.2889731225432996E-2</v>
      </c>
      <c r="G160">
        <f t="shared" si="18"/>
        <v>6.3935888847999861E-2</v>
      </c>
      <c r="H160">
        <f t="shared" si="14"/>
        <v>1.0461576225668651E-3</v>
      </c>
      <c r="I160">
        <f t="shared" si="15"/>
        <v>9541.9423048033314</v>
      </c>
    </row>
    <row r="161" spans="1:9" x14ac:dyDescent="0.3">
      <c r="A161">
        <v>159</v>
      </c>
      <c r="B161">
        <v>25.35</v>
      </c>
      <c r="C161">
        <v>0</v>
      </c>
      <c r="D161">
        <f t="shared" si="16"/>
        <v>4.5706169396274365E-2</v>
      </c>
      <c r="E161">
        <f t="shared" si="17"/>
        <v>7.9001524447451121E-2</v>
      </c>
      <c r="F161">
        <f t="shared" si="13"/>
        <v>6.3352707573398045E-2</v>
      </c>
      <c r="G161">
        <f t="shared" si="18"/>
        <v>6.0511810499999957E-2</v>
      </c>
      <c r="H161">
        <f t="shared" si="14"/>
        <v>-2.8408970733980882E-3</v>
      </c>
      <c r="I161">
        <f t="shared" si="15"/>
        <v>9514.8346288350822</v>
      </c>
    </row>
    <row r="162" spans="1:9" x14ac:dyDescent="0.3">
      <c r="A162">
        <v>160</v>
      </c>
      <c r="B162">
        <v>24.52</v>
      </c>
      <c r="C162">
        <v>0</v>
      </c>
      <c r="D162">
        <f t="shared" si="16"/>
        <v>4.7708001548145473E-2</v>
      </c>
      <c r="E162">
        <f t="shared" si="17"/>
        <v>7.6903037718817568E-2</v>
      </c>
      <c r="F162">
        <f t="shared" si="13"/>
        <v>6.3181370718601679E-2</v>
      </c>
      <c r="G162">
        <f t="shared" si="18"/>
        <v>5.7025180031999995E-2</v>
      </c>
      <c r="H162">
        <f t="shared" si="14"/>
        <v>-6.1561906866016841E-3</v>
      </c>
      <c r="I162">
        <f t="shared" si="15"/>
        <v>9456.2594925084923</v>
      </c>
    </row>
    <row r="163" spans="1:9" x14ac:dyDescent="0.3">
      <c r="A163">
        <v>161</v>
      </c>
      <c r="B163">
        <v>24.97</v>
      </c>
      <c r="C163">
        <v>0</v>
      </c>
      <c r="D163">
        <f t="shared" si="16"/>
        <v>4.6647995686580623E-2</v>
      </c>
      <c r="E163">
        <f t="shared" si="17"/>
        <v>7.8176534467701675E-2</v>
      </c>
      <c r="F163">
        <f t="shared" si="13"/>
        <v>6.3358121240574786E-2</v>
      </c>
      <c r="G163">
        <f t="shared" si="18"/>
        <v>5.891997469199986E-2</v>
      </c>
      <c r="H163">
        <f t="shared" si="14"/>
        <v>-4.4381465485749255E-3</v>
      </c>
      <c r="I163">
        <f t="shared" si="15"/>
        <v>9414.2912270793877</v>
      </c>
    </row>
    <row r="164" spans="1:9" x14ac:dyDescent="0.3">
      <c r="A164">
        <v>162</v>
      </c>
      <c r="B164">
        <v>25.68</v>
      </c>
      <c r="C164">
        <v>1</v>
      </c>
      <c r="D164">
        <f t="shared" si="16"/>
        <v>6.4864841411543347E-2</v>
      </c>
      <c r="E164">
        <f t="shared" si="17"/>
        <v>7.9533284427858231E-2</v>
      </c>
      <c r="F164">
        <f t="shared" si="13"/>
        <v>7.263911621019023E-2</v>
      </c>
      <c r="G164">
        <f t="shared" si="18"/>
        <v>9.6883744447999964E-2</v>
      </c>
      <c r="H164">
        <f t="shared" si="14"/>
        <v>2.4244628237809734E-2</v>
      </c>
      <c r="I164">
        <f t="shared" si="15"/>
        <v>9642.5372180024006</v>
      </c>
    </row>
    <row r="165" spans="1:9" x14ac:dyDescent="0.3">
      <c r="A165">
        <v>163</v>
      </c>
      <c r="B165">
        <v>26.18</v>
      </c>
      <c r="C165">
        <v>1</v>
      </c>
      <c r="D165">
        <f t="shared" si="16"/>
        <v>6.3572607874597495E-2</v>
      </c>
      <c r="E165">
        <f t="shared" si="17"/>
        <v>8.0020010423343724E-2</v>
      </c>
      <c r="F165">
        <f t="shared" ref="F165:F228" si="19">D165*0.47+E165*0.53</f>
        <v>7.2289731225433002E-2</v>
      </c>
      <c r="G165">
        <f t="shared" si="18"/>
        <v>9.8935888847999864E-2</v>
      </c>
      <c r="H165">
        <f t="shared" ref="H165:H228" si="20">G165-F165</f>
        <v>2.6646157622566863E-2</v>
      </c>
      <c r="I165">
        <f t="shared" si="15"/>
        <v>9899.4737845947602</v>
      </c>
    </row>
    <row r="166" spans="1:9" x14ac:dyDescent="0.3">
      <c r="A166">
        <v>164</v>
      </c>
      <c r="B166">
        <v>26.69</v>
      </c>
      <c r="C166">
        <v>0</v>
      </c>
      <c r="D166">
        <f t="shared" si="16"/>
        <v>4.2270320102126835E-2</v>
      </c>
      <c r="E166">
        <f t="shared" si="17"/>
        <v>8.0139812463172255E-2</v>
      </c>
      <c r="F166">
        <f t="shared" si="19"/>
        <v>6.2341151053480912E-2</v>
      </c>
      <c r="G166">
        <f t="shared" si="18"/>
        <v>6.5985086596000025E-2</v>
      </c>
      <c r="H166">
        <f t="shared" si="20"/>
        <v>3.6439355425191139E-3</v>
      </c>
      <c r="I166">
        <f t="shared" ref="I166:I229" si="21">I165*(1+H166)</f>
        <v>9935.5468289706805</v>
      </c>
    </row>
    <row r="167" spans="1:9" x14ac:dyDescent="0.3">
      <c r="A167">
        <v>165</v>
      </c>
      <c r="B167">
        <v>25.57</v>
      </c>
      <c r="C167">
        <v>0</v>
      </c>
      <c r="D167">
        <f t="shared" si="16"/>
        <v>4.5147043423777955E-2</v>
      </c>
      <c r="E167">
        <f t="shared" si="17"/>
        <v>7.937493073378965E-2</v>
      </c>
      <c r="F167">
        <f t="shared" si="19"/>
        <v>6.3287823698084153E-2</v>
      </c>
      <c r="G167">
        <f t="shared" si="18"/>
        <v>6.1427744771999998E-2</v>
      </c>
      <c r="H167">
        <f t="shared" si="20"/>
        <v>-1.8600789260841549E-3</v>
      </c>
      <c r="I167">
        <f t="shared" si="21"/>
        <v>9917.06592769499</v>
      </c>
    </row>
    <row r="168" spans="1:9" x14ac:dyDescent="0.3">
      <c r="A168">
        <v>166</v>
      </c>
      <c r="B168">
        <v>26.47</v>
      </c>
      <c r="C168">
        <v>0</v>
      </c>
      <c r="D168">
        <f t="shared" si="16"/>
        <v>4.2827182143932774E-2</v>
      </c>
      <c r="E168">
        <f t="shared" si="17"/>
        <v>8.0132996800197365E-2</v>
      </c>
      <c r="F168">
        <f t="shared" si="19"/>
        <v>6.2599263911753009E-2</v>
      </c>
      <c r="G168">
        <f t="shared" si="18"/>
        <v>6.5107373892000081E-2</v>
      </c>
      <c r="H168">
        <f t="shared" si="20"/>
        <v>2.5081099802470724E-3</v>
      </c>
      <c r="I168">
        <f t="shared" si="21"/>
        <v>9941.9390197230096</v>
      </c>
    </row>
    <row r="169" spans="1:9" x14ac:dyDescent="0.3">
      <c r="A169">
        <v>167</v>
      </c>
      <c r="B169">
        <v>25.71</v>
      </c>
      <c r="C169">
        <v>0</v>
      </c>
      <c r="D169">
        <f t="shared" si="16"/>
        <v>4.4787644894844103E-2</v>
      </c>
      <c r="E169">
        <f t="shared" si="17"/>
        <v>7.957321753677471E-2</v>
      </c>
      <c r="F169">
        <f t="shared" si="19"/>
        <v>6.322399839506733E-2</v>
      </c>
      <c r="G169">
        <f t="shared" si="18"/>
        <v>6.200785616399998E-2</v>
      </c>
      <c r="H169">
        <f t="shared" si="20"/>
        <v>-1.2161422310673492E-3</v>
      </c>
      <c r="I169">
        <f t="shared" si="21"/>
        <v>9929.8482078224279</v>
      </c>
    </row>
    <row r="170" spans="1:9" x14ac:dyDescent="0.3">
      <c r="A170">
        <v>168</v>
      </c>
      <c r="B170">
        <v>25.65</v>
      </c>
      <c r="C170">
        <v>0</v>
      </c>
      <c r="D170">
        <f t="shared" si="16"/>
        <v>4.4941945475274414E-2</v>
      </c>
      <c r="E170">
        <f t="shared" si="17"/>
        <v>7.9491959389450084E-2</v>
      </c>
      <c r="F170">
        <f t="shared" si="19"/>
        <v>6.325345284978752E-2</v>
      </c>
      <c r="G170">
        <f t="shared" si="18"/>
        <v>6.1759522499999858E-2</v>
      </c>
      <c r="H170">
        <f t="shared" si="20"/>
        <v>-1.4939303497876616E-3</v>
      </c>
      <c r="I170">
        <f t="shared" si="21"/>
        <v>9915.0137062159774</v>
      </c>
    </row>
    <row r="171" spans="1:9" x14ac:dyDescent="0.3">
      <c r="A171">
        <v>169</v>
      </c>
      <c r="B171">
        <v>26.57</v>
      </c>
      <c r="C171">
        <v>0</v>
      </c>
      <c r="D171">
        <f t="shared" si="16"/>
        <v>4.2572849608066177E-2</v>
      </c>
      <c r="E171">
        <f t="shared" si="17"/>
        <v>8.0144338722012431E-2</v>
      </c>
      <c r="F171">
        <f t="shared" si="19"/>
        <v>6.2485738838457691E-2</v>
      </c>
      <c r="G171">
        <f t="shared" si="18"/>
        <v>6.550758557200001E-2</v>
      </c>
      <c r="H171">
        <f t="shared" si="20"/>
        <v>3.0218467335423188E-3</v>
      </c>
      <c r="I171">
        <f t="shared" si="21"/>
        <v>9944.975357997133</v>
      </c>
    </row>
    <row r="172" spans="1:9" x14ac:dyDescent="0.3">
      <c r="A172">
        <v>170</v>
      </c>
      <c r="B172">
        <v>26.35</v>
      </c>
      <c r="C172">
        <v>0</v>
      </c>
      <c r="D172">
        <f t="shared" si="16"/>
        <v>4.3134488572275531E-2</v>
      </c>
      <c r="E172">
        <f t="shared" si="17"/>
        <v>8.0100866695453021E-2</v>
      </c>
      <c r="F172">
        <f t="shared" si="19"/>
        <v>6.2726668977559602E-2</v>
      </c>
      <c r="G172">
        <f t="shared" si="18"/>
        <v>6.4624510500000093E-2</v>
      </c>
      <c r="H172">
        <f t="shared" si="20"/>
        <v>1.897841522440491E-3</v>
      </c>
      <c r="I172">
        <f t="shared" si="21"/>
        <v>9963.8493451711875</v>
      </c>
    </row>
    <row r="173" spans="1:9" x14ac:dyDescent="0.3">
      <c r="A173">
        <v>171</v>
      </c>
      <c r="B173">
        <v>27.1</v>
      </c>
      <c r="C173">
        <v>0</v>
      </c>
      <c r="D173">
        <f t="shared" si="16"/>
        <v>4.126761507240051E-2</v>
      </c>
      <c r="E173">
        <f t="shared" si="17"/>
        <v>7.9981606895199953E-2</v>
      </c>
      <c r="F173">
        <f t="shared" si="19"/>
        <v>6.1786030738484217E-2</v>
      </c>
      <c r="G173">
        <f t="shared" si="18"/>
        <v>6.7591698000000006E-2</v>
      </c>
      <c r="H173">
        <f t="shared" si="20"/>
        <v>5.8056672615157887E-3</v>
      </c>
      <c r="I173">
        <f t="shared" si="21"/>
        <v>10021.696139113124</v>
      </c>
    </row>
    <row r="174" spans="1:9" x14ac:dyDescent="0.3">
      <c r="A174">
        <v>172</v>
      </c>
      <c r="B174">
        <v>25.46</v>
      </c>
      <c r="C174">
        <v>0</v>
      </c>
      <c r="D174">
        <f t="shared" si="16"/>
        <v>4.5427612094426806E-2</v>
      </c>
      <c r="E174">
        <f t="shared" si="17"/>
        <v>7.9197718379214521E-2</v>
      </c>
      <c r="F174">
        <f t="shared" si="19"/>
        <v>6.332576842536429E-2</v>
      </c>
      <c r="G174">
        <f t="shared" si="18"/>
        <v>6.0970390864000051E-2</v>
      </c>
      <c r="H174">
        <f t="shared" si="20"/>
        <v>-2.3553775613642386E-3</v>
      </c>
      <c r="I174">
        <f t="shared" si="21"/>
        <v>9998.0912609002462</v>
      </c>
    </row>
    <row r="175" spans="1:9" x14ac:dyDescent="0.3">
      <c r="A175">
        <v>173</v>
      </c>
      <c r="B175">
        <v>25.96</v>
      </c>
      <c r="C175">
        <v>0</v>
      </c>
      <c r="D175">
        <f t="shared" si="16"/>
        <v>4.414184998631332E-2</v>
      </c>
      <c r="E175">
        <f t="shared" si="17"/>
        <v>7.985233539223735E-2</v>
      </c>
      <c r="F175">
        <f t="shared" si="19"/>
        <v>6.306840725145306E-2</v>
      </c>
      <c r="G175">
        <f t="shared" si="18"/>
        <v>6.3037486463999898E-2</v>
      </c>
      <c r="H175">
        <f t="shared" si="20"/>
        <v>-3.0920787453161958E-5</v>
      </c>
      <c r="I175">
        <f t="shared" si="21"/>
        <v>9997.78211204543</v>
      </c>
    </row>
    <row r="176" spans="1:9" x14ac:dyDescent="0.3">
      <c r="A176">
        <v>174</v>
      </c>
      <c r="B176">
        <v>26.45</v>
      </c>
      <c r="C176">
        <v>0</v>
      </c>
      <c r="D176">
        <f t="shared" si="16"/>
        <v>4.2878255043274027E-2</v>
      </c>
      <c r="E176">
        <f t="shared" si="17"/>
        <v>8.0129054653452769E-2</v>
      </c>
      <c r="F176">
        <f t="shared" si="19"/>
        <v>6.2621178836668762E-2</v>
      </c>
      <c r="G176">
        <f t="shared" si="18"/>
        <v>6.5027090500000023E-2</v>
      </c>
      <c r="H176">
        <f t="shared" si="20"/>
        <v>2.4059116633312616E-3</v>
      </c>
      <c r="I176">
        <f t="shared" si="21"/>
        <v>10021.835892636245</v>
      </c>
    </row>
    <row r="177" spans="1:9" x14ac:dyDescent="0.3">
      <c r="A177">
        <v>175</v>
      </c>
      <c r="B177">
        <v>25.78</v>
      </c>
      <c r="C177">
        <v>0</v>
      </c>
      <c r="D177">
        <f t="shared" si="16"/>
        <v>4.4607205856729504E-2</v>
      </c>
      <c r="E177">
        <f t="shared" si="17"/>
        <v>7.9661000435404805E-2</v>
      </c>
      <c r="F177">
        <f t="shared" si="19"/>
        <v>6.3185716983427412E-2</v>
      </c>
      <c r="G177">
        <f t="shared" si="18"/>
        <v>6.2297006928000026E-2</v>
      </c>
      <c r="H177">
        <f t="shared" si="20"/>
        <v>-8.8871005542738579E-4</v>
      </c>
      <c r="I177">
        <f t="shared" si="21"/>
        <v>10012.929386304617</v>
      </c>
    </row>
    <row r="178" spans="1:9" x14ac:dyDescent="0.3">
      <c r="A178">
        <v>176</v>
      </c>
      <c r="B178">
        <v>25.38</v>
      </c>
      <c r="C178">
        <v>0</v>
      </c>
      <c r="D178">
        <f t="shared" si="16"/>
        <v>4.5630419762573204E-2</v>
      </c>
      <c r="E178">
        <f t="shared" si="17"/>
        <v>7.9056920443237644E-2</v>
      </c>
      <c r="F178">
        <f t="shared" si="19"/>
        <v>6.3346465123325355E-2</v>
      </c>
      <c r="G178">
        <f t="shared" si="18"/>
        <v>6.0636992207999979E-2</v>
      </c>
      <c r="H178">
        <f t="shared" si="20"/>
        <v>-2.7094729153253755E-3</v>
      </c>
      <c r="I178">
        <f t="shared" si="21"/>
        <v>9985.7996253293586</v>
      </c>
    </row>
    <row r="179" spans="1:9" x14ac:dyDescent="0.3">
      <c r="A179">
        <v>177</v>
      </c>
      <c r="B179">
        <v>24.95</v>
      </c>
      <c r="C179">
        <v>0</v>
      </c>
      <c r="D179">
        <f t="shared" si="16"/>
        <v>4.6696513836274267E-2</v>
      </c>
      <c r="E179">
        <f t="shared" si="17"/>
        <v>7.8126762367450198E-2</v>
      </c>
      <c r="F179">
        <f t="shared" si="19"/>
        <v>6.3354545557797515E-2</v>
      </c>
      <c r="G179">
        <f t="shared" si="18"/>
        <v>5.8835930499999939E-2</v>
      </c>
      <c r="H179">
        <f t="shared" si="20"/>
        <v>-4.5186150577975759E-3</v>
      </c>
      <c r="I179">
        <f t="shared" si="21"/>
        <v>9940.6776407781963</v>
      </c>
    </row>
    <row r="180" spans="1:9" x14ac:dyDescent="0.3">
      <c r="A180">
        <v>178</v>
      </c>
      <c r="B180">
        <v>22.28</v>
      </c>
      <c r="C180">
        <v>0</v>
      </c>
      <c r="D180">
        <f t="shared" si="16"/>
        <v>5.1564060875017748E-2</v>
      </c>
      <c r="E180">
        <f t="shared" si="17"/>
        <v>6.6115867995627076E-2</v>
      </c>
      <c r="F180">
        <f t="shared" si="19"/>
        <v>5.9276518648940693E-2</v>
      </c>
      <c r="G180">
        <f t="shared" si="18"/>
        <v>4.7732384127999988E-2</v>
      </c>
      <c r="H180">
        <f t="shared" si="20"/>
        <v>-1.1544134520940705E-2</v>
      </c>
      <c r="I180">
        <f t="shared" si="21"/>
        <v>9825.9211208637444</v>
      </c>
    </row>
    <row r="181" spans="1:9" x14ac:dyDescent="0.3">
      <c r="A181">
        <v>179</v>
      </c>
      <c r="B181">
        <v>21.94</v>
      </c>
      <c r="C181">
        <v>0</v>
      </c>
      <c r="D181">
        <f t="shared" si="16"/>
        <v>5.1901181994867485E-2</v>
      </c>
      <c r="E181">
        <f t="shared" si="17"/>
        <v>6.3940826555290764E-2</v>
      </c>
      <c r="F181">
        <f t="shared" si="19"/>
        <v>5.8282193611891818E-2</v>
      </c>
      <c r="G181">
        <f t="shared" si="18"/>
        <v>4.6384642896000111E-2</v>
      </c>
      <c r="H181">
        <f t="shared" si="20"/>
        <v>-1.1897550715891707E-2</v>
      </c>
      <c r="I181">
        <f t="shared" si="21"/>
        <v>9709.0167259979171</v>
      </c>
    </row>
    <row r="182" spans="1:9" x14ac:dyDescent="0.3">
      <c r="A182">
        <v>180</v>
      </c>
      <c r="B182">
        <v>24.94</v>
      </c>
      <c r="C182">
        <v>0</v>
      </c>
      <c r="D182">
        <f t="shared" si="16"/>
        <v>4.6720728517300136E-2</v>
      </c>
      <c r="E182">
        <f t="shared" si="17"/>
        <v>7.8101637785625844E-2</v>
      </c>
      <c r="F182">
        <f t="shared" si="19"/>
        <v>6.3352610429512762E-2</v>
      </c>
      <c r="G182">
        <f t="shared" si="18"/>
        <v>5.8793900496000057E-2</v>
      </c>
      <c r="H182">
        <f t="shared" si="20"/>
        <v>-4.5587099335127057E-3</v>
      </c>
      <c r="I182">
        <f t="shared" si="21"/>
        <v>9664.7561350044689</v>
      </c>
    </row>
    <row r="183" spans="1:9" x14ac:dyDescent="0.3">
      <c r="A183">
        <v>181</v>
      </c>
      <c r="B183">
        <v>25.99</v>
      </c>
      <c r="C183">
        <v>0</v>
      </c>
      <c r="D183">
        <f t="shared" si="16"/>
        <v>4.4064191667721575E-2</v>
      </c>
      <c r="E183">
        <f t="shared" si="17"/>
        <v>7.987945328669932E-2</v>
      </c>
      <c r="F183">
        <f t="shared" si="19"/>
        <v>6.3046280325779774E-2</v>
      </c>
      <c r="G183">
        <f t="shared" si="18"/>
        <v>6.3160444356000017E-2</v>
      </c>
      <c r="H183">
        <f t="shared" si="20"/>
        <v>1.1416403022024291E-4</v>
      </c>
      <c r="I183">
        <f t="shared" si="21"/>
        <v>9665.8595025159375</v>
      </c>
    </row>
    <row r="184" spans="1:9" x14ac:dyDescent="0.3">
      <c r="A184">
        <v>182</v>
      </c>
      <c r="B184">
        <v>25.25</v>
      </c>
      <c r="C184">
        <v>0</v>
      </c>
      <c r="D184">
        <f t="shared" si="16"/>
        <v>4.5957350796874463E-2</v>
      </c>
      <c r="E184">
        <f t="shared" si="17"/>
        <v>7.8806610906251073E-2</v>
      </c>
      <c r="F184">
        <f t="shared" si="19"/>
        <v>6.3367458654844069E-2</v>
      </c>
      <c r="G184">
        <f t="shared" si="18"/>
        <v>6.0093962499999959E-2</v>
      </c>
      <c r="H184">
        <f t="shared" si="20"/>
        <v>-3.2734961548441105E-3</v>
      </c>
      <c r="I184">
        <f t="shared" si="21"/>
        <v>9634.2183486011891</v>
      </c>
    </row>
    <row r="185" spans="1:9" x14ac:dyDescent="0.3">
      <c r="A185">
        <v>183</v>
      </c>
      <c r="B185">
        <v>23.18</v>
      </c>
      <c r="C185">
        <v>0</v>
      </c>
      <c r="D185">
        <f t="shared" si="16"/>
        <v>5.0342842028262558E-2</v>
      </c>
      <c r="E185">
        <f t="shared" si="17"/>
        <v>7.1269223786418534E-2</v>
      </c>
      <c r="F185">
        <f t="shared" si="19"/>
        <v>6.1433824360085224E-2</v>
      </c>
      <c r="G185">
        <f t="shared" si="18"/>
        <v>5.1403722447999983E-2</v>
      </c>
      <c r="H185">
        <f t="shared" si="20"/>
        <v>-1.003010191208524E-2</v>
      </c>
      <c r="I185">
        <f t="shared" si="21"/>
        <v>9537.5861567214379</v>
      </c>
    </row>
    <row r="186" spans="1:9" x14ac:dyDescent="0.3">
      <c r="A186">
        <v>184</v>
      </c>
      <c r="B186">
        <v>26.22</v>
      </c>
      <c r="C186">
        <v>0</v>
      </c>
      <c r="D186">
        <f t="shared" si="16"/>
        <v>4.3469306128665952E-2</v>
      </c>
      <c r="E186">
        <f t="shared" si="17"/>
        <v>8.004281073953079E-2</v>
      </c>
      <c r="F186">
        <f t="shared" si="19"/>
        <v>6.2853263572424323E-2</v>
      </c>
      <c r="G186">
        <f t="shared" si="18"/>
        <v>6.4098378192000066E-2</v>
      </c>
      <c r="H186">
        <f t="shared" si="20"/>
        <v>1.2451146195757434E-3</v>
      </c>
      <c r="I186">
        <f t="shared" si="21"/>
        <v>9549.4615446806347</v>
      </c>
    </row>
    <row r="187" spans="1:9" x14ac:dyDescent="0.3">
      <c r="A187">
        <v>185</v>
      </c>
      <c r="B187">
        <v>27.19</v>
      </c>
      <c r="C187">
        <v>0</v>
      </c>
      <c r="D187">
        <f t="shared" si="16"/>
        <v>4.1055819176599062E-2</v>
      </c>
      <c r="E187">
        <f t="shared" si="17"/>
        <v>7.9918788833428955E-2</v>
      </c>
      <c r="F187">
        <f t="shared" si="19"/>
        <v>6.1653193094718908E-2</v>
      </c>
      <c r="G187">
        <f t="shared" si="18"/>
        <v>6.7938776196E-2</v>
      </c>
      <c r="H187">
        <f t="shared" si="20"/>
        <v>6.285583101281092E-3</v>
      </c>
      <c r="I187">
        <f t="shared" si="21"/>
        <v>9609.4854787922141</v>
      </c>
    </row>
    <row r="188" spans="1:9" x14ac:dyDescent="0.3">
      <c r="A188">
        <v>186</v>
      </c>
      <c r="B188">
        <v>26.61</v>
      </c>
      <c r="C188">
        <v>0</v>
      </c>
      <c r="D188">
        <f t="shared" si="16"/>
        <v>4.2471654358587907E-2</v>
      </c>
      <c r="E188">
        <f t="shared" si="17"/>
        <v>8.0145008421931063E-2</v>
      </c>
      <c r="F188">
        <f t="shared" si="19"/>
        <v>6.2438532012159778E-2</v>
      </c>
      <c r="G188">
        <f t="shared" si="18"/>
        <v>6.5667093444000152E-2</v>
      </c>
      <c r="H188">
        <f t="shared" si="20"/>
        <v>3.2285614318403738E-3</v>
      </c>
      <c r="I188">
        <f t="shared" si="21"/>
        <v>9640.5102929888726</v>
      </c>
    </row>
    <row r="189" spans="1:9" x14ac:dyDescent="0.3">
      <c r="A189">
        <v>187</v>
      </c>
      <c r="B189">
        <v>25.34</v>
      </c>
      <c r="C189">
        <v>0</v>
      </c>
      <c r="D189">
        <f t="shared" si="16"/>
        <v>4.5731380342220795E-2</v>
      </c>
      <c r="E189">
        <f t="shared" si="17"/>
        <v>7.8982743789541399E-2</v>
      </c>
      <c r="F189">
        <f t="shared" si="19"/>
        <v>6.3354602969300719E-2</v>
      </c>
      <c r="G189">
        <f t="shared" si="18"/>
        <v>6.0470064975999965E-2</v>
      </c>
      <c r="H189">
        <f t="shared" si="20"/>
        <v>-2.8845379933007537E-3</v>
      </c>
      <c r="I189">
        <f t="shared" si="21"/>
        <v>9612.7018747739385</v>
      </c>
    </row>
    <row r="190" spans="1:9" x14ac:dyDescent="0.3">
      <c r="A190">
        <v>188</v>
      </c>
      <c r="B190">
        <v>24.82</v>
      </c>
      <c r="C190">
        <v>0</v>
      </c>
      <c r="D190">
        <f t="shared" si="16"/>
        <v>4.7008906629287806E-2</v>
      </c>
      <c r="E190">
        <f t="shared" si="17"/>
        <v>7.7787740965171714E-2</v>
      </c>
      <c r="F190">
        <f t="shared" si="19"/>
        <v>6.332168882730628E-2</v>
      </c>
      <c r="G190">
        <f t="shared" si="18"/>
        <v>5.8289166672000153E-2</v>
      </c>
      <c r="H190">
        <f t="shared" si="20"/>
        <v>-5.0325221553061267E-3</v>
      </c>
      <c r="I190">
        <f t="shared" si="21"/>
        <v>9564.3257396167864</v>
      </c>
    </row>
    <row r="191" spans="1:9" x14ac:dyDescent="0.3">
      <c r="A191">
        <v>189</v>
      </c>
      <c r="B191">
        <v>24.85</v>
      </c>
      <c r="C191">
        <v>0</v>
      </c>
      <c r="D191">
        <f t="shared" si="16"/>
        <v>4.6937287363274516E-2</v>
      </c>
      <c r="E191">
        <f t="shared" si="17"/>
        <v>7.7868361213449866E-2</v>
      </c>
      <c r="F191">
        <f t="shared" si="19"/>
        <v>6.3330756503867464E-2</v>
      </c>
      <c r="G191">
        <f t="shared" si="18"/>
        <v>5.8415410500000015E-2</v>
      </c>
      <c r="H191">
        <f t="shared" si="20"/>
        <v>-4.915346003867449E-3</v>
      </c>
      <c r="I191">
        <f t="shared" si="21"/>
        <v>9517.3137693128738</v>
      </c>
    </row>
    <row r="192" spans="1:9" x14ac:dyDescent="0.3">
      <c r="A192">
        <v>190</v>
      </c>
      <c r="B192">
        <v>24.61</v>
      </c>
      <c r="C192">
        <v>0</v>
      </c>
      <c r="D192">
        <f t="shared" si="16"/>
        <v>4.7501695652795606E-2</v>
      </c>
      <c r="E192">
        <f t="shared" si="17"/>
        <v>7.7183404582313209E-2</v>
      </c>
      <c r="F192">
        <f t="shared" si="19"/>
        <v>6.3233001385439941E-2</v>
      </c>
      <c r="G192">
        <f t="shared" si="18"/>
        <v>5.740459904400011E-2</v>
      </c>
      <c r="H192">
        <f t="shared" si="20"/>
        <v>-5.8284023414398312E-3</v>
      </c>
      <c r="I192">
        <f t="shared" si="21"/>
        <v>9461.8430354555931</v>
      </c>
    </row>
    <row r="193" spans="1:9" x14ac:dyDescent="0.3">
      <c r="A193">
        <v>191</v>
      </c>
      <c r="B193">
        <v>26.69</v>
      </c>
      <c r="C193">
        <v>0</v>
      </c>
      <c r="D193">
        <f t="shared" si="16"/>
        <v>4.2270320102126835E-2</v>
      </c>
      <c r="E193">
        <f t="shared" si="17"/>
        <v>8.0139812463172255E-2</v>
      </c>
      <c r="F193">
        <f t="shared" si="19"/>
        <v>6.2341151053480912E-2</v>
      </c>
      <c r="G193">
        <f t="shared" si="18"/>
        <v>6.5985086596000025E-2</v>
      </c>
      <c r="H193">
        <f t="shared" si="20"/>
        <v>3.6439355425191139E-3</v>
      </c>
      <c r="I193">
        <f t="shared" si="21"/>
        <v>9496.3213815902254</v>
      </c>
    </row>
    <row r="194" spans="1:9" x14ac:dyDescent="0.3">
      <c r="A194">
        <v>192</v>
      </c>
      <c r="B194">
        <v>26.88</v>
      </c>
      <c r="C194">
        <v>0</v>
      </c>
      <c r="D194">
        <f t="shared" ref="D194:D257" si="22">$J$3+$J$4*B194+$J$5*B194^2 +$J$6*B194^3 +$J$7*B194^4+$J$15*C194</f>
        <v>4.1798832048700829E-2</v>
      </c>
      <c r="E194">
        <f t="shared" ref="E194:E257" si="23">$K$3+$K$4*B194+$K$5*B194^2 +$K$6*B194^3 +$K$7*B194^4</f>
        <v>8.0093300091781838E-2</v>
      </c>
      <c r="F194">
        <f t="shared" si="19"/>
        <v>6.2094900111533763E-2</v>
      </c>
      <c r="G194">
        <f t="shared" ref="G194:G257" si="24">$J$10*B194^3 +$J$11*B194^2 +$J$12*B194+ $J$13 +$J$16*C194</f>
        <v>6.6734601408000055E-2</v>
      </c>
      <c r="H194">
        <f t="shared" si="20"/>
        <v>4.639701296466292E-3</v>
      </c>
      <c r="I194">
        <f t="shared" si="21"/>
        <v>9540.3814762160509</v>
      </c>
    </row>
    <row r="195" spans="1:9" x14ac:dyDescent="0.3">
      <c r="A195">
        <v>193</v>
      </c>
      <c r="B195">
        <v>24.95</v>
      </c>
      <c r="C195">
        <v>0</v>
      </c>
      <c r="D195">
        <f t="shared" si="22"/>
        <v>4.6696513836274267E-2</v>
      </c>
      <c r="E195">
        <f t="shared" si="23"/>
        <v>7.8126762367450198E-2</v>
      </c>
      <c r="F195">
        <f t="shared" si="19"/>
        <v>6.3354545557797515E-2</v>
      </c>
      <c r="G195">
        <f t="shared" si="24"/>
        <v>5.8835930499999939E-2</v>
      </c>
      <c r="H195">
        <f t="shared" si="20"/>
        <v>-4.5186150577975759E-3</v>
      </c>
      <c r="I195">
        <f t="shared" si="21"/>
        <v>9497.2721648204879</v>
      </c>
    </row>
    <row r="196" spans="1:9" x14ac:dyDescent="0.3">
      <c r="A196">
        <v>194</v>
      </c>
      <c r="B196">
        <v>25.25</v>
      </c>
      <c r="C196">
        <v>0</v>
      </c>
      <c r="D196">
        <f t="shared" si="22"/>
        <v>4.5957350796874463E-2</v>
      </c>
      <c r="E196">
        <f t="shared" si="23"/>
        <v>7.8806610906251073E-2</v>
      </c>
      <c r="F196">
        <f t="shared" si="19"/>
        <v>6.3367458654844069E-2</v>
      </c>
      <c r="G196">
        <f t="shared" si="24"/>
        <v>6.0093962499999959E-2</v>
      </c>
      <c r="H196">
        <f t="shared" si="20"/>
        <v>-3.2734961548441105E-3</v>
      </c>
      <c r="I196">
        <f t="shared" si="21"/>
        <v>9466.1828809074395</v>
      </c>
    </row>
    <row r="197" spans="1:9" x14ac:dyDescent="0.3">
      <c r="A197">
        <v>195</v>
      </c>
      <c r="B197">
        <v>27.06</v>
      </c>
      <c r="C197">
        <v>0</v>
      </c>
      <c r="D197">
        <f t="shared" si="22"/>
        <v>4.1362841700212982E-2</v>
      </c>
      <c r="E197">
        <f t="shared" si="23"/>
        <v>8.0006387835804826E-2</v>
      </c>
      <c r="F197">
        <f t="shared" si="19"/>
        <v>6.1843921152076667E-2</v>
      </c>
      <c r="G197">
        <f t="shared" si="24"/>
        <v>6.7436763984000142E-2</v>
      </c>
      <c r="H197">
        <f t="shared" si="20"/>
        <v>5.5928428319234752E-3</v>
      </c>
      <c r="I197">
        <f t="shared" si="21"/>
        <v>9519.1257539785984</v>
      </c>
    </row>
    <row r="198" spans="1:9" x14ac:dyDescent="0.3">
      <c r="A198">
        <v>196</v>
      </c>
      <c r="B198">
        <v>26.35</v>
      </c>
      <c r="C198">
        <v>0</v>
      </c>
      <c r="D198">
        <f t="shared" si="22"/>
        <v>4.3134488572275531E-2</v>
      </c>
      <c r="E198">
        <f t="shared" si="23"/>
        <v>8.0100866695453021E-2</v>
      </c>
      <c r="F198">
        <f t="shared" si="19"/>
        <v>6.2726668977559602E-2</v>
      </c>
      <c r="G198">
        <f t="shared" si="24"/>
        <v>6.4624510500000093E-2</v>
      </c>
      <c r="H198">
        <f t="shared" si="20"/>
        <v>1.897841522440491E-3</v>
      </c>
      <c r="I198">
        <f t="shared" si="21"/>
        <v>9537.1915460918317</v>
      </c>
    </row>
    <row r="199" spans="1:9" x14ac:dyDescent="0.3">
      <c r="A199">
        <v>197</v>
      </c>
      <c r="B199">
        <v>22.28</v>
      </c>
      <c r="C199">
        <v>0</v>
      </c>
      <c r="D199">
        <f t="shared" si="22"/>
        <v>5.1564060875017748E-2</v>
      </c>
      <c r="E199">
        <f t="shared" si="23"/>
        <v>6.6115867995627076E-2</v>
      </c>
      <c r="F199">
        <f t="shared" si="19"/>
        <v>5.9276518648940693E-2</v>
      </c>
      <c r="G199">
        <f t="shared" si="24"/>
        <v>4.7732384127999988E-2</v>
      </c>
      <c r="H199">
        <f t="shared" si="20"/>
        <v>-1.1544134520940705E-2</v>
      </c>
      <c r="I199">
        <f t="shared" si="21"/>
        <v>9427.0929239317684</v>
      </c>
    </row>
    <row r="200" spans="1:9" x14ac:dyDescent="0.3">
      <c r="A200">
        <v>198</v>
      </c>
      <c r="B200">
        <v>25.3</v>
      </c>
      <c r="C200">
        <v>0</v>
      </c>
      <c r="D200">
        <f t="shared" si="22"/>
        <v>4.5832022312400023E-2</v>
      </c>
      <c r="E200">
        <f t="shared" si="23"/>
        <v>7.8906042815199307E-2</v>
      </c>
      <c r="F200">
        <f t="shared" si="19"/>
        <v>6.336125317888365E-2</v>
      </c>
      <c r="G200">
        <f t="shared" si="24"/>
        <v>6.0302993999999971E-2</v>
      </c>
      <c r="H200">
        <f t="shared" si="20"/>
        <v>-3.0582591788836794E-3</v>
      </c>
      <c r="I200">
        <f t="shared" si="21"/>
        <v>9398.2624304669644</v>
      </c>
    </row>
    <row r="201" spans="1:9" x14ac:dyDescent="0.3">
      <c r="A201">
        <v>199</v>
      </c>
      <c r="B201">
        <v>26.71</v>
      </c>
      <c r="C201">
        <v>0</v>
      </c>
      <c r="D201">
        <f t="shared" si="22"/>
        <v>4.2220224657020911E-2</v>
      </c>
      <c r="E201">
        <f t="shared" si="23"/>
        <v>8.0137164846024955E-2</v>
      </c>
      <c r="F201">
        <f t="shared" si="19"/>
        <v>6.2316202957193055E-2</v>
      </c>
      <c r="G201">
        <f t="shared" si="24"/>
        <v>6.6064367364000148E-2</v>
      </c>
      <c r="H201">
        <f t="shared" si="20"/>
        <v>3.7481644068070932E-3</v>
      </c>
      <c r="I201">
        <f t="shared" si="21"/>
        <v>9433.4886631946738</v>
      </c>
    </row>
    <row r="202" spans="1:9" x14ac:dyDescent="0.3">
      <c r="A202">
        <v>200</v>
      </c>
      <c r="B202">
        <v>26.21</v>
      </c>
      <c r="C202">
        <v>0</v>
      </c>
      <c r="D202">
        <f t="shared" si="22"/>
        <v>4.3495121621333732E-2</v>
      </c>
      <c r="E202">
        <f t="shared" si="23"/>
        <v>8.0037329940599644E-2</v>
      </c>
      <c r="F202">
        <f t="shared" si="19"/>
        <v>6.286249203054467E-2</v>
      </c>
      <c r="G202">
        <f t="shared" si="24"/>
        <v>6.4057781764000038E-2</v>
      </c>
      <c r="H202">
        <f t="shared" si="20"/>
        <v>1.195289733455368E-3</v>
      </c>
      <c r="I202">
        <f t="shared" si="21"/>
        <v>9444.764415344458</v>
      </c>
    </row>
    <row r="203" spans="1:9" x14ac:dyDescent="0.3">
      <c r="A203">
        <v>201</v>
      </c>
      <c r="B203">
        <v>24.56</v>
      </c>
      <c r="C203">
        <v>0</v>
      </c>
      <c r="D203">
        <f t="shared" si="22"/>
        <v>4.761668980957201E-2</v>
      </c>
      <c r="E203">
        <f t="shared" si="23"/>
        <v>7.7029223313081818E-2</v>
      </c>
      <c r="F203">
        <f t="shared" si="19"/>
        <v>6.320533256643221E-2</v>
      </c>
      <c r="G203">
        <f t="shared" si="24"/>
        <v>5.7193825984000052E-2</v>
      </c>
      <c r="H203">
        <f t="shared" si="20"/>
        <v>-6.0115065824321579E-3</v>
      </c>
      <c r="I203">
        <f t="shared" si="21"/>
        <v>9387.9871518920936</v>
      </c>
    </row>
    <row r="204" spans="1:9" x14ac:dyDescent="0.3">
      <c r="A204">
        <v>202</v>
      </c>
      <c r="B204">
        <v>26.88</v>
      </c>
      <c r="C204">
        <v>0</v>
      </c>
      <c r="D204">
        <f t="shared" si="22"/>
        <v>4.1798832048700829E-2</v>
      </c>
      <c r="E204">
        <f t="shared" si="23"/>
        <v>8.0093300091781838E-2</v>
      </c>
      <c r="F204">
        <f t="shared" si="19"/>
        <v>6.2094900111533763E-2</v>
      </c>
      <c r="G204">
        <f t="shared" si="24"/>
        <v>6.6734601408000055E-2</v>
      </c>
      <c r="H204">
        <f t="shared" si="20"/>
        <v>4.639701296466292E-3</v>
      </c>
      <c r="I204">
        <f t="shared" si="21"/>
        <v>9431.5446080519359</v>
      </c>
    </row>
    <row r="205" spans="1:9" x14ac:dyDescent="0.3">
      <c r="A205">
        <v>203</v>
      </c>
      <c r="B205">
        <v>26.42</v>
      </c>
      <c r="C205">
        <v>0</v>
      </c>
      <c r="D205">
        <f t="shared" si="22"/>
        <v>4.2954979441523378E-2</v>
      </c>
      <c r="E205">
        <f t="shared" si="23"/>
        <v>8.0122085985175673E-2</v>
      </c>
      <c r="F205">
        <f t="shared" si="19"/>
        <v>6.2653545909659103E-2</v>
      </c>
      <c r="G205">
        <f t="shared" si="24"/>
        <v>6.4906518352000037E-2</v>
      </c>
      <c r="H205">
        <f t="shared" si="20"/>
        <v>2.2529724423409336E-3</v>
      </c>
      <c r="I205">
        <f t="shared" si="21"/>
        <v>9452.7936181425866</v>
      </c>
    </row>
    <row r="206" spans="1:9" x14ac:dyDescent="0.3">
      <c r="A206">
        <v>204</v>
      </c>
      <c r="B206">
        <v>24.82</v>
      </c>
      <c r="C206">
        <v>0</v>
      </c>
      <c r="D206">
        <f t="shared" si="22"/>
        <v>4.7008906629287806E-2</v>
      </c>
      <c r="E206">
        <f t="shared" si="23"/>
        <v>7.7787740965171714E-2</v>
      </c>
      <c r="F206">
        <f t="shared" si="19"/>
        <v>6.332168882730628E-2</v>
      </c>
      <c r="G206">
        <f t="shared" si="24"/>
        <v>5.8289166672000153E-2</v>
      </c>
      <c r="H206">
        <f t="shared" si="20"/>
        <v>-5.0325221553061267E-3</v>
      </c>
      <c r="I206">
        <f t="shared" si="21"/>
        <v>9405.2222248297476</v>
      </c>
    </row>
    <row r="207" spans="1:9" x14ac:dyDescent="0.3">
      <c r="A207">
        <v>205</v>
      </c>
      <c r="B207">
        <v>26.43</v>
      </c>
      <c r="C207">
        <v>0</v>
      </c>
      <c r="D207">
        <f t="shared" si="22"/>
        <v>4.2929389793801231E-2</v>
      </c>
      <c r="E207">
        <f t="shared" si="23"/>
        <v>8.0124549925741473E-2</v>
      </c>
      <c r="F207">
        <f t="shared" si="19"/>
        <v>6.2642824663729557E-2</v>
      </c>
      <c r="G207">
        <f t="shared" si="24"/>
        <v>6.4946728548000016E-2</v>
      </c>
      <c r="H207">
        <f t="shared" si="20"/>
        <v>2.3039038842704584E-3</v>
      </c>
      <c r="I207">
        <f t="shared" si="21"/>
        <v>9426.8909528459608</v>
      </c>
    </row>
    <row r="208" spans="1:9" x14ac:dyDescent="0.3">
      <c r="A208">
        <v>206</v>
      </c>
      <c r="B208">
        <v>25.6</v>
      </c>
      <c r="C208">
        <v>0</v>
      </c>
      <c r="D208">
        <f t="shared" si="22"/>
        <v>4.5070224998399855E-2</v>
      </c>
      <c r="E208">
        <f t="shared" si="23"/>
        <v>7.9419982643200271E-2</v>
      </c>
      <c r="F208">
        <f t="shared" si="19"/>
        <v>6.3275596550144073E-2</v>
      </c>
      <c r="G208">
        <f t="shared" si="24"/>
        <v>6.1552248000000059E-2</v>
      </c>
      <c r="H208">
        <f t="shared" si="20"/>
        <v>-1.7233485501440132E-3</v>
      </c>
      <c r="I208">
        <f t="shared" si="21"/>
        <v>9410.6451339900086</v>
      </c>
    </row>
    <row r="209" spans="1:9" x14ac:dyDescent="0.3">
      <c r="A209">
        <v>207</v>
      </c>
      <c r="B209">
        <v>26.22</v>
      </c>
      <c r="C209">
        <v>0</v>
      </c>
      <c r="D209">
        <f t="shared" si="22"/>
        <v>4.3469306128665952E-2</v>
      </c>
      <c r="E209">
        <f t="shared" si="23"/>
        <v>8.004281073953079E-2</v>
      </c>
      <c r="F209">
        <f t="shared" si="19"/>
        <v>6.2853263572424323E-2</v>
      </c>
      <c r="G209">
        <f t="shared" si="24"/>
        <v>6.4098378192000066E-2</v>
      </c>
      <c r="H209">
        <f t="shared" si="20"/>
        <v>1.2451146195757434E-3</v>
      </c>
      <c r="I209">
        <f t="shared" si="21"/>
        <v>9422.3624658259796</v>
      </c>
    </row>
    <row r="210" spans="1:9" x14ac:dyDescent="0.3">
      <c r="A210">
        <v>208</v>
      </c>
      <c r="B210">
        <v>25.3</v>
      </c>
      <c r="C210">
        <v>0</v>
      </c>
      <c r="D210">
        <f t="shared" si="22"/>
        <v>4.5832022312400023E-2</v>
      </c>
      <c r="E210">
        <f t="shared" si="23"/>
        <v>7.8906042815199307E-2</v>
      </c>
      <c r="F210">
        <f t="shared" si="19"/>
        <v>6.336125317888365E-2</v>
      </c>
      <c r="G210">
        <f t="shared" si="24"/>
        <v>6.0302993999999971E-2</v>
      </c>
      <c r="H210">
        <f t="shared" si="20"/>
        <v>-3.0582591788836794E-3</v>
      </c>
      <c r="I210">
        <f t="shared" si="21"/>
        <v>9393.5464393280981</v>
      </c>
    </row>
    <row r="211" spans="1:9" x14ac:dyDescent="0.3">
      <c r="A211">
        <v>209</v>
      </c>
      <c r="B211">
        <v>26.75</v>
      </c>
      <c r="C211">
        <v>0</v>
      </c>
      <c r="D211">
        <f t="shared" si="22"/>
        <v>4.2120341421874041E-2</v>
      </c>
      <c r="E211">
        <f t="shared" si="23"/>
        <v>8.0130267156251822E-2</v>
      </c>
      <c r="F211">
        <f t="shared" si="19"/>
        <v>6.2265602061094272E-2</v>
      </c>
      <c r="G211">
        <f t="shared" si="24"/>
        <v>6.6222662500000001E-2</v>
      </c>
      <c r="H211">
        <f t="shared" si="20"/>
        <v>3.9570604389057296E-3</v>
      </c>
      <c r="I211">
        <f t="shared" si="21"/>
        <v>9430.7172703241868</v>
      </c>
    </row>
    <row r="212" spans="1:9" x14ac:dyDescent="0.3">
      <c r="A212">
        <v>210</v>
      </c>
      <c r="B212">
        <v>27.41</v>
      </c>
      <c r="C212">
        <v>0</v>
      </c>
      <c r="D212">
        <f t="shared" si="22"/>
        <v>4.0554197062919517E-2</v>
      </c>
      <c r="E212">
        <f t="shared" si="23"/>
        <v>7.9725528531344292E-2</v>
      </c>
      <c r="F212">
        <f t="shared" si="19"/>
        <v>6.1315002741184649E-2</v>
      </c>
      <c r="G212">
        <f t="shared" si="24"/>
        <v>6.8777928003999983E-2</v>
      </c>
      <c r="H212">
        <f t="shared" si="20"/>
        <v>7.4629252628153342E-3</v>
      </c>
      <c r="I212">
        <f t="shared" si="21"/>
        <v>9501.0980084873572</v>
      </c>
    </row>
    <row r="213" spans="1:9" x14ac:dyDescent="0.3">
      <c r="A213">
        <v>211</v>
      </c>
      <c r="B213">
        <v>24.43</v>
      </c>
      <c r="C213">
        <v>0</v>
      </c>
      <c r="D213">
        <f t="shared" si="22"/>
        <v>4.7911163176777904E-2</v>
      </c>
      <c r="E213">
        <f t="shared" si="23"/>
        <v>7.6609912193387419E-2</v>
      </c>
      <c r="F213">
        <f t="shared" si="19"/>
        <v>6.3121500155580948E-2</v>
      </c>
      <c r="G213">
        <f t="shared" si="24"/>
        <v>5.664567094799991E-2</v>
      </c>
      <c r="H213">
        <f t="shared" si="20"/>
        <v>-6.4758292075810381E-3</v>
      </c>
      <c r="I213">
        <f t="shared" si="21"/>
        <v>9439.5705204999049</v>
      </c>
    </row>
    <row r="214" spans="1:9" x14ac:dyDescent="0.3">
      <c r="A214">
        <v>212</v>
      </c>
      <c r="B214">
        <v>26.06</v>
      </c>
      <c r="C214">
        <v>0</v>
      </c>
      <c r="D214">
        <f t="shared" si="22"/>
        <v>4.3882984594355134E-2</v>
      </c>
      <c r="E214">
        <f t="shared" si="23"/>
        <v>7.9937480165913843E-2</v>
      </c>
      <c r="F214">
        <f t="shared" si="19"/>
        <v>6.2991867247281244E-2</v>
      </c>
      <c r="G214">
        <f t="shared" si="24"/>
        <v>6.3446808783999914E-2</v>
      </c>
      <c r="H214">
        <f t="shared" si="20"/>
        <v>4.5494153671866988E-4</v>
      </c>
      <c r="I214">
        <f t="shared" si="21"/>
        <v>9443.8649732184658</v>
      </c>
    </row>
    <row r="215" spans="1:9" x14ac:dyDescent="0.3">
      <c r="A215">
        <v>213</v>
      </c>
      <c r="B215">
        <v>26.05</v>
      </c>
      <c r="C215">
        <v>0</v>
      </c>
      <c r="D215">
        <f t="shared" si="22"/>
        <v>4.3908868723274708E-2</v>
      </c>
      <c r="E215">
        <f t="shared" si="23"/>
        <v>7.9929638893450505E-2</v>
      </c>
      <c r="F215">
        <f t="shared" si="19"/>
        <v>6.2999876913467881E-2</v>
      </c>
      <c r="G215">
        <f t="shared" si="24"/>
        <v>6.3405946500000115E-2</v>
      </c>
      <c r="H215">
        <f t="shared" si="20"/>
        <v>4.0606958653223446E-4</v>
      </c>
      <c r="I215">
        <f t="shared" si="21"/>
        <v>9447.6998395634073</v>
      </c>
    </row>
    <row r="216" spans="1:9" x14ac:dyDescent="0.3">
      <c r="A216">
        <v>214</v>
      </c>
      <c r="B216">
        <v>26.45</v>
      </c>
      <c r="C216">
        <v>0</v>
      </c>
      <c r="D216">
        <f t="shared" si="22"/>
        <v>4.2878255043274027E-2</v>
      </c>
      <c r="E216">
        <f t="shared" si="23"/>
        <v>8.0129054653452769E-2</v>
      </c>
      <c r="F216">
        <f t="shared" si="19"/>
        <v>6.2621178836668762E-2</v>
      </c>
      <c r="G216">
        <f t="shared" si="24"/>
        <v>6.5027090500000023E-2</v>
      </c>
      <c r="H216">
        <f t="shared" si="20"/>
        <v>2.4059116633312616E-3</v>
      </c>
      <c r="I216">
        <f t="shared" si="21"/>
        <v>9470.4301707990653</v>
      </c>
    </row>
    <row r="217" spans="1:9" x14ac:dyDescent="0.3">
      <c r="A217">
        <v>215</v>
      </c>
      <c r="B217">
        <v>27.84</v>
      </c>
      <c r="C217">
        <v>0</v>
      </c>
      <c r="D217">
        <f t="shared" si="22"/>
        <v>3.9655416056379789E-2</v>
      </c>
      <c r="E217">
        <f t="shared" si="23"/>
        <v>7.9198762937222611E-2</v>
      </c>
      <c r="F217">
        <f t="shared" si="19"/>
        <v>6.0613389903226483E-2</v>
      </c>
      <c r="G217">
        <f t="shared" si="24"/>
        <v>7.0376822976000036E-2</v>
      </c>
      <c r="H217">
        <f t="shared" si="20"/>
        <v>9.763433072773553E-3</v>
      </c>
      <c r="I217">
        <f t="shared" si="21"/>
        <v>9562.8940819420386</v>
      </c>
    </row>
    <row r="218" spans="1:9" x14ac:dyDescent="0.3">
      <c r="A218">
        <v>216</v>
      </c>
      <c r="B218">
        <v>24.2</v>
      </c>
      <c r="C218">
        <v>0</v>
      </c>
      <c r="D218">
        <f t="shared" si="22"/>
        <v>4.8415134118399816E-2</v>
      </c>
      <c r="E218">
        <f t="shared" si="23"/>
        <v>7.5803265203201686E-2</v>
      </c>
      <c r="F218">
        <f t="shared" si="19"/>
        <v>6.2930843593344804E-2</v>
      </c>
      <c r="G218">
        <f t="shared" si="24"/>
        <v>5.5675888000000034E-2</v>
      </c>
      <c r="H218">
        <f t="shared" si="20"/>
        <v>-7.2549555933447696E-3</v>
      </c>
      <c r="I218">
        <f t="shared" si="21"/>
        <v>9493.5157100336892</v>
      </c>
    </row>
    <row r="219" spans="1:9" x14ac:dyDescent="0.3">
      <c r="A219">
        <v>217</v>
      </c>
      <c r="B219">
        <v>23.52</v>
      </c>
      <c r="C219">
        <v>0</v>
      </c>
      <c r="D219">
        <f t="shared" si="22"/>
        <v>4.9760568245617032E-2</v>
      </c>
      <c r="E219">
        <f t="shared" si="23"/>
        <v>7.2947680503070877E-2</v>
      </c>
      <c r="F219">
        <f t="shared" si="19"/>
        <v>6.2049737742067568E-2</v>
      </c>
      <c r="G219">
        <f t="shared" si="24"/>
        <v>5.2819223232000029E-2</v>
      </c>
      <c r="H219">
        <f t="shared" si="20"/>
        <v>-9.230514510067539E-3</v>
      </c>
      <c r="I219">
        <f t="shared" si="21"/>
        <v>9405.8856755206689</v>
      </c>
    </row>
    <row r="220" spans="1:9" x14ac:dyDescent="0.3">
      <c r="A220">
        <v>218</v>
      </c>
      <c r="B220">
        <v>24.91</v>
      </c>
      <c r="C220">
        <v>0</v>
      </c>
      <c r="D220">
        <f t="shared" si="22"/>
        <v>4.6793192204080292E-2</v>
      </c>
      <c r="E220">
        <f t="shared" si="23"/>
        <v>7.80253099250241E-2</v>
      </c>
      <c r="F220">
        <f t="shared" si="19"/>
        <v>6.3346214596180506E-2</v>
      </c>
      <c r="G220">
        <f t="shared" si="24"/>
        <v>5.8667780003999997E-2</v>
      </c>
      <c r="H220">
        <f t="shared" si="20"/>
        <v>-4.6784345921805082E-3</v>
      </c>
      <c r="I220">
        <f t="shared" si="21"/>
        <v>9361.8808546062173</v>
      </c>
    </row>
    <row r="221" spans="1:9" x14ac:dyDescent="0.3">
      <c r="A221">
        <v>219</v>
      </c>
      <c r="B221">
        <v>23.03</v>
      </c>
      <c r="C221">
        <v>0</v>
      </c>
      <c r="D221">
        <f t="shared" si="22"/>
        <v>5.0579148024316956E-2</v>
      </c>
      <c r="E221">
        <f t="shared" si="23"/>
        <v>7.0479027903429525E-2</v>
      </c>
      <c r="F221">
        <f t="shared" si="19"/>
        <v>6.1126084360246614E-2</v>
      </c>
      <c r="G221">
        <f t="shared" si="24"/>
        <v>5.0783332227999883E-2</v>
      </c>
      <c r="H221">
        <f t="shared" si="20"/>
        <v>-1.0342752132246731E-2</v>
      </c>
      <c r="I221">
        <f t="shared" si="21"/>
        <v>9265.0532414353984</v>
      </c>
    </row>
    <row r="222" spans="1:9" x14ac:dyDescent="0.3">
      <c r="A222">
        <v>220</v>
      </c>
      <c r="B222">
        <v>21.89</v>
      </c>
      <c r="C222">
        <v>0</v>
      </c>
      <c r="D222">
        <f t="shared" si="22"/>
        <v>5.1945043993531614E-2</v>
      </c>
      <c r="E222">
        <f t="shared" si="23"/>
        <v>6.3612206505641034E-2</v>
      </c>
      <c r="F222">
        <f t="shared" si="19"/>
        <v>5.8128640124949602E-2</v>
      </c>
      <c r="G222">
        <f t="shared" si="24"/>
        <v>4.6188661636000078E-2</v>
      </c>
      <c r="H222">
        <f t="shared" si="20"/>
        <v>-1.1939978488949524E-2</v>
      </c>
      <c r="I222">
        <f t="shared" si="21"/>
        <v>9154.4287050336879</v>
      </c>
    </row>
    <row r="223" spans="1:9" x14ac:dyDescent="0.3">
      <c r="A223">
        <v>221</v>
      </c>
      <c r="B223">
        <v>24.79</v>
      </c>
      <c r="C223">
        <v>0</v>
      </c>
      <c r="D223">
        <f t="shared" si="22"/>
        <v>4.7080232338556849E-2</v>
      </c>
      <c r="E223">
        <f t="shared" si="23"/>
        <v>7.7705690743748335E-2</v>
      </c>
      <c r="F223">
        <f t="shared" si="19"/>
        <v>6.3311725293308335E-2</v>
      </c>
      <c r="G223">
        <f t="shared" si="24"/>
        <v>5.8162886915999995E-2</v>
      </c>
      <c r="H223">
        <f t="shared" si="20"/>
        <v>-5.1488383773083402E-3</v>
      </c>
      <c r="I223">
        <f t="shared" si="21"/>
        <v>9107.2940311948769</v>
      </c>
    </row>
    <row r="224" spans="1:9" x14ac:dyDescent="0.3">
      <c r="A224">
        <v>222</v>
      </c>
      <c r="B224">
        <v>23.34</v>
      </c>
      <c r="C224">
        <v>0</v>
      </c>
      <c r="D224">
        <f t="shared" si="22"/>
        <v>5.0076777340492207E-2</v>
      </c>
      <c r="E224">
        <f t="shared" si="23"/>
        <v>7.2078967892197365E-2</v>
      </c>
      <c r="F224">
        <f t="shared" si="19"/>
        <v>6.1737938332895939E-2</v>
      </c>
      <c r="G224">
        <f t="shared" si="24"/>
        <v>5.2068378576000024E-2</v>
      </c>
      <c r="H224">
        <f t="shared" si="20"/>
        <v>-9.6695597568959152E-3</v>
      </c>
      <c r="I224">
        <f t="shared" si="21"/>
        <v>9019.2305073366169</v>
      </c>
    </row>
    <row r="225" spans="1:9" x14ac:dyDescent="0.3">
      <c r="A225">
        <v>223</v>
      </c>
      <c r="B225">
        <v>24.53</v>
      </c>
      <c r="C225">
        <v>0</v>
      </c>
      <c r="D225">
        <f t="shared" si="22"/>
        <v>4.7685231364564595E-2</v>
      </c>
      <c r="E225">
        <f t="shared" si="23"/>
        <v>7.6934820575734086E-2</v>
      </c>
      <c r="F225">
        <f t="shared" si="19"/>
        <v>6.3187513646484422E-2</v>
      </c>
      <c r="G225">
        <f t="shared" si="24"/>
        <v>5.7067343427999934E-2</v>
      </c>
      <c r="H225">
        <f t="shared" si="20"/>
        <v>-6.1201702184844886E-3</v>
      </c>
      <c r="I225">
        <f t="shared" si="21"/>
        <v>8964.0312813919682</v>
      </c>
    </row>
    <row r="226" spans="1:9" x14ac:dyDescent="0.3">
      <c r="A226">
        <v>224</v>
      </c>
      <c r="B226">
        <v>25.17</v>
      </c>
      <c r="C226">
        <v>0</v>
      </c>
      <c r="D226">
        <f t="shared" si="22"/>
        <v>4.6156703990639203E-2</v>
      </c>
      <c r="E226">
        <f t="shared" si="23"/>
        <v>7.8639287050946471E-2</v>
      </c>
      <c r="F226">
        <f t="shared" si="19"/>
        <v>6.3372473012602057E-2</v>
      </c>
      <c r="G226">
        <f t="shared" si="24"/>
        <v>5.9759094852000066E-2</v>
      </c>
      <c r="H226">
        <f t="shared" si="20"/>
        <v>-3.6133781606019905E-3</v>
      </c>
      <c r="I226">
        <f t="shared" si="21"/>
        <v>8931.6408465288332</v>
      </c>
    </row>
    <row r="227" spans="1:9" x14ac:dyDescent="0.3">
      <c r="A227">
        <v>225</v>
      </c>
      <c r="B227">
        <v>26.83</v>
      </c>
      <c r="C227">
        <v>0</v>
      </c>
      <c r="D227">
        <f t="shared" si="22"/>
        <v>4.1921894345623212E-2</v>
      </c>
      <c r="E227">
        <f t="shared" si="23"/>
        <v>8.0110127552979637E-2</v>
      </c>
      <c r="F227">
        <f t="shared" si="19"/>
        <v>6.2161657945522114E-2</v>
      </c>
      <c r="G227">
        <f t="shared" si="24"/>
        <v>6.653816566800011E-2</v>
      </c>
      <c r="H227">
        <f t="shared" si="20"/>
        <v>4.3765077224779958E-3</v>
      </c>
      <c r="I227">
        <f t="shared" si="21"/>
        <v>8970.7302416680668</v>
      </c>
    </row>
    <row r="228" spans="1:9" x14ac:dyDescent="0.3">
      <c r="A228">
        <v>226</v>
      </c>
      <c r="B228">
        <v>24.86</v>
      </c>
      <c r="C228">
        <v>0</v>
      </c>
      <c r="D228">
        <f t="shared" si="22"/>
        <v>4.6913350073344739E-2</v>
      </c>
      <c r="E228">
        <f t="shared" si="23"/>
        <v>7.7894916767615285E-2</v>
      </c>
      <c r="F228">
        <f t="shared" si="19"/>
        <v>6.3333580421308128E-2</v>
      </c>
      <c r="G228">
        <f t="shared" si="24"/>
        <v>5.8457483343999944E-2</v>
      </c>
      <c r="H228">
        <f t="shared" si="20"/>
        <v>-4.8760970773081835E-3</v>
      </c>
      <c r="I228">
        <f t="shared" si="21"/>
        <v>8926.9880901553497</v>
      </c>
    </row>
    <row r="229" spans="1:9" x14ac:dyDescent="0.3">
      <c r="A229">
        <v>227</v>
      </c>
      <c r="B229">
        <v>24.95</v>
      </c>
      <c r="C229">
        <v>0</v>
      </c>
      <c r="D229">
        <f t="shared" si="22"/>
        <v>4.6696513836274267E-2</v>
      </c>
      <c r="E229">
        <f t="shared" si="23"/>
        <v>7.8126762367450198E-2</v>
      </c>
      <c r="F229">
        <f t="shared" ref="F229:F292" si="25">D229*0.47+E229*0.53</f>
        <v>6.3354545557797515E-2</v>
      </c>
      <c r="G229">
        <f t="shared" si="24"/>
        <v>5.8835930499999939E-2</v>
      </c>
      <c r="H229">
        <f t="shared" ref="H229:H292" si="26">G229-F229</f>
        <v>-4.5186150577975759E-3</v>
      </c>
      <c r="I229">
        <f t="shared" si="21"/>
        <v>8886.6504673503932</v>
      </c>
    </row>
    <row r="230" spans="1:9" x14ac:dyDescent="0.3">
      <c r="A230">
        <v>228</v>
      </c>
      <c r="B230">
        <v>26.15</v>
      </c>
      <c r="C230">
        <v>0</v>
      </c>
      <c r="D230">
        <f t="shared" si="22"/>
        <v>4.3650146532274281E-2</v>
      </c>
      <c r="E230">
        <f t="shared" si="23"/>
        <v>8.0001370975451458E-2</v>
      </c>
      <c r="F230">
        <f t="shared" si="25"/>
        <v>6.2916295487158186E-2</v>
      </c>
      <c r="G230">
        <f t="shared" si="24"/>
        <v>6.3813842499999912E-2</v>
      </c>
      <c r="H230">
        <f t="shared" si="26"/>
        <v>8.9754701284172622E-4</v>
      </c>
      <c r="I230">
        <f t="shared" ref="I230:I293" si="27">I229*(1+H230)</f>
        <v>8894.6266539315329</v>
      </c>
    </row>
    <row r="231" spans="1:9" x14ac:dyDescent="0.3">
      <c r="A231">
        <v>229</v>
      </c>
      <c r="B231">
        <v>25.7</v>
      </c>
      <c r="C231">
        <v>0</v>
      </c>
      <c r="D231">
        <f t="shared" si="22"/>
        <v>4.4813386840399705E-2</v>
      </c>
      <c r="E231">
        <f t="shared" si="23"/>
        <v>7.9560060959202428E-2</v>
      </c>
      <c r="F231">
        <f t="shared" si="25"/>
        <v>6.3229124123365149E-2</v>
      </c>
      <c r="G231">
        <f t="shared" si="24"/>
        <v>6.1966498000000009E-2</v>
      </c>
      <c r="H231">
        <f t="shared" si="26"/>
        <v>-1.2626261233651404E-3</v>
      </c>
      <c r="I231">
        <f t="shared" si="27"/>
        <v>8883.3960659606983</v>
      </c>
    </row>
    <row r="232" spans="1:9" x14ac:dyDescent="0.3">
      <c r="A232">
        <v>230</v>
      </c>
      <c r="B232">
        <v>26.21</v>
      </c>
      <c r="C232">
        <v>0</v>
      </c>
      <c r="D232">
        <f t="shared" si="22"/>
        <v>4.3495121621333732E-2</v>
      </c>
      <c r="E232">
        <f t="shared" si="23"/>
        <v>8.0037329940599644E-2</v>
      </c>
      <c r="F232">
        <f t="shared" si="25"/>
        <v>6.286249203054467E-2</v>
      </c>
      <c r="G232">
        <f t="shared" si="24"/>
        <v>6.4057781764000038E-2</v>
      </c>
      <c r="H232">
        <f t="shared" si="26"/>
        <v>1.195289733455368E-3</v>
      </c>
      <c r="I232">
        <f t="shared" si="27"/>
        <v>8894.0142980765577</v>
      </c>
    </row>
    <row r="233" spans="1:9" x14ac:dyDescent="0.3">
      <c r="A233">
        <v>231</v>
      </c>
      <c r="B233">
        <v>26.15</v>
      </c>
      <c r="C233">
        <v>0</v>
      </c>
      <c r="D233">
        <f t="shared" si="22"/>
        <v>4.3650146532274281E-2</v>
      </c>
      <c r="E233">
        <f t="shared" si="23"/>
        <v>8.0001370975451458E-2</v>
      </c>
      <c r="F233">
        <f t="shared" si="25"/>
        <v>6.2916295487158186E-2</v>
      </c>
      <c r="G233">
        <f t="shared" si="24"/>
        <v>6.3813842499999912E-2</v>
      </c>
      <c r="H233">
        <f t="shared" si="26"/>
        <v>8.9754701284172622E-4</v>
      </c>
      <c r="I233">
        <f t="shared" si="27"/>
        <v>8901.997094041968</v>
      </c>
    </row>
    <row r="234" spans="1:9" x14ac:dyDescent="0.3">
      <c r="A234">
        <v>232</v>
      </c>
      <c r="B234">
        <v>25.2</v>
      </c>
      <c r="C234">
        <v>0</v>
      </c>
      <c r="D234">
        <f t="shared" si="22"/>
        <v>4.6082122086400057E-2</v>
      </c>
      <c r="E234">
        <f t="shared" si="23"/>
        <v>7.870322206720104E-2</v>
      </c>
      <c r="F234">
        <f t="shared" si="25"/>
        <v>6.3371305076224571E-2</v>
      </c>
      <c r="G234">
        <f t="shared" si="24"/>
        <v>5.988472799999997E-2</v>
      </c>
      <c r="H234">
        <f t="shared" si="26"/>
        <v>-3.4865770762246007E-3</v>
      </c>
      <c r="I234">
        <f t="shared" si="27"/>
        <v>8870.959595041264</v>
      </c>
    </row>
    <row r="235" spans="1:9" x14ac:dyDescent="0.3">
      <c r="A235">
        <v>233</v>
      </c>
      <c r="B235">
        <v>24.14</v>
      </c>
      <c r="C235">
        <v>0</v>
      </c>
      <c r="D235">
        <f t="shared" si="22"/>
        <v>4.8542813607040713E-2</v>
      </c>
      <c r="E235">
        <f t="shared" si="23"/>
        <v>7.5579342801022964E-2</v>
      </c>
      <c r="F235">
        <f t="shared" si="25"/>
        <v>6.2872174079851309E-2</v>
      </c>
      <c r="G235">
        <f t="shared" si="24"/>
        <v>5.5423024336000021E-2</v>
      </c>
      <c r="H235">
        <f t="shared" si="26"/>
        <v>-7.4491497438512883E-3</v>
      </c>
      <c r="I235">
        <f t="shared" si="27"/>
        <v>8804.8784886461472</v>
      </c>
    </row>
    <row r="236" spans="1:9" x14ac:dyDescent="0.3">
      <c r="A236">
        <v>234</v>
      </c>
      <c r="B236">
        <v>23.8</v>
      </c>
      <c r="C236">
        <v>0</v>
      </c>
      <c r="D236">
        <f t="shared" si="22"/>
        <v>4.9234431974400472E-2</v>
      </c>
      <c r="E236">
        <f t="shared" si="23"/>
        <v>7.4206864691201968E-2</v>
      </c>
      <c r="F236">
        <f t="shared" si="25"/>
        <v>6.2469821314305264E-2</v>
      </c>
      <c r="G236">
        <f t="shared" si="24"/>
        <v>5.3992463999999935E-2</v>
      </c>
      <c r="H236">
        <f t="shared" si="26"/>
        <v>-8.4773573143053296E-3</v>
      </c>
      <c r="I236">
        <f t="shared" si="27"/>
        <v>8730.2363875888532</v>
      </c>
    </row>
    <row r="237" spans="1:9" x14ac:dyDescent="0.3">
      <c r="A237">
        <v>235</v>
      </c>
      <c r="B237">
        <v>23.72</v>
      </c>
      <c r="C237">
        <v>0</v>
      </c>
      <c r="D237">
        <f t="shared" si="22"/>
        <v>4.9388901780746508E-2</v>
      </c>
      <c r="E237">
        <f t="shared" si="23"/>
        <v>7.3858768123371554E-2</v>
      </c>
      <c r="F237">
        <f t="shared" si="25"/>
        <v>6.2357930942337783E-2</v>
      </c>
      <c r="G237">
        <f t="shared" si="24"/>
        <v>5.3656696192000003E-2</v>
      </c>
      <c r="H237">
        <f t="shared" si="26"/>
        <v>-8.7012347503377802E-3</v>
      </c>
      <c r="I237">
        <f t="shared" si="27"/>
        <v>8654.272551354501</v>
      </c>
    </row>
    <row r="238" spans="1:9" x14ac:dyDescent="0.3">
      <c r="A238">
        <v>236</v>
      </c>
      <c r="B238">
        <v>25.19</v>
      </c>
      <c r="C238">
        <v>0</v>
      </c>
      <c r="D238">
        <f t="shared" si="22"/>
        <v>4.6107006637911452E-2</v>
      </c>
      <c r="E238">
        <f t="shared" si="23"/>
        <v>7.8682068954002649E-2</v>
      </c>
      <c r="F238">
        <f t="shared" si="25"/>
        <v>6.3371789665439784E-2</v>
      </c>
      <c r="G238">
        <f t="shared" si="24"/>
        <v>5.9842857795999987E-2</v>
      </c>
      <c r="H238">
        <f t="shared" si="26"/>
        <v>-3.528931869439797E-3</v>
      </c>
      <c r="I238">
        <f t="shared" si="27"/>
        <v>8623.7322131412075</v>
      </c>
    </row>
    <row r="239" spans="1:9" x14ac:dyDescent="0.3">
      <c r="A239">
        <v>237</v>
      </c>
      <c r="B239">
        <v>26.41</v>
      </c>
      <c r="C239">
        <v>0</v>
      </c>
      <c r="D239">
        <f t="shared" si="22"/>
        <v>4.2980583447784992E-2</v>
      </c>
      <c r="E239">
        <f t="shared" si="23"/>
        <v>8.0119480672015797E-2</v>
      </c>
      <c r="F239">
        <f t="shared" si="25"/>
        <v>6.2664198976627325E-2</v>
      </c>
      <c r="G239">
        <f t="shared" si="24"/>
        <v>6.4866288803999944E-2</v>
      </c>
      <c r="H239">
        <f t="shared" si="26"/>
        <v>2.2020898273726192E-3</v>
      </c>
      <c r="I239">
        <f t="shared" si="27"/>
        <v>8642.722446121752</v>
      </c>
    </row>
    <row r="240" spans="1:9" x14ac:dyDescent="0.3">
      <c r="A240">
        <v>238</v>
      </c>
      <c r="B240">
        <v>24.01</v>
      </c>
      <c r="C240">
        <v>0</v>
      </c>
      <c r="D240">
        <f t="shared" si="22"/>
        <v>4.8813788046722761E-2</v>
      </c>
      <c r="E240">
        <f t="shared" si="23"/>
        <v>7.5075236449499982E-2</v>
      </c>
      <c r="F240">
        <f t="shared" si="25"/>
        <v>6.2732355700194684E-2</v>
      </c>
      <c r="G240">
        <f t="shared" si="24"/>
        <v>5.4875493924000068E-2</v>
      </c>
      <c r="H240">
        <f t="shared" si="26"/>
        <v>-7.8568617761946152E-3</v>
      </c>
      <c r="I240">
        <f t="shared" si="27"/>
        <v>8574.8177704925583</v>
      </c>
    </row>
    <row r="241" spans="1:9" x14ac:dyDescent="0.3">
      <c r="A241">
        <v>239</v>
      </c>
      <c r="B241">
        <v>25.59</v>
      </c>
      <c r="C241">
        <v>0</v>
      </c>
      <c r="D241">
        <f t="shared" si="22"/>
        <v>4.5095844164912524E-2</v>
      </c>
      <c r="E241">
        <f t="shared" si="23"/>
        <v>7.9405121041760118E-2</v>
      </c>
      <c r="F241">
        <f t="shared" si="25"/>
        <v>6.3279760909641741E-2</v>
      </c>
      <c r="G241">
        <f t="shared" si="24"/>
        <v>6.1510758275999972E-2</v>
      </c>
      <c r="H241">
        <f t="shared" si="26"/>
        <v>-1.7690026336417697E-3</v>
      </c>
      <c r="I241">
        <f t="shared" si="27"/>
        <v>8559.6488952735581</v>
      </c>
    </row>
    <row r="242" spans="1:9" x14ac:dyDescent="0.3">
      <c r="A242">
        <v>240</v>
      </c>
      <c r="B242">
        <v>26.6</v>
      </c>
      <c r="C242">
        <v>0</v>
      </c>
      <c r="D242">
        <f t="shared" si="22"/>
        <v>4.2496921894400685E-2</v>
      </c>
      <c r="E242">
        <f t="shared" si="23"/>
        <v>8.014504645120013E-2</v>
      </c>
      <c r="F242">
        <f t="shared" si="25"/>
        <v>6.2450427909504391E-2</v>
      </c>
      <c r="G242">
        <f t="shared" si="24"/>
        <v>6.562724800000011E-2</v>
      </c>
      <c r="H242">
        <f t="shared" si="26"/>
        <v>3.1768200904957189E-3</v>
      </c>
      <c r="I242">
        <f t="shared" si="27"/>
        <v>8586.8413598516527</v>
      </c>
    </row>
    <row r="243" spans="1:9" x14ac:dyDescent="0.3">
      <c r="A243">
        <v>241</v>
      </c>
      <c r="B243">
        <v>26.29</v>
      </c>
      <c r="C243">
        <v>0</v>
      </c>
      <c r="D243">
        <f t="shared" si="22"/>
        <v>4.3288819111893195E-2</v>
      </c>
      <c r="E243">
        <f t="shared" si="23"/>
        <v>8.0077104466677707E-2</v>
      </c>
      <c r="F243">
        <f t="shared" si="25"/>
        <v>6.2786610349928995E-2</v>
      </c>
      <c r="G243">
        <f t="shared" si="24"/>
        <v>6.4382059716000001E-2</v>
      </c>
      <c r="H243">
        <f t="shared" si="26"/>
        <v>1.5954493660710056E-3</v>
      </c>
      <c r="I243">
        <f t="shared" si="27"/>
        <v>8600.5412304557813</v>
      </c>
    </row>
    <row r="244" spans="1:9" x14ac:dyDescent="0.3">
      <c r="A244">
        <v>242</v>
      </c>
      <c r="B244">
        <v>26.4</v>
      </c>
      <c r="C244">
        <v>0</v>
      </c>
      <c r="D244">
        <f t="shared" si="22"/>
        <v>4.3006201446399439E-2</v>
      </c>
      <c r="E244">
        <f t="shared" si="23"/>
        <v>8.0116733747199742E-2</v>
      </c>
      <c r="F244">
        <f t="shared" si="25"/>
        <v>6.2674783565823594E-2</v>
      </c>
      <c r="G244">
        <f t="shared" si="24"/>
        <v>6.4826039999999946E-2</v>
      </c>
      <c r="H244">
        <f t="shared" si="26"/>
        <v>2.1512564341763518E-3</v>
      </c>
      <c r="I244">
        <f t="shared" si="27"/>
        <v>8619.0432001151985</v>
      </c>
    </row>
    <row r="245" spans="1:9" x14ac:dyDescent="0.3">
      <c r="A245">
        <v>243</v>
      </c>
      <c r="B245">
        <v>24.85</v>
      </c>
      <c r="C245">
        <v>0</v>
      </c>
      <c r="D245">
        <f t="shared" si="22"/>
        <v>4.6937287363274516E-2</v>
      </c>
      <c r="E245">
        <f t="shared" si="23"/>
        <v>7.7868361213449866E-2</v>
      </c>
      <c r="F245">
        <f t="shared" si="25"/>
        <v>6.3330756503867464E-2</v>
      </c>
      <c r="G245">
        <f t="shared" si="24"/>
        <v>5.8415410500000015E-2</v>
      </c>
      <c r="H245">
        <f t="shared" si="26"/>
        <v>-4.915346003867449E-3</v>
      </c>
      <c r="I245">
        <f t="shared" si="27"/>
        <v>8576.6776205643509</v>
      </c>
    </row>
    <row r="246" spans="1:9" x14ac:dyDescent="0.3">
      <c r="A246">
        <v>244</v>
      </c>
      <c r="B246">
        <v>22.95</v>
      </c>
      <c r="C246">
        <v>0</v>
      </c>
      <c r="D246">
        <f t="shared" si="22"/>
        <v>5.0699903780275557E-2</v>
      </c>
      <c r="E246">
        <f t="shared" si="23"/>
        <v>7.0045654879451025E-2</v>
      </c>
      <c r="F246">
        <f t="shared" si="25"/>
        <v>6.0953151862838562E-2</v>
      </c>
      <c r="G246">
        <f t="shared" si="24"/>
        <v>5.0453650499999975E-2</v>
      </c>
      <c r="H246">
        <f t="shared" si="26"/>
        <v>-1.0499501362838587E-2</v>
      </c>
      <c r="I246">
        <f t="shared" si="27"/>
        <v>8486.6267821986075</v>
      </c>
    </row>
    <row r="247" spans="1:9" x14ac:dyDescent="0.3">
      <c r="A247">
        <v>245</v>
      </c>
      <c r="B247">
        <v>26.39</v>
      </c>
      <c r="C247">
        <v>0</v>
      </c>
      <c r="D247">
        <f t="shared" si="22"/>
        <v>4.3031833072099346E-2</v>
      </c>
      <c r="E247">
        <f t="shared" si="23"/>
        <v>8.0113844973306314E-2</v>
      </c>
      <c r="F247">
        <f t="shared" si="25"/>
        <v>6.2685299379739046E-2</v>
      </c>
      <c r="G247">
        <f t="shared" si="24"/>
        <v>6.4785772036000028E-2</v>
      </c>
      <c r="H247">
        <f t="shared" si="26"/>
        <v>2.1004726562609821E-3</v>
      </c>
      <c r="I247">
        <f t="shared" si="27"/>
        <v>8504.4527096985075</v>
      </c>
    </row>
    <row r="248" spans="1:9" x14ac:dyDescent="0.3">
      <c r="A248">
        <v>246</v>
      </c>
      <c r="B248">
        <v>26.17</v>
      </c>
      <c r="C248">
        <v>0</v>
      </c>
      <c r="D248">
        <f t="shared" si="22"/>
        <v>4.3598448730446382E-2</v>
      </c>
      <c r="E248">
        <f t="shared" si="23"/>
        <v>8.0013944200130194E-2</v>
      </c>
      <c r="F248">
        <f t="shared" si="25"/>
        <v>6.2898661329378797E-2</v>
      </c>
      <c r="G248">
        <f t="shared" si="24"/>
        <v>6.3895223651999983E-2</v>
      </c>
      <c r="H248">
        <f t="shared" si="26"/>
        <v>9.9656232262118616E-4</v>
      </c>
      <c r="I248">
        <f t="shared" si="27"/>
        <v>8512.9279268435057</v>
      </c>
    </row>
    <row r="249" spans="1:9" x14ac:dyDescent="0.3">
      <c r="A249">
        <v>247</v>
      </c>
      <c r="B249">
        <v>25.55</v>
      </c>
      <c r="C249">
        <v>0</v>
      </c>
      <c r="D249">
        <f t="shared" si="22"/>
        <v>4.5198188652274762E-2</v>
      </c>
      <c r="E249">
        <f t="shared" si="23"/>
        <v>7.9344116935450959E-2</v>
      </c>
      <c r="F249">
        <f t="shared" si="25"/>
        <v>6.3295530642358155E-2</v>
      </c>
      <c r="G249">
        <f t="shared" si="24"/>
        <v>6.1344686499999995E-2</v>
      </c>
      <c r="H249">
        <f t="shared" si="26"/>
        <v>-1.9508441423581602E-3</v>
      </c>
      <c r="I249">
        <f t="shared" si="27"/>
        <v>8496.3205312631053</v>
      </c>
    </row>
    <row r="250" spans="1:9" x14ac:dyDescent="0.3">
      <c r="A250">
        <v>248</v>
      </c>
      <c r="B250">
        <v>22.08</v>
      </c>
      <c r="C250">
        <v>0</v>
      </c>
      <c r="D250">
        <f t="shared" si="22"/>
        <v>5.1770601910435254E-2</v>
      </c>
      <c r="E250">
        <f t="shared" si="23"/>
        <v>6.4849431060150842E-2</v>
      </c>
      <c r="F250">
        <f t="shared" si="25"/>
        <v>5.870238135978452E-2</v>
      </c>
      <c r="G250">
        <f t="shared" si="24"/>
        <v>4.6936498367999985E-2</v>
      </c>
      <c r="H250">
        <f t="shared" si="26"/>
        <v>-1.1765882991784535E-2</v>
      </c>
      <c r="I250">
        <f t="shared" si="27"/>
        <v>8396.3538180315682</v>
      </c>
    </row>
    <row r="251" spans="1:9" x14ac:dyDescent="0.3">
      <c r="A251">
        <v>249</v>
      </c>
      <c r="B251">
        <v>23.41</v>
      </c>
      <c r="C251">
        <v>1</v>
      </c>
      <c r="D251">
        <f t="shared" si="22"/>
        <v>6.9955905895177292E-2</v>
      </c>
      <c r="E251">
        <f t="shared" si="23"/>
        <v>7.2422192588433187E-2</v>
      </c>
      <c r="F251">
        <f t="shared" si="25"/>
        <v>7.1263037842602905E-2</v>
      </c>
      <c r="G251">
        <f t="shared" si="24"/>
        <v>8.7360011203999943E-2</v>
      </c>
      <c r="H251">
        <f t="shared" si="26"/>
        <v>1.6096973361397038E-2</v>
      </c>
      <c r="I251">
        <f t="shared" si="27"/>
        <v>8531.509701773286</v>
      </c>
    </row>
    <row r="252" spans="1:9" x14ac:dyDescent="0.3">
      <c r="A252">
        <v>250</v>
      </c>
      <c r="B252">
        <v>25.63</v>
      </c>
      <c r="C252">
        <v>0</v>
      </c>
      <c r="D252">
        <f t="shared" si="22"/>
        <v>4.4993292849135669E-2</v>
      </c>
      <c r="E252">
        <f t="shared" si="23"/>
        <v>7.9463634506911962E-2</v>
      </c>
      <c r="F252">
        <f t="shared" si="25"/>
        <v>6.326257392775711E-2</v>
      </c>
      <c r="G252">
        <f t="shared" si="24"/>
        <v>6.167664790800001E-2</v>
      </c>
      <c r="H252">
        <f t="shared" si="26"/>
        <v>-1.5859260197571001E-3</v>
      </c>
      <c r="I252">
        <f t="shared" si="27"/>
        <v>8517.9793585494335</v>
      </c>
    </row>
    <row r="253" spans="1:9" x14ac:dyDescent="0.3">
      <c r="A253">
        <v>251</v>
      </c>
      <c r="B253">
        <v>25.45</v>
      </c>
      <c r="C253">
        <v>0</v>
      </c>
      <c r="D253">
        <f t="shared" si="22"/>
        <v>4.5453024175275969E-2</v>
      </c>
      <c r="E253">
        <f t="shared" si="23"/>
        <v>7.9180668589452718E-2</v>
      </c>
      <c r="F253">
        <f t="shared" si="25"/>
        <v>6.3328675714789645E-2</v>
      </c>
      <c r="G253">
        <f t="shared" si="24"/>
        <v>6.0928750500000101E-2</v>
      </c>
      <c r="H253">
        <f t="shared" si="26"/>
        <v>-2.3999252147895445E-3</v>
      </c>
      <c r="I253">
        <f t="shared" si="27"/>
        <v>8497.5368451077939</v>
      </c>
    </row>
    <row r="254" spans="1:9" x14ac:dyDescent="0.3">
      <c r="A254">
        <v>252</v>
      </c>
      <c r="B254">
        <v>25.09</v>
      </c>
      <c r="C254">
        <v>0</v>
      </c>
      <c r="D254">
        <f t="shared" si="22"/>
        <v>4.6354499795080217E-2</v>
      </c>
      <c r="E254">
        <f t="shared" si="23"/>
        <v>7.8461811966227035E-2</v>
      </c>
      <c r="F254">
        <f t="shared" si="25"/>
        <v>6.3371375245788036E-2</v>
      </c>
      <c r="G254">
        <f t="shared" si="24"/>
        <v>5.9423756676000056E-2</v>
      </c>
      <c r="H254">
        <f t="shared" si="26"/>
        <v>-3.9476185697879806E-3</v>
      </c>
      <c r="I254">
        <f t="shared" si="27"/>
        <v>8463.9918108605889</v>
      </c>
    </row>
    <row r="255" spans="1:9" x14ac:dyDescent="0.3">
      <c r="A255">
        <v>253</v>
      </c>
      <c r="B255">
        <v>23.82</v>
      </c>
      <c r="C255">
        <v>0</v>
      </c>
      <c r="D255">
        <f t="shared" si="22"/>
        <v>4.919530834659902E-2</v>
      </c>
      <c r="E255">
        <f t="shared" si="23"/>
        <v>7.429240993374675E-2</v>
      </c>
      <c r="F255">
        <f t="shared" si="25"/>
        <v>6.2496772187787319E-2</v>
      </c>
      <c r="G255">
        <f t="shared" si="24"/>
        <v>5.4076465872000129E-2</v>
      </c>
      <c r="H255">
        <f t="shared" si="26"/>
        <v>-8.4203063157871905E-3</v>
      </c>
      <c r="I255">
        <f t="shared" si="27"/>
        <v>8392.722407158828</v>
      </c>
    </row>
    <row r="256" spans="1:9" x14ac:dyDescent="0.3">
      <c r="A256">
        <v>254</v>
      </c>
      <c r="B256">
        <v>23.98</v>
      </c>
      <c r="C256">
        <v>0</v>
      </c>
      <c r="D256">
        <f t="shared" si="22"/>
        <v>4.8875192855935223E-2</v>
      </c>
      <c r="E256">
        <f t="shared" si="23"/>
        <v>7.4955248188029788E-2</v>
      </c>
      <c r="F256">
        <f t="shared" si="25"/>
        <v>6.2697622181945342E-2</v>
      </c>
      <c r="G256">
        <f t="shared" si="24"/>
        <v>5.4749223887999882E-2</v>
      </c>
      <c r="H256">
        <f t="shared" si="26"/>
        <v>-7.9483982939454606E-3</v>
      </c>
      <c r="I256">
        <f t="shared" si="27"/>
        <v>8326.0137066962088</v>
      </c>
    </row>
    <row r="257" spans="1:9" x14ac:dyDescent="0.3">
      <c r="A257">
        <v>255</v>
      </c>
      <c r="B257">
        <v>25.24</v>
      </c>
      <c r="C257">
        <v>0</v>
      </c>
      <c r="D257">
        <f t="shared" si="22"/>
        <v>4.5982350668758665E-2</v>
      </c>
      <c r="E257">
        <f t="shared" si="23"/>
        <v>7.8786249887825566E-2</v>
      </c>
      <c r="F257">
        <f t="shared" si="25"/>
        <v>6.3368417254864126E-2</v>
      </c>
      <c r="G257">
        <f t="shared" si="24"/>
        <v>6.0052131455999996E-2</v>
      </c>
      <c r="H257">
        <f t="shared" si="26"/>
        <v>-3.3162857988641298E-3</v>
      </c>
      <c r="I257">
        <f t="shared" si="27"/>
        <v>8298.4022656795441</v>
      </c>
    </row>
    <row r="258" spans="1:9" x14ac:dyDescent="0.3">
      <c r="A258">
        <v>256</v>
      </c>
      <c r="B258">
        <v>27.15</v>
      </c>
      <c r="C258">
        <v>0</v>
      </c>
      <c r="D258">
        <f t="shared" ref="D258:D321" si="28">$J$3+$J$4*B258+$J$5*B258^2 +$J$6*B258^3 +$J$7*B258^4+$J$15*C258</f>
        <v>4.1149516556274524E-2</v>
      </c>
      <c r="E258">
        <f t="shared" ref="E258:E321" si="29">$K$3+$K$4*B258+$K$5*B258^2 +$K$6*B258^3 +$K$7*B258^4</f>
        <v>7.9947904327451802E-2</v>
      </c>
      <c r="F258">
        <f t="shared" si="25"/>
        <v>6.1712662074998481E-2</v>
      </c>
      <c r="G258">
        <f t="shared" ref="G258:G321" si="30">$J$10*B258^3 +$J$11*B258^2 +$J$12*B258+ $J$13 +$J$16*C258</f>
        <v>6.7784782500000001E-2</v>
      </c>
      <c r="H258">
        <f t="shared" si="26"/>
        <v>6.0721204250015204E-3</v>
      </c>
      <c r="I258">
        <f t="shared" si="27"/>
        <v>8348.7911635718574</v>
      </c>
    </row>
    <row r="259" spans="1:9" x14ac:dyDescent="0.3">
      <c r="A259">
        <v>257</v>
      </c>
      <c r="B259">
        <v>22.69</v>
      </c>
      <c r="C259">
        <v>0</v>
      </c>
      <c r="D259">
        <f t="shared" si="28"/>
        <v>5.1066653261550909E-2</v>
      </c>
      <c r="E259">
        <f t="shared" si="29"/>
        <v>6.8582188710724523E-2</v>
      </c>
      <c r="F259">
        <f t="shared" si="25"/>
        <v>6.0349887049612923E-2</v>
      </c>
      <c r="G259">
        <f t="shared" si="30"/>
        <v>4.9388609796000044E-2</v>
      </c>
      <c r="H259">
        <f t="shared" si="26"/>
        <v>-1.0961277253612879E-2</v>
      </c>
      <c r="I259">
        <f t="shared" si="27"/>
        <v>8257.2777488954325</v>
      </c>
    </row>
    <row r="260" spans="1:9" x14ac:dyDescent="0.3">
      <c r="A260">
        <v>258</v>
      </c>
      <c r="B260">
        <v>25.48</v>
      </c>
      <c r="C260">
        <v>1</v>
      </c>
      <c r="D260">
        <f t="shared" si="28"/>
        <v>6.5376738316144975E-2</v>
      </c>
      <c r="E260">
        <f t="shared" si="29"/>
        <v>7.9231347376415684E-2</v>
      </c>
      <c r="F260">
        <f t="shared" si="25"/>
        <v>7.271968111808845E-2</v>
      </c>
      <c r="G260">
        <f t="shared" si="30"/>
        <v>9.6053641088000019E-2</v>
      </c>
      <c r="H260">
        <f t="shared" si="26"/>
        <v>2.3333959969911569E-2</v>
      </c>
      <c r="I260">
        <f t="shared" si="27"/>
        <v>8449.9527373485998</v>
      </c>
    </row>
    <row r="261" spans="1:9" x14ac:dyDescent="0.3">
      <c r="A261">
        <v>259</v>
      </c>
      <c r="B261">
        <v>25.73</v>
      </c>
      <c r="C261">
        <v>0</v>
      </c>
      <c r="D261">
        <f t="shared" si="28"/>
        <v>4.4736133190588223E-2</v>
      </c>
      <c r="E261">
        <f t="shared" si="29"/>
        <v>7.9599067932330403E-2</v>
      </c>
      <c r="F261">
        <f t="shared" si="25"/>
        <v>6.3213488603711579E-2</v>
      </c>
      <c r="G261">
        <f t="shared" si="30"/>
        <v>6.2090534788000001E-2</v>
      </c>
      <c r="H261">
        <f t="shared" si="26"/>
        <v>-1.1229538157115776E-3</v>
      </c>
      <c r="I261">
        <f t="shared" si="27"/>
        <v>8440.4638306796114</v>
      </c>
    </row>
    <row r="262" spans="1:9" x14ac:dyDescent="0.3">
      <c r="A262">
        <v>260</v>
      </c>
      <c r="B262">
        <v>25.08</v>
      </c>
      <c r="C262">
        <v>0</v>
      </c>
      <c r="D262">
        <f t="shared" si="28"/>
        <v>4.637910837981174E-2</v>
      </c>
      <c r="E262">
        <f t="shared" si="29"/>
        <v>7.8438912994999388E-2</v>
      </c>
      <c r="F262">
        <f t="shared" si="25"/>
        <v>6.3370804825861188E-2</v>
      </c>
      <c r="G262">
        <f t="shared" si="30"/>
        <v>5.9381808767999894E-2</v>
      </c>
      <c r="H262">
        <f t="shared" si="26"/>
        <v>-3.9889960578612937E-3</v>
      </c>
      <c r="I262">
        <f t="shared" si="27"/>
        <v>8406.7948537325101</v>
      </c>
    </row>
    <row r="263" spans="1:9" x14ac:dyDescent="0.3">
      <c r="A263">
        <v>261</v>
      </c>
      <c r="B263">
        <v>26.59</v>
      </c>
      <c r="C263">
        <v>1</v>
      </c>
      <c r="D263">
        <f t="shared" si="28"/>
        <v>6.2522210536176667E-2</v>
      </c>
      <c r="E263">
        <f t="shared" si="29"/>
        <v>8.0144947689630541E-2</v>
      </c>
      <c r="F263">
        <f t="shared" si="25"/>
        <v>7.1862261227507218E-2</v>
      </c>
      <c r="G263">
        <f t="shared" si="30"/>
        <v>0.10058738147599988</v>
      </c>
      <c r="H263">
        <f t="shared" si="26"/>
        <v>2.8725120248492664E-2</v>
      </c>
      <c r="I263">
        <f t="shared" si="27"/>
        <v>8648.2810468103853</v>
      </c>
    </row>
    <row r="264" spans="1:9" x14ac:dyDescent="0.3">
      <c r="A264">
        <v>262</v>
      </c>
      <c r="B264">
        <v>27.05</v>
      </c>
      <c r="C264">
        <v>0</v>
      </c>
      <c r="D264">
        <f t="shared" si="28"/>
        <v>4.1386748655274364E-2</v>
      </c>
      <c r="E264">
        <f t="shared" si="29"/>
        <v>8.0012277229449147E-2</v>
      </c>
      <c r="F264">
        <f t="shared" si="25"/>
        <v>6.1858278799586996E-2</v>
      </c>
      <c r="G264">
        <f t="shared" si="30"/>
        <v>6.7397966499999989E-2</v>
      </c>
      <c r="H264">
        <f t="shared" si="26"/>
        <v>5.539687700412993E-3</v>
      </c>
      <c r="I264">
        <f t="shared" si="27"/>
        <v>8696.1898229551152</v>
      </c>
    </row>
    <row r="265" spans="1:9" x14ac:dyDescent="0.3">
      <c r="A265">
        <v>263</v>
      </c>
      <c r="B265">
        <v>28.12</v>
      </c>
      <c r="C265">
        <v>0</v>
      </c>
      <c r="D265">
        <f t="shared" si="28"/>
        <v>3.9142976954940956E-2</v>
      </c>
      <c r="E265">
        <f t="shared" si="29"/>
        <v>7.8763271885702757E-2</v>
      </c>
      <c r="F265">
        <f t="shared" si="25"/>
        <v>6.0141733268244707E-2</v>
      </c>
      <c r="G265">
        <f t="shared" si="30"/>
        <v>7.1385654911999913E-2</v>
      </c>
      <c r="H265">
        <f t="shared" si="26"/>
        <v>1.1243921643755206E-2</v>
      </c>
      <c r="I265">
        <f t="shared" si="27"/>
        <v>8793.9690999236445</v>
      </c>
    </row>
    <row r="266" spans="1:9" x14ac:dyDescent="0.3">
      <c r="A266">
        <v>264</v>
      </c>
      <c r="B266">
        <v>27.85</v>
      </c>
      <c r="C266">
        <v>0</v>
      </c>
      <c r="D266">
        <f t="shared" si="28"/>
        <v>3.963602811127398E-2</v>
      </c>
      <c r="E266">
        <f t="shared" si="29"/>
        <v>7.9184373517449558E-2</v>
      </c>
      <c r="F266">
        <f t="shared" si="25"/>
        <v>6.0596651176547035E-2</v>
      </c>
      <c r="G266">
        <f t="shared" si="30"/>
        <v>7.041331050000002E-2</v>
      </c>
      <c r="H266">
        <f t="shared" si="26"/>
        <v>9.816659323452985E-3</v>
      </c>
      <c r="I266">
        <f t="shared" si="27"/>
        <v>8880.2964986785682</v>
      </c>
    </row>
    <row r="267" spans="1:9" x14ac:dyDescent="0.3">
      <c r="A267">
        <v>265</v>
      </c>
      <c r="B267">
        <v>27.95</v>
      </c>
      <c r="C267">
        <v>0</v>
      </c>
      <c r="D267">
        <f t="shared" si="28"/>
        <v>3.9446417820275137E-2</v>
      </c>
      <c r="E267">
        <f t="shared" si="29"/>
        <v>7.903558579945269E-2</v>
      </c>
      <c r="F267">
        <f t="shared" si="25"/>
        <v>6.0428676849239235E-2</v>
      </c>
      <c r="G267">
        <f t="shared" si="30"/>
        <v>7.0776350500000113E-2</v>
      </c>
      <c r="H267">
        <f t="shared" si="26"/>
        <v>1.0347673650760877E-2</v>
      </c>
      <c r="I267">
        <f t="shared" si="27"/>
        <v>8972.1869087688883</v>
      </c>
    </row>
    <row r="268" spans="1:9" x14ac:dyDescent="0.3">
      <c r="A268">
        <v>266</v>
      </c>
      <c r="B268">
        <v>27.85</v>
      </c>
      <c r="C268">
        <v>1</v>
      </c>
      <c r="D268">
        <f t="shared" si="28"/>
        <v>5.9636028111273984E-2</v>
      </c>
      <c r="E268">
        <f t="shared" si="29"/>
        <v>7.9184373517449558E-2</v>
      </c>
      <c r="F268">
        <f t="shared" si="25"/>
        <v>6.9996651176547034E-2</v>
      </c>
      <c r="G268">
        <f t="shared" si="30"/>
        <v>0.10541331050000002</v>
      </c>
      <c r="H268">
        <f t="shared" si="26"/>
        <v>3.541665932345299E-2</v>
      </c>
      <c r="I268">
        <f t="shared" si="27"/>
        <v>9289.9517959031018</v>
      </c>
    </row>
    <row r="269" spans="1:9" x14ac:dyDescent="0.3">
      <c r="A269">
        <v>267</v>
      </c>
      <c r="B269">
        <v>26.83</v>
      </c>
      <c r="C269">
        <v>0</v>
      </c>
      <c r="D269">
        <f t="shared" si="28"/>
        <v>4.1921894345623212E-2</v>
      </c>
      <c r="E269">
        <f t="shared" si="29"/>
        <v>8.0110127552979637E-2</v>
      </c>
      <c r="F269">
        <f t="shared" si="25"/>
        <v>6.2161657945522114E-2</v>
      </c>
      <c r="G269">
        <f t="shared" si="30"/>
        <v>6.653816566800011E-2</v>
      </c>
      <c r="H269">
        <f t="shared" si="26"/>
        <v>4.3765077224779958E-3</v>
      </c>
      <c r="I269">
        <f t="shared" si="27"/>
        <v>9330.6093416793192</v>
      </c>
    </row>
    <row r="270" spans="1:9" x14ac:dyDescent="0.3">
      <c r="A270">
        <v>268</v>
      </c>
      <c r="B270">
        <v>25.97</v>
      </c>
      <c r="C270">
        <v>0</v>
      </c>
      <c r="D270">
        <f t="shared" si="28"/>
        <v>4.411596498734971E-2</v>
      </c>
      <c r="E270">
        <f t="shared" si="29"/>
        <v>7.9861525150967339E-2</v>
      </c>
      <c r="F270">
        <f t="shared" si="25"/>
        <v>6.3061111874067058E-2</v>
      </c>
      <c r="G270">
        <f t="shared" si="30"/>
        <v>6.3078487491999985E-2</v>
      </c>
      <c r="H270">
        <f t="shared" si="26"/>
        <v>1.7375617932927079E-5</v>
      </c>
      <c r="I270">
        <f t="shared" si="27"/>
        <v>9330.771466782322</v>
      </c>
    </row>
    <row r="271" spans="1:9" x14ac:dyDescent="0.3">
      <c r="A271">
        <v>269</v>
      </c>
      <c r="B271">
        <v>24.21</v>
      </c>
      <c r="C271">
        <v>0</v>
      </c>
      <c r="D271">
        <f t="shared" si="28"/>
        <v>4.8393697370580968E-2</v>
      </c>
      <c r="E271">
        <f t="shared" si="29"/>
        <v>7.5840045734901995E-2</v>
      </c>
      <c r="F271">
        <f t="shared" si="25"/>
        <v>6.2940262003671116E-2</v>
      </c>
      <c r="G271">
        <f t="shared" si="30"/>
        <v>5.5718039364000022E-2</v>
      </c>
      <c r="H271">
        <f t="shared" si="26"/>
        <v>-7.2222226396710942E-3</v>
      </c>
      <c r="I271">
        <f t="shared" si="27"/>
        <v>9263.3825578493288</v>
      </c>
    </row>
    <row r="272" spans="1:9" x14ac:dyDescent="0.3">
      <c r="A272">
        <v>270</v>
      </c>
      <c r="B272">
        <v>25.43</v>
      </c>
      <c r="C272">
        <v>0</v>
      </c>
      <c r="D272">
        <f t="shared" si="28"/>
        <v>4.5503797327689277E-2</v>
      </c>
      <c r="E272">
        <f t="shared" si="29"/>
        <v>7.914609801476491E-2</v>
      </c>
      <c r="F272">
        <f t="shared" si="25"/>
        <v>6.3334216691839362E-2</v>
      </c>
      <c r="G272">
        <f t="shared" si="30"/>
        <v>6.084543974800008E-2</v>
      </c>
      <c r="H272">
        <f t="shared" si="26"/>
        <v>-2.4887769438392826E-3</v>
      </c>
      <c r="I272">
        <f t="shared" si="27"/>
        <v>9240.3280649173903</v>
      </c>
    </row>
    <row r="273" spans="1:9" x14ac:dyDescent="0.3">
      <c r="A273">
        <v>271</v>
      </c>
      <c r="B273">
        <v>24.08</v>
      </c>
      <c r="C273">
        <v>0</v>
      </c>
      <c r="D273">
        <f t="shared" si="28"/>
        <v>4.8668854982819365E-2</v>
      </c>
      <c r="E273">
        <f t="shared" si="29"/>
        <v>7.5349887577785157E-2</v>
      </c>
      <c r="F273">
        <f t="shared" si="25"/>
        <v>6.2809802258151234E-2</v>
      </c>
      <c r="G273">
        <f t="shared" si="30"/>
        <v>5.5170251967999989E-2</v>
      </c>
      <c r="H273">
        <f t="shared" si="26"/>
        <v>-7.6395502901512452E-3</v>
      </c>
      <c r="I273">
        <f t="shared" si="27"/>
        <v>9169.7361139679579</v>
      </c>
    </row>
    <row r="274" spans="1:9" x14ac:dyDescent="0.3">
      <c r="A274">
        <v>272</v>
      </c>
      <c r="B274">
        <v>26.27</v>
      </c>
      <c r="C274">
        <v>0</v>
      </c>
      <c r="D274">
        <f t="shared" si="28"/>
        <v>4.334034378064322E-2</v>
      </c>
      <c r="E274">
        <f t="shared" si="29"/>
        <v>8.0068031260216888E-2</v>
      </c>
      <c r="F274">
        <f t="shared" si="25"/>
        <v>6.2806018144817261E-2</v>
      </c>
      <c r="G274">
        <f t="shared" si="30"/>
        <v>6.4301096932000062E-2</v>
      </c>
      <c r="H274">
        <f t="shared" si="26"/>
        <v>1.495078787182802E-3</v>
      </c>
      <c r="I274">
        <f t="shared" si="27"/>
        <v>9183.4455919160155</v>
      </c>
    </row>
    <row r="275" spans="1:9" x14ac:dyDescent="0.3">
      <c r="A275">
        <v>273</v>
      </c>
      <c r="B275">
        <v>23.3</v>
      </c>
      <c r="C275">
        <v>1</v>
      </c>
      <c r="D275">
        <f t="shared" si="28"/>
        <v>7.0144632888399436E-2</v>
      </c>
      <c r="E275">
        <f t="shared" si="29"/>
        <v>7.1879799263201427E-2</v>
      </c>
      <c r="F275">
        <f t="shared" si="25"/>
        <v>7.1064271067044493E-2</v>
      </c>
      <c r="G275">
        <f t="shared" si="30"/>
        <v>8.6901954000000003E-2</v>
      </c>
      <c r="H275">
        <f t="shared" si="26"/>
        <v>1.583768293295551E-2</v>
      </c>
      <c r="I275">
        <f t="shared" si="27"/>
        <v>9328.8900914328278</v>
      </c>
    </row>
    <row r="276" spans="1:9" x14ac:dyDescent="0.3">
      <c r="A276">
        <v>274</v>
      </c>
      <c r="B276">
        <v>25.19</v>
      </c>
      <c r="C276">
        <v>0</v>
      </c>
      <c r="D276">
        <f t="shared" si="28"/>
        <v>4.6107006637911452E-2</v>
      </c>
      <c r="E276">
        <f t="shared" si="29"/>
        <v>7.8682068954002649E-2</v>
      </c>
      <c r="F276">
        <f t="shared" si="25"/>
        <v>6.3371789665439784E-2</v>
      </c>
      <c r="G276">
        <f t="shared" si="30"/>
        <v>5.9842857795999987E-2</v>
      </c>
      <c r="H276">
        <f t="shared" si="26"/>
        <v>-3.528931869439797E-3</v>
      </c>
      <c r="I276">
        <f t="shared" si="27"/>
        <v>9295.9690738826685</v>
      </c>
    </row>
    <row r="277" spans="1:9" x14ac:dyDescent="0.3">
      <c r="A277">
        <v>275</v>
      </c>
      <c r="B277">
        <v>26.91</v>
      </c>
      <c r="C277">
        <v>0</v>
      </c>
      <c r="D277">
        <f t="shared" si="28"/>
        <v>4.1725377696751886E-2</v>
      </c>
      <c r="E277">
        <f t="shared" si="29"/>
        <v>8.008165775888143E-2</v>
      </c>
      <c r="F277">
        <f t="shared" si="25"/>
        <v>6.2054206129680545E-2</v>
      </c>
      <c r="G277">
        <f t="shared" si="30"/>
        <v>6.6852178404000068E-2</v>
      </c>
      <c r="H277">
        <f t="shared" si="26"/>
        <v>4.797972274319523E-3</v>
      </c>
      <c r="I277">
        <f t="shared" si="27"/>
        <v>9340.5708757620887</v>
      </c>
    </row>
    <row r="278" spans="1:9" x14ac:dyDescent="0.3">
      <c r="A278">
        <v>276</v>
      </c>
      <c r="B278">
        <v>27.48</v>
      </c>
      <c r="C278">
        <v>1</v>
      </c>
      <c r="D278">
        <f t="shared" si="28"/>
        <v>6.0399956690288178E-2</v>
      </c>
      <c r="E278">
        <f t="shared" si="29"/>
        <v>7.9652710026527185E-2</v>
      </c>
      <c r="F278">
        <f t="shared" si="25"/>
        <v>7.0603915958494856E-2</v>
      </c>
      <c r="G278">
        <f t="shared" si="30"/>
        <v>0.10404205068799999</v>
      </c>
      <c r="H278">
        <f t="shared" si="26"/>
        <v>3.3438134729505131E-2</v>
      </c>
      <c r="I278">
        <f t="shared" si="27"/>
        <v>9652.9021431563142</v>
      </c>
    </row>
    <row r="279" spans="1:9" x14ac:dyDescent="0.3">
      <c r="A279">
        <v>277</v>
      </c>
      <c r="B279">
        <v>25.55</v>
      </c>
      <c r="C279">
        <v>0</v>
      </c>
      <c r="D279">
        <f t="shared" si="28"/>
        <v>4.5198188652274762E-2</v>
      </c>
      <c r="E279">
        <f t="shared" si="29"/>
        <v>7.9344116935450959E-2</v>
      </c>
      <c r="F279">
        <f t="shared" si="25"/>
        <v>6.3295530642358155E-2</v>
      </c>
      <c r="G279">
        <f t="shared" si="30"/>
        <v>6.1344686499999995E-2</v>
      </c>
      <c r="H279">
        <f t="shared" si="26"/>
        <v>-1.9508441423581602E-3</v>
      </c>
      <c r="I279">
        <f t="shared" si="27"/>
        <v>9634.0708355535808</v>
      </c>
    </row>
    <row r="280" spans="1:9" x14ac:dyDescent="0.3">
      <c r="A280">
        <v>278</v>
      </c>
      <c r="B280">
        <v>26.05</v>
      </c>
      <c r="C280">
        <v>0</v>
      </c>
      <c r="D280">
        <f t="shared" si="28"/>
        <v>4.3908868723274708E-2</v>
      </c>
      <c r="E280">
        <f t="shared" si="29"/>
        <v>7.9929638893450505E-2</v>
      </c>
      <c r="F280">
        <f t="shared" si="25"/>
        <v>6.2999876913467881E-2</v>
      </c>
      <c r="G280">
        <f t="shared" si="30"/>
        <v>6.3405946500000115E-2</v>
      </c>
      <c r="H280">
        <f t="shared" si="26"/>
        <v>4.0606958653223446E-4</v>
      </c>
      <c r="I280">
        <f t="shared" si="27"/>
        <v>9637.9829387143964</v>
      </c>
    </row>
    <row r="281" spans="1:9" x14ac:dyDescent="0.3">
      <c r="A281">
        <v>279</v>
      </c>
      <c r="B281">
        <v>26.27</v>
      </c>
      <c r="C281">
        <v>1</v>
      </c>
      <c r="D281">
        <f t="shared" si="28"/>
        <v>6.3340343780643224E-2</v>
      </c>
      <c r="E281">
        <f t="shared" si="29"/>
        <v>8.0068031260216888E-2</v>
      </c>
      <c r="F281">
        <f t="shared" si="25"/>
        <v>7.2206018144817266E-2</v>
      </c>
      <c r="G281">
        <f t="shared" si="30"/>
        <v>9.9301096932000066E-2</v>
      </c>
      <c r="H281">
        <f t="shared" si="26"/>
        <v>2.70950787871828E-2</v>
      </c>
      <c r="I281">
        <f t="shared" si="27"/>
        <v>9899.1248457883867</v>
      </c>
    </row>
    <row r="282" spans="1:9" x14ac:dyDescent="0.3">
      <c r="A282">
        <v>280</v>
      </c>
      <c r="B282">
        <v>24.95</v>
      </c>
      <c r="C282">
        <v>0</v>
      </c>
      <c r="D282">
        <f t="shared" si="28"/>
        <v>4.6696513836274267E-2</v>
      </c>
      <c r="E282">
        <f t="shared" si="29"/>
        <v>7.8126762367450198E-2</v>
      </c>
      <c r="F282">
        <f t="shared" si="25"/>
        <v>6.3354545557797515E-2</v>
      </c>
      <c r="G282">
        <f t="shared" si="30"/>
        <v>5.8835930499999939E-2</v>
      </c>
      <c r="H282">
        <f t="shared" si="26"/>
        <v>-4.5186150577975759E-3</v>
      </c>
      <c r="I282">
        <f t="shared" si="27"/>
        <v>9854.3945112011897</v>
      </c>
    </row>
    <row r="283" spans="1:9" x14ac:dyDescent="0.3">
      <c r="A283">
        <v>281</v>
      </c>
      <c r="B283">
        <v>24.19</v>
      </c>
      <c r="C283">
        <v>1</v>
      </c>
      <c r="D283">
        <f t="shared" si="28"/>
        <v>6.8436526327766631E-2</v>
      </c>
      <c r="E283">
        <f t="shared" si="29"/>
        <v>7.5766330215890854E-2</v>
      </c>
      <c r="F283">
        <f t="shared" si="25"/>
        <v>7.232132238847247E-2</v>
      </c>
      <c r="G283">
        <f t="shared" si="30"/>
        <v>9.0633738595999935E-2</v>
      </c>
      <c r="H283">
        <f t="shared" si="26"/>
        <v>1.8312416207527465E-2</v>
      </c>
      <c r="I283">
        <f t="shared" si="27"/>
        <v>10034.852284963479</v>
      </c>
    </row>
    <row r="284" spans="1:9" x14ac:dyDescent="0.3">
      <c r="A284">
        <v>282</v>
      </c>
      <c r="B284">
        <v>24.42</v>
      </c>
      <c r="C284">
        <v>0</v>
      </c>
      <c r="D284">
        <f t="shared" si="28"/>
        <v>4.7933536555508693E-2</v>
      </c>
      <c r="E284">
        <f t="shared" si="29"/>
        <v>7.6576557459609784E-2</v>
      </c>
      <c r="F284">
        <f t="shared" si="25"/>
        <v>6.3114337634682272E-2</v>
      </c>
      <c r="G284">
        <f t="shared" si="30"/>
        <v>5.6603500752000074E-2</v>
      </c>
      <c r="H284">
        <f t="shared" si="26"/>
        <v>-6.5108368826821972E-3</v>
      </c>
      <c r="I284">
        <f t="shared" si="27"/>
        <v>9969.5169985942721</v>
      </c>
    </row>
    <row r="285" spans="1:9" x14ac:dyDescent="0.3">
      <c r="A285">
        <v>283</v>
      </c>
      <c r="B285">
        <v>22.34</v>
      </c>
      <c r="C285">
        <v>0</v>
      </c>
      <c r="D285">
        <f t="shared" si="28"/>
        <v>5.1497487602829795E-2</v>
      </c>
      <c r="E285">
        <f t="shared" si="29"/>
        <v>6.6488083937125575E-2</v>
      </c>
      <c r="F285">
        <f t="shared" si="25"/>
        <v>5.9442503660006557E-2</v>
      </c>
      <c r="G285">
        <f t="shared" si="30"/>
        <v>4.797277537600006E-2</v>
      </c>
      <c r="H285">
        <f t="shared" si="26"/>
        <v>-1.1469728284006497E-2</v>
      </c>
      <c r="I285">
        <f t="shared" si="27"/>
        <v>9855.1693474976109</v>
      </c>
    </row>
    <row r="286" spans="1:9" x14ac:dyDescent="0.3">
      <c r="A286">
        <v>284</v>
      </c>
      <c r="B286">
        <v>20.89</v>
      </c>
      <c r="C286">
        <v>0</v>
      </c>
      <c r="D286">
        <f t="shared" si="28"/>
        <v>5.2529097708827965E-2</v>
      </c>
      <c r="E286">
        <f t="shared" si="29"/>
        <v>5.6694883300651311E-2</v>
      </c>
      <c r="F286">
        <f t="shared" si="25"/>
        <v>5.4736964072494336E-2</v>
      </c>
      <c r="G286">
        <f t="shared" si="30"/>
        <v>4.2411710436000033E-2</v>
      </c>
      <c r="H286">
        <f t="shared" si="26"/>
        <v>-1.2325253636494303E-2</v>
      </c>
      <c r="I286">
        <f t="shared" si="27"/>
        <v>9733.7018856590985</v>
      </c>
    </row>
    <row r="287" spans="1:9" x14ac:dyDescent="0.3">
      <c r="A287">
        <v>285</v>
      </c>
      <c r="B287">
        <v>24.19</v>
      </c>
      <c r="C287">
        <v>1</v>
      </c>
      <c r="D287">
        <f t="shared" si="28"/>
        <v>6.8436526327766631E-2</v>
      </c>
      <c r="E287">
        <f t="shared" si="29"/>
        <v>7.5766330215890854E-2</v>
      </c>
      <c r="F287">
        <f t="shared" si="25"/>
        <v>7.232132238847247E-2</v>
      </c>
      <c r="G287">
        <f t="shared" si="30"/>
        <v>9.0633738595999935E-2</v>
      </c>
      <c r="H287">
        <f t="shared" si="26"/>
        <v>1.8312416207527465E-2</v>
      </c>
      <c r="I287">
        <f t="shared" si="27"/>
        <v>9911.9494858292819</v>
      </c>
    </row>
    <row r="288" spans="1:9" x14ac:dyDescent="0.3">
      <c r="A288">
        <v>286</v>
      </c>
      <c r="B288">
        <v>21.21</v>
      </c>
      <c r="C288">
        <v>0</v>
      </c>
      <c r="D288">
        <f t="shared" si="28"/>
        <v>5.2400732470453737E-2</v>
      </c>
      <c r="E288">
        <f t="shared" si="29"/>
        <v>5.8964950074358979E-2</v>
      </c>
      <c r="F288">
        <f t="shared" si="25"/>
        <v>5.5879767800523519E-2</v>
      </c>
      <c r="G288">
        <f t="shared" si="30"/>
        <v>4.3588225764000038E-2</v>
      </c>
      <c r="H288">
        <f t="shared" si="26"/>
        <v>-1.2291542036523481E-2</v>
      </c>
      <c r="I288">
        <f t="shared" si="27"/>
        <v>9790.1163420603134</v>
      </c>
    </row>
    <row r="289" spans="1:9" x14ac:dyDescent="0.3">
      <c r="A289">
        <v>287</v>
      </c>
      <c r="B289">
        <v>23.58</v>
      </c>
      <c r="C289">
        <v>1</v>
      </c>
      <c r="D289">
        <f t="shared" si="28"/>
        <v>6.9651279689524323E-2</v>
      </c>
      <c r="E289">
        <f t="shared" si="29"/>
        <v>7.3227068778778825E-2</v>
      </c>
      <c r="F289">
        <f t="shared" si="25"/>
        <v>7.1546447906829208E-2</v>
      </c>
      <c r="G289">
        <f t="shared" si="30"/>
        <v>8.8070143568000026E-2</v>
      </c>
      <c r="H289">
        <f t="shared" si="26"/>
        <v>1.6523695661170817E-2</v>
      </c>
      <c r="I289">
        <f t="shared" si="27"/>
        <v>9951.8852449839724</v>
      </c>
    </row>
    <row r="290" spans="1:9" x14ac:dyDescent="0.3">
      <c r="A290">
        <v>288</v>
      </c>
      <c r="B290">
        <v>25.51</v>
      </c>
      <c r="C290">
        <v>0</v>
      </c>
      <c r="D290">
        <f t="shared" si="28"/>
        <v>4.5300307812745855E-2</v>
      </c>
      <c r="E290">
        <f t="shared" si="29"/>
        <v>7.9280615703851698E-2</v>
      </c>
      <c r="F290">
        <f t="shared" si="25"/>
        <v>6.3309870995031964E-2</v>
      </c>
      <c r="G290">
        <f t="shared" si="30"/>
        <v>6.1178438724000056E-2</v>
      </c>
      <c r="H290">
        <f t="shared" si="26"/>
        <v>-2.1314322710319078E-3</v>
      </c>
      <c r="I290">
        <f t="shared" si="27"/>
        <v>9930.6734756152073</v>
      </c>
    </row>
    <row r="291" spans="1:9" x14ac:dyDescent="0.3">
      <c r="A291">
        <v>289</v>
      </c>
      <c r="B291">
        <v>26.27</v>
      </c>
      <c r="C291">
        <v>0</v>
      </c>
      <c r="D291">
        <f t="shared" si="28"/>
        <v>4.334034378064322E-2</v>
      </c>
      <c r="E291">
        <f t="shared" si="29"/>
        <v>8.0068031260216888E-2</v>
      </c>
      <c r="F291">
        <f t="shared" si="25"/>
        <v>6.2806018144817261E-2</v>
      </c>
      <c r="G291">
        <f t="shared" si="30"/>
        <v>6.4301096932000062E-2</v>
      </c>
      <c r="H291">
        <f t="shared" si="26"/>
        <v>1.495078787182802E-3</v>
      </c>
      <c r="I291">
        <f t="shared" si="27"/>
        <v>9945.5206148710386</v>
      </c>
    </row>
    <row r="292" spans="1:9" x14ac:dyDescent="0.3">
      <c r="A292">
        <v>290</v>
      </c>
      <c r="B292">
        <v>25.09</v>
      </c>
      <c r="C292">
        <v>0</v>
      </c>
      <c r="D292">
        <f t="shared" si="28"/>
        <v>4.6354499795080217E-2</v>
      </c>
      <c r="E292">
        <f t="shared" si="29"/>
        <v>7.8461811966227035E-2</v>
      </c>
      <c r="F292">
        <f t="shared" si="25"/>
        <v>6.3371375245788036E-2</v>
      </c>
      <c r="G292">
        <f t="shared" si="30"/>
        <v>5.9423756676000056E-2</v>
      </c>
      <c r="H292">
        <f t="shared" si="26"/>
        <v>-3.9476185697879806E-3</v>
      </c>
      <c r="I292">
        <f t="shared" si="27"/>
        <v>9906.2594930055639</v>
      </c>
    </row>
    <row r="293" spans="1:9" x14ac:dyDescent="0.3">
      <c r="A293">
        <v>291</v>
      </c>
      <c r="B293">
        <v>24.05</v>
      </c>
      <c r="C293">
        <v>0</v>
      </c>
      <c r="D293">
        <f t="shared" si="28"/>
        <v>4.8731250819275651E-2</v>
      </c>
      <c r="E293">
        <f t="shared" si="29"/>
        <v>7.5233094301449643E-2</v>
      </c>
      <c r="F293">
        <f t="shared" ref="F293:F356" si="31">D293*0.47+E293*0.53</f>
        <v>6.2777227864827867E-2</v>
      </c>
      <c r="G293">
        <f t="shared" si="30"/>
        <v>5.5043906500000045E-2</v>
      </c>
      <c r="H293">
        <f t="shared" ref="H293:H356" si="32">G293-F293</f>
        <v>-7.7333213648278221E-3</v>
      </c>
      <c r="I293">
        <f t="shared" si="27"/>
        <v>9829.651204822776</v>
      </c>
    </row>
    <row r="294" spans="1:9" x14ac:dyDescent="0.3">
      <c r="A294">
        <v>292</v>
      </c>
      <c r="B294">
        <v>23.25</v>
      </c>
      <c r="C294">
        <v>1</v>
      </c>
      <c r="D294">
        <f t="shared" si="28"/>
        <v>7.0228200796875292E-2</v>
      </c>
      <c r="E294">
        <f t="shared" si="29"/>
        <v>7.1627760906249227E-2</v>
      </c>
      <c r="F294">
        <f t="shared" si="31"/>
        <v>7.096996765484348E-2</v>
      </c>
      <c r="G294">
        <f t="shared" si="30"/>
        <v>8.6694162499999949E-2</v>
      </c>
      <c r="H294">
        <f t="shared" si="32"/>
        <v>1.5724194845156469E-2</v>
      </c>
      <c r="I294">
        <f t="shared" ref="I294:I357" si="33">I293*(1+H294)</f>
        <v>9984.2145556273372</v>
      </c>
    </row>
    <row r="295" spans="1:9" x14ac:dyDescent="0.3">
      <c r="A295">
        <v>293</v>
      </c>
      <c r="B295">
        <v>24.72</v>
      </c>
      <c r="C295">
        <v>0</v>
      </c>
      <c r="D295">
        <f t="shared" si="28"/>
        <v>4.7245484277514738E-2</v>
      </c>
      <c r="E295">
        <f t="shared" si="29"/>
        <v>7.7508683014638091E-2</v>
      </c>
      <c r="F295">
        <f t="shared" si="31"/>
        <v>6.3284979608190114E-2</v>
      </c>
      <c r="G295">
        <f t="shared" si="30"/>
        <v>5.7868108992000039E-2</v>
      </c>
      <c r="H295">
        <f t="shared" si="32"/>
        <v>-5.4168706161900754E-3</v>
      </c>
      <c r="I295">
        <f t="shared" si="33"/>
        <v>9930.1313571752216</v>
      </c>
    </row>
    <row r="296" spans="1:9" x14ac:dyDescent="0.3">
      <c r="A296">
        <v>294</v>
      </c>
      <c r="B296">
        <v>25.25</v>
      </c>
      <c r="C296">
        <v>0</v>
      </c>
      <c r="D296">
        <f t="shared" si="28"/>
        <v>4.5957350796874463E-2</v>
      </c>
      <c r="E296">
        <f t="shared" si="29"/>
        <v>7.8806610906251073E-2</v>
      </c>
      <c r="F296">
        <f t="shared" si="31"/>
        <v>6.3367458654844069E-2</v>
      </c>
      <c r="G296">
        <f t="shared" si="30"/>
        <v>6.0093962499999959E-2</v>
      </c>
      <c r="H296">
        <f t="shared" si="32"/>
        <v>-3.2734961548441105E-3</v>
      </c>
      <c r="I296">
        <f t="shared" si="33"/>
        <v>9897.6251103604118</v>
      </c>
    </row>
    <row r="297" spans="1:9" x14ac:dyDescent="0.3">
      <c r="A297">
        <v>295</v>
      </c>
      <c r="B297">
        <v>25.58</v>
      </c>
      <c r="C297">
        <v>0</v>
      </c>
      <c r="D297">
        <f t="shared" si="28"/>
        <v>4.5121450403507346E-2</v>
      </c>
      <c r="E297">
        <f t="shared" si="29"/>
        <v>7.9390103773209653E-2</v>
      </c>
      <c r="F297">
        <f t="shared" si="31"/>
        <v>6.3283836689449563E-2</v>
      </c>
      <c r="G297">
        <f t="shared" si="30"/>
        <v>6.1469257167999974E-2</v>
      </c>
      <c r="H297">
        <f t="shared" si="32"/>
        <v>-1.8145795214495886E-3</v>
      </c>
      <c r="I297">
        <f t="shared" si="33"/>
        <v>9879.6650825241668</v>
      </c>
    </row>
    <row r="298" spans="1:9" x14ac:dyDescent="0.3">
      <c r="A298">
        <v>296</v>
      </c>
      <c r="B298">
        <v>26.14</v>
      </c>
      <c r="C298">
        <v>0</v>
      </c>
      <c r="D298">
        <f t="shared" si="28"/>
        <v>4.3676002792448099E-2</v>
      </c>
      <c r="E298">
        <f t="shared" si="29"/>
        <v>7.9994863579005315E-2</v>
      </c>
      <c r="F298">
        <f t="shared" si="31"/>
        <v>6.2924999009323426E-2</v>
      </c>
      <c r="G298">
        <f t="shared" si="30"/>
        <v>6.3773126736000024E-2</v>
      </c>
      <c r="H298">
        <f t="shared" si="32"/>
        <v>8.4812772667659797E-4</v>
      </c>
      <c r="I298">
        <f t="shared" si="33"/>
        <v>9888.0443004109329</v>
      </c>
    </row>
    <row r="299" spans="1:9" x14ac:dyDescent="0.3">
      <c r="A299">
        <v>297</v>
      </c>
      <c r="B299">
        <v>23.31</v>
      </c>
      <c r="C299">
        <v>0</v>
      </c>
      <c r="D299">
        <f t="shared" si="28"/>
        <v>5.0127752191127195E-2</v>
      </c>
      <c r="E299">
        <f t="shared" si="29"/>
        <v>7.192979739797245E-2</v>
      </c>
      <c r="F299">
        <f t="shared" si="31"/>
        <v>6.1682836150755184E-2</v>
      </c>
      <c r="G299">
        <f t="shared" si="30"/>
        <v>5.1943544483999987E-2</v>
      </c>
      <c r="H299">
        <f t="shared" si="32"/>
        <v>-9.7392916667551968E-3</v>
      </c>
      <c r="I299">
        <f t="shared" si="33"/>
        <v>9791.7417529554332</v>
      </c>
    </row>
    <row r="300" spans="1:9" x14ac:dyDescent="0.3">
      <c r="A300">
        <v>298</v>
      </c>
      <c r="B300">
        <v>25.64</v>
      </c>
      <c r="C300">
        <v>0</v>
      </c>
      <c r="D300">
        <f t="shared" si="28"/>
        <v>4.4967624893297309E-2</v>
      </c>
      <c r="E300">
        <f t="shared" si="29"/>
        <v>7.9477874510113011E-2</v>
      </c>
      <c r="F300">
        <f t="shared" si="31"/>
        <v>6.3258057190209632E-2</v>
      </c>
      <c r="G300">
        <f t="shared" si="30"/>
        <v>6.1718091135999936E-2</v>
      </c>
      <c r="H300">
        <f t="shared" si="32"/>
        <v>-1.539966054209696E-3</v>
      </c>
      <c r="I300">
        <f t="shared" si="33"/>
        <v>9776.6628030442935</v>
      </c>
    </row>
    <row r="301" spans="1:9" x14ac:dyDescent="0.3">
      <c r="A301">
        <v>299</v>
      </c>
      <c r="B301">
        <v>24.95</v>
      </c>
      <c r="C301">
        <v>1</v>
      </c>
      <c r="D301">
        <f t="shared" si="28"/>
        <v>6.6696513836274271E-2</v>
      </c>
      <c r="E301">
        <f t="shared" si="29"/>
        <v>7.8126762367450198E-2</v>
      </c>
      <c r="F301">
        <f t="shared" si="31"/>
        <v>7.2754545557797506E-2</v>
      </c>
      <c r="G301">
        <f t="shared" si="30"/>
        <v>9.3835930499999942E-2</v>
      </c>
      <c r="H301">
        <f t="shared" si="32"/>
        <v>2.1081384942202436E-2</v>
      </c>
      <c r="I301">
        <f t="shared" si="33"/>
        <v>9982.7683950453829</v>
      </c>
    </row>
    <row r="302" spans="1:9" x14ac:dyDescent="0.3">
      <c r="A302">
        <v>300</v>
      </c>
      <c r="B302">
        <v>24.14</v>
      </c>
      <c r="C302">
        <v>0</v>
      </c>
      <c r="D302">
        <f t="shared" si="28"/>
        <v>4.8542813607040713E-2</v>
      </c>
      <c r="E302">
        <f t="shared" si="29"/>
        <v>7.5579342801022964E-2</v>
      </c>
      <c r="F302">
        <f t="shared" si="31"/>
        <v>6.2872174079851309E-2</v>
      </c>
      <c r="G302">
        <f t="shared" si="30"/>
        <v>5.5423024336000021E-2</v>
      </c>
      <c r="H302">
        <f t="shared" si="32"/>
        <v>-7.4491497438512883E-3</v>
      </c>
      <c r="I302">
        <f t="shared" si="33"/>
        <v>9908.4052584125038</v>
      </c>
    </row>
    <row r="303" spans="1:9" x14ac:dyDescent="0.3">
      <c r="A303">
        <v>301</v>
      </c>
      <c r="B303">
        <v>22.07</v>
      </c>
      <c r="C303">
        <v>0</v>
      </c>
      <c r="D303">
        <f t="shared" si="28"/>
        <v>5.1780310080969727E-2</v>
      </c>
      <c r="E303">
        <f t="shared" si="29"/>
        <v>6.4785113090602753E-2</v>
      </c>
      <c r="F303">
        <f t="shared" si="31"/>
        <v>5.8672855676075227E-2</v>
      </c>
      <c r="G303">
        <f t="shared" si="30"/>
        <v>4.6896931972000039E-2</v>
      </c>
      <c r="H303">
        <f t="shared" si="32"/>
        <v>-1.1775923704075188E-2</v>
      </c>
      <c r="I303">
        <f t="shared" si="33"/>
        <v>9791.7246340603797</v>
      </c>
    </row>
    <row r="304" spans="1:9" x14ac:dyDescent="0.3">
      <c r="A304">
        <v>302</v>
      </c>
      <c r="B304">
        <v>23.68</v>
      </c>
      <c r="C304">
        <v>0</v>
      </c>
      <c r="D304">
        <f t="shared" si="28"/>
        <v>4.9464908047318623E-2</v>
      </c>
      <c r="E304">
        <f t="shared" si="29"/>
        <v>7.3681192269905438E-2</v>
      </c>
      <c r="F304">
        <f t="shared" si="31"/>
        <v>6.2299538685289632E-2</v>
      </c>
      <c r="G304">
        <f t="shared" si="30"/>
        <v>5.3488966848000002E-2</v>
      </c>
      <c r="H304">
        <f t="shared" si="32"/>
        <v>-8.8105718372896297E-3</v>
      </c>
      <c r="I304">
        <f t="shared" si="33"/>
        <v>9705.4539407610318</v>
      </c>
    </row>
    <row r="305" spans="1:9" x14ac:dyDescent="0.3">
      <c r="A305">
        <v>303</v>
      </c>
      <c r="B305">
        <v>23.91</v>
      </c>
      <c r="C305">
        <v>0</v>
      </c>
      <c r="D305">
        <f t="shared" si="28"/>
        <v>4.9016786760943454E-2</v>
      </c>
      <c r="E305">
        <f t="shared" si="29"/>
        <v>7.4669984921695409E-2</v>
      </c>
      <c r="F305">
        <f t="shared" si="31"/>
        <v>6.2612981786141997E-2</v>
      </c>
      <c r="G305">
        <f t="shared" si="30"/>
        <v>5.4454740803999951E-2</v>
      </c>
      <c r="H305">
        <f t="shared" si="32"/>
        <v>-8.1582409821420454E-3</v>
      </c>
      <c r="I305">
        <f t="shared" si="33"/>
        <v>9626.2745086712239</v>
      </c>
    </row>
    <row r="306" spans="1:9" x14ac:dyDescent="0.3">
      <c r="A306">
        <v>304</v>
      </c>
      <c r="B306">
        <v>22.57</v>
      </c>
      <c r="C306">
        <v>0</v>
      </c>
      <c r="D306">
        <f t="shared" si="28"/>
        <v>5.122253220211348E-2</v>
      </c>
      <c r="E306">
        <f t="shared" si="29"/>
        <v>6.7879588426715376E-2</v>
      </c>
      <c r="F306">
        <f t="shared" si="31"/>
        <v>6.005077200115249E-2</v>
      </c>
      <c r="G306">
        <f t="shared" si="30"/>
        <v>4.8900702371999977E-2</v>
      </c>
      <c r="H306">
        <f t="shared" si="32"/>
        <v>-1.1150069629152513E-2</v>
      </c>
      <c r="I306">
        <f t="shared" si="33"/>
        <v>9518.9408776302043</v>
      </c>
    </row>
    <row r="307" spans="1:9" x14ac:dyDescent="0.3">
      <c r="A307">
        <v>305</v>
      </c>
      <c r="B307">
        <v>19.98</v>
      </c>
      <c r="C307">
        <v>1</v>
      </c>
      <c r="D307">
        <f t="shared" si="28"/>
        <v>7.2638974533248732E-2</v>
      </c>
      <c r="E307">
        <f t="shared" si="29"/>
        <v>5.0178402196606964E-2</v>
      </c>
      <c r="F307">
        <f t="shared" si="31"/>
        <v>6.0734871194828594E-2</v>
      </c>
      <c r="G307">
        <f t="shared" si="30"/>
        <v>7.4265364687999991E-2</v>
      </c>
      <c r="H307">
        <f t="shared" si="32"/>
        <v>1.3530493493171397E-2</v>
      </c>
      <c r="I307">
        <f t="shared" si="33"/>
        <v>9647.7368452368646</v>
      </c>
    </row>
    <row r="308" spans="1:9" x14ac:dyDescent="0.3">
      <c r="A308">
        <v>306</v>
      </c>
      <c r="B308">
        <v>23.17</v>
      </c>
      <c r="C308">
        <v>0</v>
      </c>
      <c r="D308">
        <f t="shared" si="28"/>
        <v>5.035899387262277E-2</v>
      </c>
      <c r="E308">
        <f t="shared" si="29"/>
        <v>7.121746778937954E-2</v>
      </c>
      <c r="F308">
        <f t="shared" si="31"/>
        <v>6.1413985048503858E-2</v>
      </c>
      <c r="G308">
        <f t="shared" si="30"/>
        <v>5.136227725199996E-2</v>
      </c>
      <c r="H308">
        <f t="shared" si="32"/>
        <v>-1.0051707796503898E-2</v>
      </c>
      <c r="I308">
        <f t="shared" si="33"/>
        <v>9550.7606135709793</v>
      </c>
    </row>
    <row r="309" spans="1:9" x14ac:dyDescent="0.3">
      <c r="A309">
        <v>307</v>
      </c>
      <c r="B309">
        <v>23.35</v>
      </c>
      <c r="C309">
        <v>1</v>
      </c>
      <c r="D309">
        <f t="shared" si="28"/>
        <v>7.0059675084275005E-2</v>
      </c>
      <c r="E309">
        <f t="shared" si="29"/>
        <v>7.2128415871451246E-2</v>
      </c>
      <c r="F309">
        <f t="shared" si="31"/>
        <v>7.1156107701478413E-2</v>
      </c>
      <c r="G309">
        <f t="shared" si="30"/>
        <v>8.7110010500000001E-2</v>
      </c>
      <c r="H309">
        <f t="shared" si="32"/>
        <v>1.5953902798521588E-2</v>
      </c>
      <c r="I309">
        <f t="shared" si="33"/>
        <v>9703.1325200518386</v>
      </c>
    </row>
    <row r="310" spans="1:9" x14ac:dyDescent="0.3">
      <c r="A310">
        <v>308</v>
      </c>
      <c r="B310">
        <v>22.09</v>
      </c>
      <c r="C310">
        <v>0</v>
      </c>
      <c r="D310">
        <f t="shared" si="28"/>
        <v>5.1760834957288115E-2</v>
      </c>
      <c r="E310">
        <f t="shared" si="29"/>
        <v>6.491365707060659E-2</v>
      </c>
      <c r="F310">
        <f t="shared" si="31"/>
        <v>5.8731830677346913E-2</v>
      </c>
      <c r="G310">
        <f t="shared" si="30"/>
        <v>4.6976087075999901E-2</v>
      </c>
      <c r="H310">
        <f t="shared" si="32"/>
        <v>-1.1755743601347013E-2</v>
      </c>
      <c r="I310">
        <f t="shared" si="33"/>
        <v>9589.0649820162162</v>
      </c>
    </row>
    <row r="311" spans="1:9" x14ac:dyDescent="0.3">
      <c r="A311">
        <v>309</v>
      </c>
      <c r="B311">
        <v>23.57</v>
      </c>
      <c r="C311">
        <v>0</v>
      </c>
      <c r="D311">
        <f t="shared" si="28"/>
        <v>4.9669627440801722E-2</v>
      </c>
      <c r="E311">
        <f t="shared" si="29"/>
        <v>7.3180862146140946E-2</v>
      </c>
      <c r="F311">
        <f t="shared" si="31"/>
        <v>6.2130581834631514E-2</v>
      </c>
      <c r="G311">
        <f t="shared" si="30"/>
        <v>5.3028303171999996E-2</v>
      </c>
      <c r="H311">
        <f t="shared" si="32"/>
        <v>-9.1022786626315175E-3</v>
      </c>
      <c r="I311">
        <f t="shared" si="33"/>
        <v>9501.7826404358239</v>
      </c>
    </row>
    <row r="312" spans="1:9" x14ac:dyDescent="0.3">
      <c r="A312">
        <v>310</v>
      </c>
      <c r="B312">
        <v>23.34</v>
      </c>
      <c r="C312">
        <v>0</v>
      </c>
      <c r="D312">
        <f t="shared" si="28"/>
        <v>5.0076777340492207E-2</v>
      </c>
      <c r="E312">
        <f t="shared" si="29"/>
        <v>7.2078967892197365E-2</v>
      </c>
      <c r="F312">
        <f t="shared" si="31"/>
        <v>6.1737938332895939E-2</v>
      </c>
      <c r="G312">
        <f t="shared" si="30"/>
        <v>5.2068378576000024E-2</v>
      </c>
      <c r="H312">
        <f t="shared" si="32"/>
        <v>-9.6695597568959152E-3</v>
      </c>
      <c r="I312">
        <f t="shared" si="33"/>
        <v>9409.9045853970929</v>
      </c>
    </row>
    <row r="313" spans="1:9" x14ac:dyDescent="0.3">
      <c r="A313">
        <v>311</v>
      </c>
      <c r="B313">
        <v>22.15</v>
      </c>
      <c r="C313">
        <v>0</v>
      </c>
      <c r="D313">
        <f t="shared" si="28"/>
        <v>5.1700997236275525E-2</v>
      </c>
      <c r="E313">
        <f t="shared" si="29"/>
        <v>6.5297055967449724E-2</v>
      </c>
      <c r="F313">
        <f t="shared" si="31"/>
        <v>5.8906908363797847E-2</v>
      </c>
      <c r="G313">
        <f t="shared" si="30"/>
        <v>4.7214082499999949E-2</v>
      </c>
      <c r="H313">
        <f t="shared" si="32"/>
        <v>-1.1692825863797898E-2</v>
      </c>
      <c r="I313">
        <f t="shared" si="33"/>
        <v>9299.8762096850915</v>
      </c>
    </row>
    <row r="314" spans="1:9" x14ac:dyDescent="0.3">
      <c r="A314">
        <v>312</v>
      </c>
      <c r="B314">
        <v>24.47</v>
      </c>
      <c r="C314">
        <v>0</v>
      </c>
      <c r="D314">
        <f t="shared" si="28"/>
        <v>4.7821266262396911E-2</v>
      </c>
      <c r="E314">
        <f t="shared" si="29"/>
        <v>7.6741761993670554E-2</v>
      </c>
      <c r="F314">
        <f t="shared" si="31"/>
        <v>6.3149128999971937E-2</v>
      </c>
      <c r="G314">
        <f t="shared" si="30"/>
        <v>5.6814348291999967E-2</v>
      </c>
      <c r="H314">
        <f t="shared" si="32"/>
        <v>-6.3347807079719709E-3</v>
      </c>
      <c r="I314">
        <f t="shared" si="33"/>
        <v>9240.9635332854505</v>
      </c>
    </row>
    <row r="315" spans="1:9" x14ac:dyDescent="0.3">
      <c r="A315">
        <v>313</v>
      </c>
      <c r="B315">
        <v>24.82</v>
      </c>
      <c r="C315">
        <v>0</v>
      </c>
      <c r="D315">
        <f t="shared" si="28"/>
        <v>4.7008906629287806E-2</v>
      </c>
      <c r="E315">
        <f t="shared" si="29"/>
        <v>7.7787740965171714E-2</v>
      </c>
      <c r="F315">
        <f t="shared" si="31"/>
        <v>6.332168882730628E-2</v>
      </c>
      <c r="G315">
        <f t="shared" si="30"/>
        <v>5.8289166672000153E-2</v>
      </c>
      <c r="H315">
        <f t="shared" si="32"/>
        <v>-5.0325221553061267E-3</v>
      </c>
      <c r="I315">
        <f t="shared" si="33"/>
        <v>9194.458179567815</v>
      </c>
    </row>
    <row r="316" spans="1:9" x14ac:dyDescent="0.3">
      <c r="A316">
        <v>314</v>
      </c>
      <c r="B316">
        <v>24.98</v>
      </c>
      <c r="C316">
        <v>0</v>
      </c>
      <c r="D316">
        <f t="shared" si="28"/>
        <v>4.6623692684608864E-2</v>
      </c>
      <c r="E316">
        <f t="shared" si="29"/>
        <v>7.8201181989888013E-2</v>
      </c>
      <c r="F316">
        <f t="shared" si="31"/>
        <v>6.335976201640682E-2</v>
      </c>
      <c r="G316">
        <f t="shared" si="30"/>
        <v>5.8961988687999983E-2</v>
      </c>
      <c r="H316">
        <f t="shared" si="32"/>
        <v>-4.3977733284068371E-3</v>
      </c>
      <c r="I316">
        <f t="shared" si="33"/>
        <v>9154.0230366165597</v>
      </c>
    </row>
    <row r="317" spans="1:9" x14ac:dyDescent="0.3">
      <c r="A317">
        <v>315</v>
      </c>
      <c r="B317">
        <v>23.95</v>
      </c>
      <c r="C317">
        <v>0</v>
      </c>
      <c r="D317">
        <f t="shared" si="28"/>
        <v>4.8936166348274357E-2</v>
      </c>
      <c r="E317">
        <f t="shared" si="29"/>
        <v>7.48338975434506E-2</v>
      </c>
      <c r="F317">
        <f t="shared" si="31"/>
        <v>6.2661963881717769E-2</v>
      </c>
      <c r="G317">
        <f t="shared" si="30"/>
        <v>5.4622990500000052E-2</v>
      </c>
      <c r="H317">
        <f t="shared" si="32"/>
        <v>-8.0389733817177178E-3</v>
      </c>
      <c r="I317">
        <f t="shared" si="33"/>
        <v>9080.4340890895692</v>
      </c>
    </row>
    <row r="318" spans="1:9" x14ac:dyDescent="0.3">
      <c r="A318">
        <v>316</v>
      </c>
      <c r="B318">
        <v>24.66</v>
      </c>
      <c r="C318">
        <v>0</v>
      </c>
      <c r="D318">
        <f t="shared" si="28"/>
        <v>4.7385775326221014E-2</v>
      </c>
      <c r="E318">
        <f t="shared" si="29"/>
        <v>7.7333633738342122E-2</v>
      </c>
      <c r="F318">
        <f t="shared" si="31"/>
        <v>6.3258140284645201E-2</v>
      </c>
      <c r="G318">
        <f t="shared" si="30"/>
        <v>5.7615322704000077E-2</v>
      </c>
      <c r="H318">
        <f t="shared" si="32"/>
        <v>-5.6428175806451236E-3</v>
      </c>
      <c r="I318">
        <f t="shared" si="33"/>
        <v>9029.1948559717657</v>
      </c>
    </row>
    <row r="319" spans="1:9" x14ac:dyDescent="0.3">
      <c r="A319">
        <v>317</v>
      </c>
      <c r="B319">
        <v>24.58</v>
      </c>
      <c r="C319">
        <v>0</v>
      </c>
      <c r="D319">
        <f t="shared" si="28"/>
        <v>4.7570804892915763E-2</v>
      </c>
      <c r="E319">
        <f t="shared" si="29"/>
        <v>7.7091369623193629E-2</v>
      </c>
      <c r="F319">
        <f t="shared" si="31"/>
        <v>6.3216704199963031E-2</v>
      </c>
      <c r="G319">
        <f t="shared" si="30"/>
        <v>5.7278140368000025E-2</v>
      </c>
      <c r="H319">
        <f t="shared" si="32"/>
        <v>-5.9385638319630063E-3</v>
      </c>
      <c r="I319">
        <f t="shared" si="33"/>
        <v>8975.5744059683457</v>
      </c>
    </row>
    <row r="320" spans="1:9" x14ac:dyDescent="0.3">
      <c r="A320">
        <v>318</v>
      </c>
      <c r="B320">
        <v>24.58</v>
      </c>
      <c r="C320">
        <v>0</v>
      </c>
      <c r="D320">
        <f t="shared" si="28"/>
        <v>4.7570804892915763E-2</v>
      </c>
      <c r="E320">
        <f t="shared" si="29"/>
        <v>7.7091369623193629E-2</v>
      </c>
      <c r="F320">
        <f t="shared" si="31"/>
        <v>6.3216704199963031E-2</v>
      </c>
      <c r="G320">
        <f t="shared" si="30"/>
        <v>5.7278140368000025E-2</v>
      </c>
      <c r="H320">
        <f t="shared" si="32"/>
        <v>-5.9385638319630063E-3</v>
      </c>
      <c r="I320">
        <f t="shared" si="33"/>
        <v>8922.272384429969</v>
      </c>
    </row>
    <row r="321" spans="1:9" x14ac:dyDescent="0.3">
      <c r="A321">
        <v>319</v>
      </c>
      <c r="B321">
        <v>23.16</v>
      </c>
      <c r="C321">
        <v>0</v>
      </c>
      <c r="D321">
        <f t="shared" si="28"/>
        <v>5.0375089133116502E-2</v>
      </c>
      <c r="E321">
        <f t="shared" si="29"/>
        <v>7.1165578550147934E-2</v>
      </c>
      <c r="F321">
        <f t="shared" si="31"/>
        <v>6.1394048524143159E-2</v>
      </c>
      <c r="G321">
        <f t="shared" si="30"/>
        <v>5.1320843903999963E-2</v>
      </c>
      <c r="H321">
        <f t="shared" si="32"/>
        <v>-1.0073204620143196E-2</v>
      </c>
      <c r="I321">
        <f t="shared" si="33"/>
        <v>8832.396509024953</v>
      </c>
    </row>
    <row r="322" spans="1:9" x14ac:dyDescent="0.3">
      <c r="A322">
        <v>320</v>
      </c>
      <c r="B322">
        <v>23.95</v>
      </c>
      <c r="C322">
        <v>0</v>
      </c>
      <c r="D322">
        <f t="shared" ref="D322:D364" si="34">$J$3+$J$4*B322+$J$5*B322^2 +$J$6*B322^3 +$J$7*B322^4+$J$15*C322</f>
        <v>4.8936166348274357E-2</v>
      </c>
      <c r="E322">
        <f t="shared" ref="E322:E364" si="35">$K$3+$K$4*B322+$K$5*B322^2 +$K$6*B322^3 +$K$7*B322^4</f>
        <v>7.48338975434506E-2</v>
      </c>
      <c r="F322">
        <f t="shared" si="31"/>
        <v>6.2661963881717769E-2</v>
      </c>
      <c r="G322">
        <f t="shared" ref="G322:G364" si="36">$J$10*B322^3 +$J$11*B322^2 +$J$12*B322+ $J$13 +$J$16*C322</f>
        <v>5.4622990500000052E-2</v>
      </c>
      <c r="H322">
        <f t="shared" si="32"/>
        <v>-8.0389733817177178E-3</v>
      </c>
      <c r="I322">
        <f t="shared" si="33"/>
        <v>8761.3931085921249</v>
      </c>
    </row>
    <row r="323" spans="1:9" x14ac:dyDescent="0.3">
      <c r="A323">
        <v>321</v>
      </c>
      <c r="B323">
        <v>22.33</v>
      </c>
      <c r="C323">
        <v>0</v>
      </c>
      <c r="D323">
        <f t="shared" si="34"/>
        <v>5.1508731214158554E-2</v>
      </c>
      <c r="E323">
        <f t="shared" si="35"/>
        <v>6.6426304365506894E-2</v>
      </c>
      <c r="F323">
        <f t="shared" si="31"/>
        <v>5.9415044984373173E-2</v>
      </c>
      <c r="G323">
        <f t="shared" si="36"/>
        <v>4.7932660068000038E-2</v>
      </c>
      <c r="H323">
        <f t="shared" si="32"/>
        <v>-1.1482384916373135E-2</v>
      </c>
      <c r="I323">
        <f t="shared" si="33"/>
        <v>8660.7914205156121</v>
      </c>
    </row>
    <row r="324" spans="1:9" x14ac:dyDescent="0.3">
      <c r="A324">
        <v>322</v>
      </c>
      <c r="B324">
        <v>22.33</v>
      </c>
      <c r="C324">
        <v>0</v>
      </c>
      <c r="D324">
        <f t="shared" si="34"/>
        <v>5.1508731214158554E-2</v>
      </c>
      <c r="E324">
        <f t="shared" si="35"/>
        <v>6.6426304365506894E-2</v>
      </c>
      <c r="F324">
        <f t="shared" si="31"/>
        <v>5.9415044984373173E-2</v>
      </c>
      <c r="G324">
        <f t="shared" si="36"/>
        <v>4.7932660068000038E-2</v>
      </c>
      <c r="H324">
        <f t="shared" si="32"/>
        <v>-1.1482384916373135E-2</v>
      </c>
      <c r="I324">
        <f t="shared" si="33"/>
        <v>8561.3448797448309</v>
      </c>
    </row>
    <row r="325" spans="1:9" x14ac:dyDescent="0.3">
      <c r="A325">
        <v>323</v>
      </c>
      <c r="B325">
        <v>21.65</v>
      </c>
      <c r="C325">
        <v>0</v>
      </c>
      <c r="D325">
        <f t="shared" si="34"/>
        <v>5.213549433927489E-2</v>
      </c>
      <c r="E325">
        <f t="shared" si="35"/>
        <v>6.2007144061449804E-2</v>
      </c>
      <c r="F325">
        <f t="shared" si="31"/>
        <v>5.7367468692027593E-2</v>
      </c>
      <c r="G325">
        <f t="shared" si="36"/>
        <v>4.5256562499999958E-2</v>
      </c>
      <c r="H325">
        <f t="shared" si="32"/>
        <v>-1.2110906192027635E-2</v>
      </c>
      <c r="I325">
        <f t="shared" si="33"/>
        <v>8457.6592350286446</v>
      </c>
    </row>
    <row r="326" spans="1:9" x14ac:dyDescent="0.3">
      <c r="A326">
        <v>324</v>
      </c>
      <c r="B326">
        <v>22.87</v>
      </c>
      <c r="C326">
        <v>0</v>
      </c>
      <c r="D326">
        <f t="shared" si="34"/>
        <v>5.0816954156465366E-2</v>
      </c>
      <c r="E326">
        <f t="shared" si="35"/>
        <v>6.9604188335457007E-2</v>
      </c>
      <c r="F326">
        <f t="shared" si="31"/>
        <v>6.0774188271330937E-2</v>
      </c>
      <c r="G326">
        <f t="shared" si="36"/>
        <v>5.0124862211999993E-2</v>
      </c>
      <c r="H326">
        <f t="shared" si="32"/>
        <v>-1.0649326059330944E-2</v>
      </c>
      <c r="I326">
        <f t="shared" si="33"/>
        <v>8367.5908641361129</v>
      </c>
    </row>
    <row r="327" spans="1:9" x14ac:dyDescent="0.3">
      <c r="A327">
        <v>325</v>
      </c>
      <c r="B327">
        <v>22.7</v>
      </c>
      <c r="C327">
        <v>1</v>
      </c>
      <c r="D327">
        <f t="shared" si="34"/>
        <v>7.1053280016400308E-2</v>
      </c>
      <c r="E327">
        <f t="shared" si="35"/>
        <v>6.8639984207199634E-2</v>
      </c>
      <c r="F327">
        <f t="shared" si="31"/>
        <v>6.977423323752395E-2</v>
      </c>
      <c r="G327">
        <f t="shared" si="36"/>
        <v>8.4429377999999944E-2</v>
      </c>
      <c r="H327">
        <f t="shared" si="32"/>
        <v>1.4655144762475994E-2</v>
      </c>
      <c r="I327">
        <f t="shared" si="33"/>
        <v>8490.2191195632004</v>
      </c>
    </row>
    <row r="328" spans="1:9" x14ac:dyDescent="0.3">
      <c r="A328">
        <v>326</v>
      </c>
      <c r="B328">
        <v>21.25</v>
      </c>
      <c r="C328">
        <v>0</v>
      </c>
      <c r="D328">
        <f t="shared" si="34"/>
        <v>5.2380966796874984E-2</v>
      </c>
      <c r="E328">
        <f t="shared" si="35"/>
        <v>5.9245878906251992E-2</v>
      </c>
      <c r="F328">
        <f t="shared" si="31"/>
        <v>5.6019370214844801E-2</v>
      </c>
      <c r="G328">
        <f t="shared" si="36"/>
        <v>4.3737562499999966E-2</v>
      </c>
      <c r="H328">
        <f t="shared" si="32"/>
        <v>-1.2281807714844835E-2</v>
      </c>
      <c r="I328">
        <f t="shared" si="33"/>
        <v>8385.9438808798259</v>
      </c>
    </row>
    <row r="329" spans="1:9" x14ac:dyDescent="0.3">
      <c r="A329">
        <v>327</v>
      </c>
      <c r="B329">
        <v>22.88</v>
      </c>
      <c r="C329">
        <v>0</v>
      </c>
      <c r="D329">
        <f t="shared" si="34"/>
        <v>5.0802526341692689E-2</v>
      </c>
      <c r="E329">
        <f t="shared" si="35"/>
        <v>6.9659808516997046E-2</v>
      </c>
      <c r="F329">
        <f t="shared" si="31"/>
        <v>6.0796885894603997E-2</v>
      </c>
      <c r="G329">
        <f t="shared" si="36"/>
        <v>5.0165910207999903E-2</v>
      </c>
      <c r="H329">
        <f t="shared" si="32"/>
        <v>-1.0630975686604094E-2</v>
      </c>
      <c r="I329">
        <f t="shared" si="33"/>
        <v>8296.793115372966</v>
      </c>
    </row>
    <row r="330" spans="1:9" x14ac:dyDescent="0.3">
      <c r="A330">
        <v>328</v>
      </c>
      <c r="B330">
        <v>22.75</v>
      </c>
      <c r="C330">
        <v>0</v>
      </c>
      <c r="D330">
        <f t="shared" si="34"/>
        <v>5.098553142187523E-2</v>
      </c>
      <c r="E330">
        <f t="shared" si="35"/>
        <v>6.8927187156250458E-2</v>
      </c>
      <c r="F330">
        <f t="shared" si="31"/>
        <v>6.0494608961094098E-2</v>
      </c>
      <c r="G330">
        <f t="shared" si="36"/>
        <v>4.9633462500000031E-2</v>
      </c>
      <c r="H330">
        <f t="shared" si="32"/>
        <v>-1.0861146461094068E-2</v>
      </c>
      <c r="I330">
        <f t="shared" si="33"/>
        <v>8206.6804301895027</v>
      </c>
    </row>
    <row r="331" spans="1:9" x14ac:dyDescent="0.3">
      <c r="A331">
        <v>329</v>
      </c>
      <c r="B331">
        <v>22.03</v>
      </c>
      <c r="C331">
        <v>0</v>
      </c>
      <c r="D331">
        <f t="shared" si="34"/>
        <v>5.1818555551485401E-2</v>
      </c>
      <c r="E331">
        <f t="shared" si="35"/>
        <v>6.4526931013893618E-2</v>
      </c>
      <c r="F331">
        <f t="shared" si="31"/>
        <v>5.8553994546561752E-2</v>
      </c>
      <c r="G331">
        <f t="shared" si="36"/>
        <v>4.6738891428000001E-2</v>
      </c>
      <c r="H331">
        <f t="shared" si="32"/>
        <v>-1.1815103118561751E-2</v>
      </c>
      <c r="I331">
        <f t="shared" si="33"/>
        <v>8109.7176546457313</v>
      </c>
    </row>
    <row r="332" spans="1:9" x14ac:dyDescent="0.3">
      <c r="A332">
        <v>330</v>
      </c>
      <c r="B332">
        <v>21.97</v>
      </c>
      <c r="C332">
        <v>0</v>
      </c>
      <c r="D332">
        <f t="shared" si="34"/>
        <v>5.1874165803477146E-2</v>
      </c>
      <c r="E332">
        <f t="shared" si="35"/>
        <v>6.4136979499509028E-2</v>
      </c>
      <c r="F332">
        <f t="shared" si="31"/>
        <v>5.837345706237404E-2</v>
      </c>
      <c r="G332">
        <f t="shared" si="36"/>
        <v>4.6502516291999946E-2</v>
      </c>
      <c r="H332">
        <f t="shared" si="32"/>
        <v>-1.1870940770374094E-2</v>
      </c>
      <c r="I332">
        <f t="shared" si="33"/>
        <v>8013.4476767029746</v>
      </c>
    </row>
    <row r="333" spans="1:9" x14ac:dyDescent="0.3">
      <c r="A333">
        <v>331</v>
      </c>
      <c r="B333">
        <v>22.45</v>
      </c>
      <c r="C333">
        <v>0</v>
      </c>
      <c r="D333">
        <f t="shared" si="34"/>
        <v>5.1369897091274708E-2</v>
      </c>
      <c r="E333">
        <f t="shared" si="35"/>
        <v>6.7160731357449599E-2</v>
      </c>
      <c r="F333">
        <f t="shared" si="31"/>
        <v>5.9739039252347401E-2</v>
      </c>
      <c r="G333">
        <f t="shared" si="36"/>
        <v>4.8415330499999992E-2</v>
      </c>
      <c r="H333">
        <f t="shared" si="32"/>
        <v>-1.1323708752347408E-2</v>
      </c>
      <c r="I333">
        <f t="shared" si="33"/>
        <v>7922.7057291098145</v>
      </c>
    </row>
    <row r="334" spans="1:9" x14ac:dyDescent="0.3">
      <c r="A334">
        <v>332</v>
      </c>
      <c r="B334">
        <v>21.64</v>
      </c>
      <c r="C334">
        <v>0</v>
      </c>
      <c r="D334">
        <f t="shared" si="34"/>
        <v>5.2142715367279879E-2</v>
      </c>
      <c r="E334">
        <f t="shared" si="35"/>
        <v>6.1939336544541757E-2</v>
      </c>
      <c r="F334">
        <f t="shared" si="31"/>
        <v>5.7334924591228673E-2</v>
      </c>
      <c r="G334">
        <f t="shared" si="36"/>
        <v>4.5218046335999934E-2</v>
      </c>
      <c r="H334">
        <f t="shared" si="32"/>
        <v>-1.2116878255228739E-2</v>
      </c>
      <c r="I334">
        <f t="shared" si="33"/>
        <v>7826.7072683381875</v>
      </c>
    </row>
    <row r="335" spans="1:9" x14ac:dyDescent="0.3">
      <c r="A335">
        <v>333</v>
      </c>
      <c r="B335">
        <v>20.62</v>
      </c>
      <c r="C335">
        <v>0</v>
      </c>
      <c r="D335">
        <f t="shared" si="34"/>
        <v>5.2598408693581233E-2</v>
      </c>
      <c r="E335">
        <f t="shared" si="35"/>
        <v>5.4758999112422213E-2</v>
      </c>
      <c r="F335">
        <f t="shared" si="31"/>
        <v>5.3743521615566954E-2</v>
      </c>
      <c r="G335">
        <f t="shared" si="36"/>
        <v>4.1445768912000053E-2</v>
      </c>
      <c r="H335">
        <f t="shared" si="32"/>
        <v>-1.2297752703566901E-2</v>
      </c>
      <c r="I335">
        <f t="shared" si="33"/>
        <v>7730.4563578689549</v>
      </c>
    </row>
    <row r="336" spans="1:9" x14ac:dyDescent="0.3">
      <c r="A336">
        <v>334</v>
      </c>
      <c r="B336">
        <v>22.64</v>
      </c>
      <c r="C336">
        <v>0</v>
      </c>
      <c r="D336">
        <f t="shared" si="34"/>
        <v>5.1132635657584746E-2</v>
      </c>
      <c r="E336">
        <f t="shared" si="35"/>
        <v>6.8291456898334157E-2</v>
      </c>
      <c r="F336">
        <f t="shared" si="31"/>
        <v>6.0226810915181936E-2</v>
      </c>
      <c r="G336">
        <f t="shared" si="36"/>
        <v>4.9185017536000047E-2</v>
      </c>
      <c r="H336">
        <f t="shared" si="32"/>
        <v>-1.1041793379181888E-2</v>
      </c>
      <c r="I336">
        <f t="shared" si="33"/>
        <v>7645.0982560385828</v>
      </c>
    </row>
    <row r="337" spans="1:9" x14ac:dyDescent="0.3">
      <c r="A337">
        <v>335</v>
      </c>
      <c r="B337">
        <v>23.87</v>
      </c>
      <c r="C337">
        <v>0</v>
      </c>
      <c r="D337">
        <f t="shared" si="34"/>
        <v>4.9096624640112108E-2</v>
      </c>
      <c r="E337">
        <f t="shared" si="35"/>
        <v>7.4503668620959917E-2</v>
      </c>
      <c r="F337">
        <f t="shared" si="31"/>
        <v>6.2562357949961456E-2</v>
      </c>
      <c r="G337">
        <f t="shared" si="36"/>
        <v>5.4286567011999992E-2</v>
      </c>
      <c r="H337">
        <f t="shared" si="32"/>
        <v>-8.2757909379614636E-3</v>
      </c>
      <c r="I337">
        <f t="shared" si="33"/>
        <v>7581.8290211714339</v>
      </c>
    </row>
    <row r="338" spans="1:9" x14ac:dyDescent="0.3">
      <c r="A338">
        <v>336</v>
      </c>
      <c r="B338">
        <v>22.8</v>
      </c>
      <c r="C338">
        <v>0</v>
      </c>
      <c r="D338">
        <f t="shared" si="34"/>
        <v>5.0916314982400124E-2</v>
      </c>
      <c r="E338">
        <f t="shared" si="35"/>
        <v>6.9211399475201274E-2</v>
      </c>
      <c r="F338">
        <f t="shared" si="31"/>
        <v>6.0612709763584738E-2</v>
      </c>
      <c r="G338">
        <f t="shared" si="36"/>
        <v>4.9837944000000051E-2</v>
      </c>
      <c r="H338">
        <f t="shared" si="32"/>
        <v>-1.0774765763584687E-2</v>
      </c>
      <c r="I338">
        <f t="shared" si="33"/>
        <v>7500.136589408763</v>
      </c>
    </row>
    <row r="339" spans="1:9" x14ac:dyDescent="0.3">
      <c r="A339">
        <v>337</v>
      </c>
      <c r="B339">
        <v>24.63</v>
      </c>
      <c r="C339">
        <v>0</v>
      </c>
      <c r="D339">
        <f t="shared" si="34"/>
        <v>4.7455437249584786E-2</v>
      </c>
      <c r="E339">
        <f t="shared" si="35"/>
        <v>7.7243970878818402E-2</v>
      </c>
      <c r="F339">
        <f t="shared" si="31"/>
        <v>6.3243360073078597E-2</v>
      </c>
      <c r="G339">
        <f t="shared" si="36"/>
        <v>5.7488895107999954E-2</v>
      </c>
      <c r="H339">
        <f t="shared" si="32"/>
        <v>-5.7544649650786428E-3</v>
      </c>
      <c r="I339">
        <f t="shared" si="33"/>
        <v>7456.9773161717058</v>
      </c>
    </row>
    <row r="340" spans="1:9" x14ac:dyDescent="0.3">
      <c r="A340">
        <v>338</v>
      </c>
      <c r="B340">
        <v>22.06</v>
      </c>
      <c r="C340">
        <v>0</v>
      </c>
      <c r="D340">
        <f t="shared" si="34"/>
        <v>5.1789959498931615E-2</v>
      </c>
      <c r="E340">
        <f t="shared" si="35"/>
        <v>6.472070363036142E-2</v>
      </c>
      <c r="F340">
        <f t="shared" si="31"/>
        <v>5.864325388858941E-2</v>
      </c>
      <c r="G340">
        <f t="shared" si="36"/>
        <v>4.6857387983999993E-2</v>
      </c>
      <c r="H340">
        <f t="shared" si="32"/>
        <v>-1.1785865904589417E-2</v>
      </c>
      <c r="I340">
        <f t="shared" si="33"/>
        <v>7369.0903814697413</v>
      </c>
    </row>
    <row r="341" spans="1:9" x14ac:dyDescent="0.3">
      <c r="A341">
        <v>339</v>
      </c>
      <c r="B341">
        <v>22.18</v>
      </c>
      <c r="C341">
        <v>0</v>
      </c>
      <c r="D341">
        <f t="shared" si="34"/>
        <v>5.1670282656551159E-2</v>
      </c>
      <c r="E341">
        <f t="shared" si="35"/>
        <v>6.5487476526644439E-2</v>
      </c>
      <c r="F341">
        <f t="shared" si="31"/>
        <v>5.89933954077006E-2</v>
      </c>
      <c r="G341">
        <f t="shared" si="36"/>
        <v>4.7333373648000082E-2</v>
      </c>
      <c r="H341">
        <f t="shared" si="32"/>
        <v>-1.1660021759700517E-2</v>
      </c>
      <c r="I341">
        <f t="shared" si="33"/>
        <v>7283.1666272726043</v>
      </c>
    </row>
    <row r="342" spans="1:9" x14ac:dyDescent="0.3">
      <c r="A342">
        <v>340</v>
      </c>
      <c r="B342">
        <v>21.96</v>
      </c>
      <c r="C342">
        <v>0</v>
      </c>
      <c r="D342">
        <f t="shared" si="34"/>
        <v>5.1883229548810306E-2</v>
      </c>
      <c r="E342">
        <f t="shared" si="35"/>
        <v>6.4071681252843238E-2</v>
      </c>
      <c r="F342">
        <f t="shared" si="31"/>
        <v>5.8343108951947761E-2</v>
      </c>
      <c r="G342">
        <f t="shared" si="36"/>
        <v>4.6463201664000059E-2</v>
      </c>
      <c r="H342">
        <f t="shared" si="32"/>
        <v>-1.1879907287947702E-2</v>
      </c>
      <c r="I342">
        <f t="shared" si="33"/>
        <v>7196.6432829779305</v>
      </c>
    </row>
    <row r="343" spans="1:9" x14ac:dyDescent="0.3">
      <c r="A343">
        <v>341</v>
      </c>
      <c r="B343">
        <v>22.97</v>
      </c>
      <c r="C343">
        <v>0</v>
      </c>
      <c r="D343">
        <f t="shared" si="34"/>
        <v>5.0670061214645346E-2</v>
      </c>
      <c r="E343">
        <f t="shared" si="35"/>
        <v>7.0154763401972575E-2</v>
      </c>
      <c r="F343">
        <f t="shared" si="31"/>
        <v>6.0996953373928783E-2</v>
      </c>
      <c r="G343">
        <f t="shared" si="36"/>
        <v>5.0535989091999883E-2</v>
      </c>
      <c r="H343">
        <f t="shared" si="32"/>
        <v>-1.04609642819289E-2</v>
      </c>
      <c r="I343">
        <f t="shared" si="33"/>
        <v>7121.3594546449149</v>
      </c>
    </row>
    <row r="344" spans="1:9" x14ac:dyDescent="0.3">
      <c r="A344">
        <v>342</v>
      </c>
      <c r="B344">
        <v>24.3</v>
      </c>
      <c r="C344">
        <v>0</v>
      </c>
      <c r="D344">
        <f t="shared" si="34"/>
        <v>4.8198789840399936E-2</v>
      </c>
      <c r="E344">
        <f t="shared" si="35"/>
        <v>7.6164100559199532E-2</v>
      </c>
      <c r="F344">
        <f t="shared" si="31"/>
        <v>6.3020404521363718E-2</v>
      </c>
      <c r="G344">
        <f t="shared" si="36"/>
        <v>5.6097473999999897E-2</v>
      </c>
      <c r="H344">
        <f t="shared" si="32"/>
        <v>-6.9229305213638209E-3</v>
      </c>
      <c r="I344">
        <f t="shared" si="33"/>
        <v>7072.0587779227508</v>
      </c>
    </row>
    <row r="345" spans="1:9" x14ac:dyDescent="0.3">
      <c r="A345">
        <v>343</v>
      </c>
      <c r="B345">
        <v>23.72</v>
      </c>
      <c r="C345">
        <v>0</v>
      </c>
      <c r="D345">
        <f t="shared" si="34"/>
        <v>4.9388901780746508E-2</v>
      </c>
      <c r="E345">
        <f t="shared" si="35"/>
        <v>7.3858768123371554E-2</v>
      </c>
      <c r="F345">
        <f t="shared" si="31"/>
        <v>6.2357930942337783E-2</v>
      </c>
      <c r="G345">
        <f t="shared" si="36"/>
        <v>5.3656696192000003E-2</v>
      </c>
      <c r="H345">
        <f t="shared" si="32"/>
        <v>-8.7012347503377802E-3</v>
      </c>
      <c r="I345">
        <f t="shared" si="33"/>
        <v>7010.5231343278583</v>
      </c>
    </row>
    <row r="346" spans="1:9" x14ac:dyDescent="0.3">
      <c r="A346">
        <v>344</v>
      </c>
      <c r="B346">
        <v>22.75</v>
      </c>
      <c r="C346">
        <v>0</v>
      </c>
      <c r="D346">
        <f t="shared" si="34"/>
        <v>5.098553142187523E-2</v>
      </c>
      <c r="E346">
        <f t="shared" si="35"/>
        <v>6.8927187156250458E-2</v>
      </c>
      <c r="F346">
        <f t="shared" si="31"/>
        <v>6.0494608961094098E-2</v>
      </c>
      <c r="G346">
        <f t="shared" si="36"/>
        <v>4.9633462500000031E-2</v>
      </c>
      <c r="H346">
        <f t="shared" si="32"/>
        <v>-1.0861146461094068E-2</v>
      </c>
      <c r="I346">
        <f t="shared" si="33"/>
        <v>6934.3808157970352</v>
      </c>
    </row>
    <row r="347" spans="1:9" x14ac:dyDescent="0.3">
      <c r="A347">
        <v>345</v>
      </c>
      <c r="B347">
        <v>24.8</v>
      </c>
      <c r="C347">
        <v>0</v>
      </c>
      <c r="D347">
        <f t="shared" si="34"/>
        <v>4.705649008640056E-2</v>
      </c>
      <c r="E347">
        <f t="shared" si="35"/>
        <v>7.7733199667200381E-2</v>
      </c>
      <c r="F347">
        <f t="shared" si="31"/>
        <v>6.3315146164224456E-2</v>
      </c>
      <c r="G347">
        <f t="shared" si="36"/>
        <v>5.8204984000000098E-2</v>
      </c>
      <c r="H347">
        <f t="shared" si="32"/>
        <v>-5.1101621642243578E-3</v>
      </c>
      <c r="I347">
        <f t="shared" si="33"/>
        <v>6898.9450053198261</v>
      </c>
    </row>
    <row r="348" spans="1:9" x14ac:dyDescent="0.3">
      <c r="A348">
        <v>346</v>
      </c>
      <c r="B348">
        <v>25.05</v>
      </c>
      <c r="C348">
        <v>0</v>
      </c>
      <c r="D348">
        <f t="shared" si="34"/>
        <v>4.6452773711274764E-2</v>
      </c>
      <c r="E348">
        <f t="shared" si="35"/>
        <v>7.8369262717450816E-2</v>
      </c>
      <c r="F348">
        <f t="shared" si="31"/>
        <v>6.3368512884548076E-2</v>
      </c>
      <c r="G348">
        <f t="shared" si="36"/>
        <v>5.9255926500000083E-2</v>
      </c>
      <c r="H348">
        <f t="shared" si="32"/>
        <v>-4.1125863845479921E-3</v>
      </c>
      <c r="I348">
        <f t="shared" si="33"/>
        <v>6870.5724980232026</v>
      </c>
    </row>
    <row r="349" spans="1:9" x14ac:dyDescent="0.3">
      <c r="A349">
        <v>347</v>
      </c>
      <c r="B349">
        <v>24.42</v>
      </c>
      <c r="C349">
        <v>0</v>
      </c>
      <c r="D349">
        <f t="shared" si="34"/>
        <v>4.7933536555508693E-2</v>
      </c>
      <c r="E349">
        <f t="shared" si="35"/>
        <v>7.6576557459609784E-2</v>
      </c>
      <c r="F349">
        <f t="shared" si="31"/>
        <v>6.3114337634682272E-2</v>
      </c>
      <c r="G349">
        <f t="shared" si="36"/>
        <v>5.6603500752000074E-2</v>
      </c>
      <c r="H349">
        <f t="shared" si="32"/>
        <v>-6.5108368826821972E-3</v>
      </c>
      <c r="I349">
        <f t="shared" si="33"/>
        <v>6825.839321197931</v>
      </c>
    </row>
    <row r="350" spans="1:9" x14ac:dyDescent="0.3">
      <c r="A350">
        <v>348</v>
      </c>
      <c r="B350">
        <v>23.16</v>
      </c>
      <c r="C350">
        <v>0</v>
      </c>
      <c r="D350">
        <f t="shared" si="34"/>
        <v>5.0375089133116502E-2</v>
      </c>
      <c r="E350">
        <f t="shared" si="35"/>
        <v>7.1165578550147934E-2</v>
      </c>
      <c r="F350">
        <f t="shared" si="31"/>
        <v>6.1394048524143159E-2</v>
      </c>
      <c r="G350">
        <f t="shared" si="36"/>
        <v>5.1320843903999963E-2</v>
      </c>
      <c r="H350">
        <f t="shared" si="32"/>
        <v>-1.0073204620143196E-2</v>
      </c>
      <c r="I350">
        <f t="shared" si="33"/>
        <v>6757.0812450112853</v>
      </c>
    </row>
    <row r="351" spans="1:9" x14ac:dyDescent="0.3">
      <c r="A351">
        <v>349</v>
      </c>
      <c r="B351">
        <v>21.98</v>
      </c>
      <c r="C351">
        <v>0</v>
      </c>
      <c r="D351">
        <f t="shared" si="34"/>
        <v>5.1865043656192378E-2</v>
      </c>
      <c r="E351">
        <f t="shared" si="35"/>
        <v>6.4202191029118616E-2</v>
      </c>
      <c r="F351">
        <f t="shared" si="31"/>
        <v>5.8403731763843281E-2</v>
      </c>
      <c r="G351">
        <f t="shared" si="36"/>
        <v>4.6541854287999979E-2</v>
      </c>
      <c r="H351">
        <f t="shared" si="32"/>
        <v>-1.1861877475843302E-2</v>
      </c>
      <c r="I351">
        <f t="shared" si="33"/>
        <v>6676.929575188643</v>
      </c>
    </row>
    <row r="352" spans="1:9" x14ac:dyDescent="0.3">
      <c r="A352">
        <v>350</v>
      </c>
      <c r="B352">
        <v>23.69</v>
      </c>
      <c r="C352">
        <v>0</v>
      </c>
      <c r="D352">
        <f t="shared" si="34"/>
        <v>4.9445983932494997E-2</v>
      </c>
      <c r="E352">
        <f t="shared" si="35"/>
        <v>7.3725805607233852E-2</v>
      </c>
      <c r="F352">
        <f t="shared" si="31"/>
        <v>6.231428942010659E-2</v>
      </c>
      <c r="G352">
        <f t="shared" si="36"/>
        <v>5.3530888996000031E-2</v>
      </c>
      <c r="H352">
        <f t="shared" si="32"/>
        <v>-8.7834004241065591E-3</v>
      </c>
      <c r="I352">
        <f t="shared" si="33"/>
        <v>6618.2834291262016</v>
      </c>
    </row>
    <row r="353" spans="1:9" x14ac:dyDescent="0.3">
      <c r="A353">
        <v>351</v>
      </c>
      <c r="B353">
        <v>21.56</v>
      </c>
      <c r="C353">
        <v>0</v>
      </c>
      <c r="D353">
        <f t="shared" si="34"/>
        <v>5.2198452106403948E-2</v>
      </c>
      <c r="E353">
        <f t="shared" si="35"/>
        <v>6.1394408914617005E-2</v>
      </c>
      <c r="F353">
        <f t="shared" si="31"/>
        <v>5.7072309214756867E-2</v>
      </c>
      <c r="G353">
        <f t="shared" si="36"/>
        <v>4.4910880384000068E-2</v>
      </c>
      <c r="H353">
        <f t="shared" si="32"/>
        <v>-1.2161428830756799E-2</v>
      </c>
      <c r="I353">
        <f t="shared" si="33"/>
        <v>6537.7956462211059</v>
      </c>
    </row>
    <row r="354" spans="1:9" x14ac:dyDescent="0.3">
      <c r="A354">
        <v>352</v>
      </c>
      <c r="B354">
        <v>22.23</v>
      </c>
      <c r="C354">
        <v>0</v>
      </c>
      <c r="D354">
        <f t="shared" si="34"/>
        <v>5.1617910788835597E-2</v>
      </c>
      <c r="E354">
        <f t="shared" si="35"/>
        <v>6.5802907088634788E-2</v>
      </c>
      <c r="F354">
        <f t="shared" si="31"/>
        <v>5.9135958827729165E-2</v>
      </c>
      <c r="G354">
        <f t="shared" si="36"/>
        <v>4.7532617987999987E-2</v>
      </c>
      <c r="H354">
        <f t="shared" si="32"/>
        <v>-1.1603340839729179E-2</v>
      </c>
      <c r="I354">
        <f t="shared" si="33"/>
        <v>6461.9353749975053</v>
      </c>
    </row>
    <row r="355" spans="1:9" x14ac:dyDescent="0.3">
      <c r="A355">
        <v>353</v>
      </c>
      <c r="B355">
        <v>20.56</v>
      </c>
      <c r="C355">
        <v>0</v>
      </c>
      <c r="D355">
        <f t="shared" si="34"/>
        <v>5.2609274230947523E-2</v>
      </c>
      <c r="E355">
        <f t="shared" si="35"/>
        <v>5.4327696223928523E-2</v>
      </c>
      <c r="F355">
        <f t="shared" si="31"/>
        <v>5.3520037887227451E-2</v>
      </c>
      <c r="G355">
        <f t="shared" si="36"/>
        <v>4.1234645184000024E-2</v>
      </c>
      <c r="H355">
        <f t="shared" si="32"/>
        <v>-1.2285392703227427E-2</v>
      </c>
      <c r="I355">
        <f t="shared" si="33"/>
        <v>6382.5479612927838</v>
      </c>
    </row>
    <row r="356" spans="1:9" x14ac:dyDescent="0.3">
      <c r="A356">
        <v>354</v>
      </c>
      <c r="B356">
        <v>18.739999999999998</v>
      </c>
      <c r="C356">
        <v>0</v>
      </c>
      <c r="D356">
        <f t="shared" si="34"/>
        <v>5.2401280196262667E-2</v>
      </c>
      <c r="E356">
        <f t="shared" si="35"/>
        <v>4.2002174887218136E-2</v>
      </c>
      <c r="F356">
        <f t="shared" si="31"/>
        <v>4.6889754382469062E-2</v>
      </c>
      <c r="G356">
        <f t="shared" si="36"/>
        <v>3.555826465600001E-2</v>
      </c>
      <c r="H356">
        <f t="shared" si="32"/>
        <v>-1.1331489726469052E-2</v>
      </c>
      <c r="I356">
        <f t="shared" si="33"/>
        <v>6310.2241846406987</v>
      </c>
    </row>
    <row r="357" spans="1:9" x14ac:dyDescent="0.3">
      <c r="A357">
        <v>355</v>
      </c>
      <c r="B357">
        <v>20.76</v>
      </c>
      <c r="C357">
        <v>0</v>
      </c>
      <c r="D357">
        <f t="shared" si="34"/>
        <v>5.2566733915094366E-2</v>
      </c>
      <c r="E357">
        <f t="shared" si="35"/>
        <v>5.576422730555497E-2</v>
      </c>
      <c r="F357">
        <f t="shared" ref="F357:F364" si="37">D357*0.47+E357*0.53</f>
        <v>5.4261405412038485E-2</v>
      </c>
      <c r="G357">
        <f t="shared" si="36"/>
        <v>4.1943441023999911E-2</v>
      </c>
      <c r="H357">
        <f t="shared" ref="H357:H364" si="38">G357-F357</f>
        <v>-1.2317964388038574E-2</v>
      </c>
      <c r="I357">
        <f t="shared" si="33"/>
        <v>6232.4950678537552</v>
      </c>
    </row>
    <row r="358" spans="1:9" x14ac:dyDescent="0.3">
      <c r="A358">
        <v>356</v>
      </c>
      <c r="B358">
        <v>22.64</v>
      </c>
      <c r="C358">
        <v>0</v>
      </c>
      <c r="D358">
        <f t="shared" si="34"/>
        <v>5.1132635657584746E-2</v>
      </c>
      <c r="E358">
        <f t="shared" si="35"/>
        <v>6.8291456898334157E-2</v>
      </c>
      <c r="F358">
        <f t="shared" si="37"/>
        <v>6.0226810915181936E-2</v>
      </c>
      <c r="G358">
        <f t="shared" si="36"/>
        <v>4.9185017536000047E-2</v>
      </c>
      <c r="H358">
        <f t="shared" si="38"/>
        <v>-1.1041793379181888E-2</v>
      </c>
      <c r="I358">
        <f t="shared" ref="I358:I364" si="39">I357*(1+H358)</f>
        <v>6163.6771450777442</v>
      </c>
    </row>
    <row r="359" spans="1:9" x14ac:dyDescent="0.3">
      <c r="A359">
        <v>357</v>
      </c>
      <c r="B359">
        <v>22.5</v>
      </c>
      <c r="C359">
        <v>0</v>
      </c>
      <c r="D359">
        <f t="shared" si="34"/>
        <v>5.1309531249999929E-2</v>
      </c>
      <c r="E359">
        <f t="shared" si="35"/>
        <v>6.7462187500000548E-2</v>
      </c>
      <c r="F359">
        <f t="shared" si="37"/>
        <v>5.9870439062500252E-2</v>
      </c>
      <c r="G359">
        <f t="shared" si="36"/>
        <v>4.8617249999999973E-2</v>
      </c>
      <c r="H359">
        <f t="shared" si="38"/>
        <v>-1.125318906250028E-2</v>
      </c>
      <c r="I359">
        <f t="shared" si="39"/>
        <v>6094.3161208439724</v>
      </c>
    </row>
    <row r="360" spans="1:9" x14ac:dyDescent="0.3">
      <c r="A360">
        <v>358</v>
      </c>
      <c r="B360">
        <v>24.09</v>
      </c>
      <c r="C360">
        <v>0</v>
      </c>
      <c r="D360">
        <f t="shared" si="34"/>
        <v>4.8647963287016038E-2</v>
      </c>
      <c r="E360">
        <f t="shared" si="35"/>
        <v>7.5388513111950051E-2</v>
      </c>
      <c r="F360">
        <f t="shared" si="37"/>
        <v>6.2820454694231073E-2</v>
      </c>
      <c r="G360">
        <f t="shared" si="36"/>
        <v>5.5212373475999915E-2</v>
      </c>
      <c r="H360">
        <f t="shared" si="38"/>
        <v>-7.608081218231158E-3</v>
      </c>
      <c r="I360">
        <f t="shared" si="39"/>
        <v>6047.9500688270155</v>
      </c>
    </row>
    <row r="361" spans="1:9" x14ac:dyDescent="0.3">
      <c r="A361">
        <v>359</v>
      </c>
      <c r="B361">
        <v>25.34</v>
      </c>
      <c r="C361">
        <v>0</v>
      </c>
      <c r="D361">
        <f t="shared" si="34"/>
        <v>4.5731380342220795E-2</v>
      </c>
      <c r="E361">
        <f t="shared" si="35"/>
        <v>7.8982743789541399E-2</v>
      </c>
      <c r="F361">
        <f t="shared" si="37"/>
        <v>6.3354602969300719E-2</v>
      </c>
      <c r="G361">
        <f t="shared" si="36"/>
        <v>6.0470064975999965E-2</v>
      </c>
      <c r="H361">
        <f t="shared" si="38"/>
        <v>-2.8845379933007537E-3</v>
      </c>
      <c r="I361">
        <f t="shared" si="39"/>
        <v>6030.5045270718974</v>
      </c>
    </row>
    <row r="362" spans="1:9" x14ac:dyDescent="0.3">
      <c r="A362">
        <v>360</v>
      </c>
      <c r="B362">
        <v>26.15</v>
      </c>
      <c r="C362">
        <v>0</v>
      </c>
      <c r="D362">
        <f t="shared" si="34"/>
        <v>4.3650146532274281E-2</v>
      </c>
      <c r="E362">
        <f t="shared" si="35"/>
        <v>8.0001370975451458E-2</v>
      </c>
      <c r="F362">
        <f t="shared" si="37"/>
        <v>6.2916295487158186E-2</v>
      </c>
      <c r="G362">
        <f t="shared" si="36"/>
        <v>6.3813842499999912E-2</v>
      </c>
      <c r="H362">
        <f t="shared" si="38"/>
        <v>8.9754701284172622E-4</v>
      </c>
      <c r="I362">
        <f t="shared" si="39"/>
        <v>6035.9171883960998</v>
      </c>
    </row>
    <row r="363" spans="1:9" x14ac:dyDescent="0.3">
      <c r="A363">
        <v>361</v>
      </c>
      <c r="B363">
        <v>25.65</v>
      </c>
      <c r="C363">
        <v>0</v>
      </c>
      <c r="D363">
        <f t="shared" si="34"/>
        <v>4.4941945475274414E-2</v>
      </c>
      <c r="E363">
        <f t="shared" si="35"/>
        <v>7.9491959389450084E-2</v>
      </c>
      <c r="F363">
        <f t="shared" si="37"/>
        <v>6.325345284978752E-2</v>
      </c>
      <c r="G363">
        <f t="shared" si="36"/>
        <v>6.1759522499999858E-2</v>
      </c>
      <c r="H363">
        <f t="shared" si="38"/>
        <v>-1.4939303497876616E-3</v>
      </c>
      <c r="I363">
        <f t="shared" si="39"/>
        <v>6026.89994851955</v>
      </c>
    </row>
    <row r="364" spans="1:9" x14ac:dyDescent="0.3">
      <c r="A364">
        <v>362</v>
      </c>
      <c r="B364">
        <v>25.6</v>
      </c>
      <c r="C364">
        <v>0</v>
      </c>
      <c r="D364">
        <f t="shared" si="34"/>
        <v>4.5070224998399855E-2</v>
      </c>
      <c r="E364">
        <f t="shared" si="35"/>
        <v>7.9419982643200271E-2</v>
      </c>
      <c r="F364">
        <f t="shared" si="37"/>
        <v>6.3275596550144073E-2</v>
      </c>
      <c r="G364">
        <f t="shared" si="36"/>
        <v>6.1552248000000059E-2</v>
      </c>
      <c r="H364">
        <f t="shared" si="38"/>
        <v>-1.7233485501440132E-3</v>
      </c>
      <c r="I364">
        <f t="shared" si="39"/>
        <v>6016.5134992314061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24D4-E937-4806-837E-DBC1362BCC1E}">
  <dimension ref="A1:N364"/>
  <sheetViews>
    <sheetView topLeftCell="K6" zoomScale="91" zoomScaleNormal="91" workbookViewId="0">
      <selection activeCell="Y18" sqref="Y18"/>
    </sheetView>
  </sheetViews>
  <sheetFormatPr defaultRowHeight="14.4" x14ac:dyDescent="0.3"/>
  <cols>
    <col min="10" max="11" width="11.8984375" bestFit="1" customWidth="1"/>
  </cols>
  <sheetData>
    <row r="1" spans="1:11" x14ac:dyDescent="0.3">
      <c r="D1" t="s">
        <v>47</v>
      </c>
      <c r="E1" t="s">
        <v>48</v>
      </c>
      <c r="F1" t="s">
        <v>50</v>
      </c>
      <c r="G1" t="s">
        <v>49</v>
      </c>
    </row>
    <row r="2" spans="1:11" x14ac:dyDescent="0.3">
      <c r="A2">
        <v>0</v>
      </c>
      <c r="B2">
        <v>25.92</v>
      </c>
      <c r="C2">
        <v>0</v>
      </c>
      <c r="D2">
        <f t="shared" ref="D2:D65" si="0">$J$3+$J$4*B2+$J$5*B2^2 +$J$6*B2^3 +$J$7*B2^4+$J$15*C2</f>
        <v>4.4245371334819428E-2</v>
      </c>
      <c r="E2">
        <f t="shared" ref="E2:E65" si="1">$K$3+$K$4*B2+$K$5*B2^2 +$K$6*B2^3 +$K$7*B2^4</f>
        <v>7.9814067904186103E-2</v>
      </c>
      <c r="F2">
        <f t="shared" ref="F2:F65" si="2">D2*0.47+E2*0.53</f>
        <v>6.3096780516583767E-2</v>
      </c>
      <c r="G2">
        <f t="shared" ref="G2:G65" si="3">$J$10*B2^3 +$J$11*B2^2 +$J$12*B2+ $J$13 +$J$16*C2</f>
        <v>6.2873333951999927E-2</v>
      </c>
      <c r="H2">
        <f t="shared" ref="H2:H65" si="4">G2-F2</f>
        <v>-2.2344656458384016E-4</v>
      </c>
      <c r="I2">
        <f>J2*(1+H2)</f>
        <v>12297.251607255619</v>
      </c>
      <c r="J2">
        <v>12300</v>
      </c>
    </row>
    <row r="3" spans="1:11" x14ac:dyDescent="0.3">
      <c r="A3">
        <v>1</v>
      </c>
      <c r="B3">
        <v>26.07</v>
      </c>
      <c r="C3">
        <v>0</v>
      </c>
      <c r="D3">
        <f t="shared" si="0"/>
        <v>4.3857102216523058E-2</v>
      </c>
      <c r="E3">
        <f t="shared" si="1"/>
        <v>7.9945172486703076E-2</v>
      </c>
      <c r="F3">
        <f t="shared" si="2"/>
        <v>6.2983779459718475E-2</v>
      </c>
      <c r="G3">
        <f t="shared" si="3"/>
        <v>6.3487655172000085E-2</v>
      </c>
      <c r="H3">
        <f t="shared" si="4"/>
        <v>5.0387571228160954E-4</v>
      </c>
      <c r="I3">
        <f t="shared" ref="I3:I66" si="5">I2*(1+H3)</f>
        <v>12303.44789366833</v>
      </c>
      <c r="J3">
        <f>0.8692+0.018</f>
        <v>0.88719999999999999</v>
      </c>
      <c r="K3">
        <f>2.13+0.022</f>
        <v>2.1519999999999997</v>
      </c>
    </row>
    <row r="4" spans="1:11" x14ac:dyDescent="0.3">
      <c r="A4">
        <v>2</v>
      </c>
      <c r="B4">
        <v>25.93</v>
      </c>
      <c r="C4">
        <v>0</v>
      </c>
      <c r="D4">
        <f t="shared" si="0"/>
        <v>4.4219494441346763E-2</v>
      </c>
      <c r="E4">
        <f t="shared" si="1"/>
        <v>7.9823861369051397E-2</v>
      </c>
      <c r="F4">
        <f t="shared" si="2"/>
        <v>6.3089808913030218E-2</v>
      </c>
      <c r="G4">
        <f t="shared" si="3"/>
        <v>6.2914394148000069E-2</v>
      </c>
      <c r="H4">
        <f t="shared" si="4"/>
        <v>-1.7541476503014908E-4</v>
      </c>
      <c r="I4">
        <f t="shared" si="5"/>
        <v>12301.289687247001</v>
      </c>
      <c r="J4">
        <v>-0.159</v>
      </c>
      <c r="K4">
        <v>-0.37969999999999998</v>
      </c>
    </row>
    <row r="5" spans="1:11" x14ac:dyDescent="0.3">
      <c r="A5">
        <v>3</v>
      </c>
      <c r="B5">
        <v>27.14</v>
      </c>
      <c r="C5">
        <v>0</v>
      </c>
      <c r="D5">
        <f t="shared" si="0"/>
        <v>4.117305087635259E-2</v>
      </c>
      <c r="E5">
        <f t="shared" si="1"/>
        <v>7.9954885305599799E-2</v>
      </c>
      <c r="F5">
        <f t="shared" si="2"/>
        <v>6.1727423123853611E-2</v>
      </c>
      <c r="G5">
        <f t="shared" si="3"/>
        <v>6.7746217935999914E-2</v>
      </c>
      <c r="H5">
        <f t="shared" si="4"/>
        <v>6.0187948121463025E-3</v>
      </c>
      <c r="I5">
        <f t="shared" si="5"/>
        <v>12375.328625799313</v>
      </c>
      <c r="J5">
        <v>1.116E-2</v>
      </c>
      <c r="K5">
        <v>2.4570000000000002E-2</v>
      </c>
    </row>
    <row r="6" spans="1:11" x14ac:dyDescent="0.3">
      <c r="A6">
        <v>4</v>
      </c>
      <c r="B6">
        <v>26.9</v>
      </c>
      <c r="C6">
        <v>0</v>
      </c>
      <c r="D6">
        <f t="shared" si="0"/>
        <v>4.1749829608400013E-2</v>
      </c>
      <c r="E6">
        <f t="shared" si="1"/>
        <v>8.0085666623197937E-2</v>
      </c>
      <c r="F6">
        <f t="shared" si="2"/>
        <v>6.2067823226242907E-2</v>
      </c>
      <c r="G6">
        <f t="shared" si="3"/>
        <v>6.6813009999999978E-2</v>
      </c>
      <c r="H6">
        <f t="shared" si="4"/>
        <v>4.7451867737570708E-3</v>
      </c>
      <c r="I6">
        <f t="shared" si="5"/>
        <v>12434.051871515354</v>
      </c>
      <c r="J6">
        <v>-3.4089999999999999E-4</v>
      </c>
      <c r="K6">
        <v>-6.778E-4</v>
      </c>
    </row>
    <row r="7" spans="1:11" x14ac:dyDescent="0.3">
      <c r="A7">
        <v>5</v>
      </c>
      <c r="B7">
        <v>26.15</v>
      </c>
      <c r="C7">
        <v>0</v>
      </c>
      <c r="D7">
        <f t="shared" si="0"/>
        <v>4.3650146532274281E-2</v>
      </c>
      <c r="E7">
        <f t="shared" si="1"/>
        <v>8.0001370975451458E-2</v>
      </c>
      <c r="F7">
        <f t="shared" si="2"/>
        <v>6.2916295487158186E-2</v>
      </c>
      <c r="G7">
        <f t="shared" si="3"/>
        <v>6.3813842499999912E-2</v>
      </c>
      <c r="H7">
        <f t="shared" si="4"/>
        <v>8.9754701284172622E-4</v>
      </c>
      <c r="I7">
        <f t="shared" si="5"/>
        <v>12445.212017630152</v>
      </c>
      <c r="J7">
        <v>3.8039999999999999E-6</v>
      </c>
      <c r="K7">
        <v>6.7920000000000004E-6</v>
      </c>
    </row>
    <row r="8" spans="1:11" x14ac:dyDescent="0.3">
      <c r="A8">
        <v>6</v>
      </c>
      <c r="B8">
        <v>24.78</v>
      </c>
      <c r="C8">
        <v>1</v>
      </c>
      <c r="D8">
        <f t="shared" si="0"/>
        <v>6.710394131509799E-2</v>
      </c>
      <c r="E8">
        <f t="shared" si="1"/>
        <v>7.7678023003466823E-2</v>
      </c>
      <c r="F8">
        <f t="shared" si="2"/>
        <v>7.2708204609933463E-2</v>
      </c>
      <c r="G8">
        <f t="shared" si="3"/>
        <v>9.312078612800001E-2</v>
      </c>
      <c r="H8">
        <f t="shared" si="4"/>
        <v>2.0412581518066547E-2</v>
      </c>
      <c r="I8">
        <f t="shared" si="5"/>
        <v>12699.250922449648</v>
      </c>
    </row>
    <row r="9" spans="1:11" x14ac:dyDescent="0.3">
      <c r="A9">
        <v>7</v>
      </c>
      <c r="B9">
        <v>25.41</v>
      </c>
      <c r="C9">
        <v>0</v>
      </c>
      <c r="D9">
        <f t="shared" si="0"/>
        <v>4.5554500621448391E-2</v>
      </c>
      <c r="E9">
        <f t="shared" si="1"/>
        <v>7.9110898915086825E-2</v>
      </c>
      <c r="F9">
        <f t="shared" si="2"/>
        <v>6.3339391717076754E-2</v>
      </c>
      <c r="G9">
        <f t="shared" si="3"/>
        <v>6.0762089603999897E-2</v>
      </c>
      <c r="H9">
        <f t="shared" si="4"/>
        <v>-2.577302113076857E-3</v>
      </c>
      <c r="I9">
        <f t="shared" si="5"/>
        <v>12666.521116212725</v>
      </c>
    </row>
    <row r="10" spans="1:11" x14ac:dyDescent="0.3">
      <c r="A10">
        <v>8</v>
      </c>
      <c r="B10">
        <v>27.69</v>
      </c>
      <c r="C10">
        <v>0</v>
      </c>
      <c r="D10">
        <f t="shared" si="0"/>
        <v>3.9955034344270501E-2</v>
      </c>
      <c r="E10">
        <f t="shared" si="1"/>
        <v>7.9403438537283932E-2</v>
      </c>
      <c r="F10">
        <f t="shared" si="2"/>
        <v>6.0862688566567617E-2</v>
      </c>
      <c r="G10">
        <f t="shared" si="3"/>
        <v>6.9825605795999973E-2</v>
      </c>
      <c r="H10">
        <f t="shared" si="4"/>
        <v>8.9629172294323559E-3</v>
      </c>
      <c r="I10">
        <f t="shared" si="5"/>
        <v>12780.050096562196</v>
      </c>
      <c r="J10">
        <v>-1.5999999999999999E-5</v>
      </c>
    </row>
    <row r="11" spans="1:11" x14ac:dyDescent="0.3">
      <c r="A11">
        <v>9</v>
      </c>
      <c r="B11">
        <v>27.1</v>
      </c>
      <c r="C11">
        <v>0</v>
      </c>
      <c r="D11">
        <f t="shared" si="0"/>
        <v>4.126761507240051E-2</v>
      </c>
      <c r="E11">
        <f t="shared" si="1"/>
        <v>7.9981606895199953E-2</v>
      </c>
      <c r="F11">
        <f t="shared" si="2"/>
        <v>6.1786030738484217E-2</v>
      </c>
      <c r="G11">
        <f t="shared" si="3"/>
        <v>6.7591698000000006E-2</v>
      </c>
      <c r="H11">
        <f t="shared" si="4"/>
        <v>5.8056672615157887E-3</v>
      </c>
      <c r="I11">
        <f t="shared" si="5"/>
        <v>12854.24681500834</v>
      </c>
      <c r="J11">
        <v>1.1714E-3</v>
      </c>
    </row>
    <row r="12" spans="1:11" x14ac:dyDescent="0.3">
      <c r="A12">
        <v>10</v>
      </c>
      <c r="B12">
        <v>27.73</v>
      </c>
      <c r="C12">
        <v>0</v>
      </c>
      <c r="D12">
        <f t="shared" si="0"/>
        <v>3.987356613433235E-2</v>
      </c>
      <c r="E12">
        <f t="shared" si="1"/>
        <v>7.9350946003242662E-2</v>
      </c>
      <c r="F12">
        <f t="shared" si="2"/>
        <v>6.0796577464854812E-2</v>
      </c>
      <c r="G12">
        <f t="shared" si="3"/>
        <v>6.9973304388000007E-2</v>
      </c>
      <c r="H12">
        <f t="shared" si="4"/>
        <v>9.1767269231451953E-3</v>
      </c>
      <c r="I12">
        <f t="shared" si="5"/>
        <v>12972.206727832383</v>
      </c>
      <c r="J12">
        <v>-2.4369999999999999E-2</v>
      </c>
    </row>
    <row r="13" spans="1:11" x14ac:dyDescent="0.3">
      <c r="A13">
        <v>11</v>
      </c>
      <c r="B13">
        <v>24.23</v>
      </c>
      <c r="C13">
        <v>1</v>
      </c>
      <c r="D13">
        <f t="shared" si="0"/>
        <v>6.8350690918179233E-2</v>
      </c>
      <c r="E13">
        <f t="shared" si="1"/>
        <v>7.5913142948345502E-2</v>
      </c>
      <c r="F13">
        <f t="shared" si="2"/>
        <v>7.2358790494167352E-2</v>
      </c>
      <c r="G13">
        <f t="shared" si="3"/>
        <v>9.0802347587999988E-2</v>
      </c>
      <c r="H13">
        <f t="shared" si="4"/>
        <v>1.8443557093832635E-2</v>
      </c>
      <c r="I13">
        <f t="shared" si="5"/>
        <v>13211.460363250158</v>
      </c>
      <c r="J13">
        <v>0.186171</v>
      </c>
    </row>
    <row r="14" spans="1:11" x14ac:dyDescent="0.3">
      <c r="A14">
        <v>12</v>
      </c>
      <c r="B14">
        <v>24.05</v>
      </c>
      <c r="C14">
        <v>0</v>
      </c>
      <c r="D14">
        <f t="shared" si="0"/>
        <v>4.8731250819275651E-2</v>
      </c>
      <c r="E14">
        <f t="shared" si="1"/>
        <v>7.5233094301449643E-2</v>
      </c>
      <c r="F14">
        <f t="shared" si="2"/>
        <v>6.2777227864827867E-2</v>
      </c>
      <c r="G14">
        <f t="shared" si="3"/>
        <v>5.5043906500000045E-2</v>
      </c>
      <c r="H14">
        <f t="shared" si="4"/>
        <v>-7.7333213648278221E-3</v>
      </c>
      <c r="I14">
        <f t="shared" si="5"/>
        <v>13109.291894562461</v>
      </c>
    </row>
    <row r="15" spans="1:11" x14ac:dyDescent="0.3">
      <c r="A15">
        <v>13</v>
      </c>
      <c r="B15">
        <v>21.92</v>
      </c>
      <c r="C15">
        <v>0</v>
      </c>
      <c r="D15">
        <f t="shared" si="0"/>
        <v>5.1918901325987754E-2</v>
      </c>
      <c r="E15">
        <f t="shared" si="1"/>
        <v>6.3809630846649146E-2</v>
      </c>
      <c r="F15">
        <f t="shared" si="2"/>
        <v>5.8220987971938296E-2</v>
      </c>
      <c r="G15">
        <f t="shared" si="3"/>
        <v>4.6306178751999966E-2</v>
      </c>
      <c r="H15">
        <f t="shared" si="4"/>
        <v>-1.191480921993833E-2</v>
      </c>
      <c r="I15">
        <f t="shared" si="5"/>
        <v>12953.097182630265</v>
      </c>
      <c r="J15">
        <v>0.02</v>
      </c>
    </row>
    <row r="16" spans="1:11" x14ac:dyDescent="0.3">
      <c r="A16">
        <v>14</v>
      </c>
      <c r="B16">
        <v>23.52</v>
      </c>
      <c r="C16">
        <v>0</v>
      </c>
      <c r="D16">
        <f t="shared" si="0"/>
        <v>4.9760568245617032E-2</v>
      </c>
      <c r="E16">
        <f t="shared" si="1"/>
        <v>7.2947680503070877E-2</v>
      </c>
      <c r="F16">
        <f t="shared" si="2"/>
        <v>6.2049737742067568E-2</v>
      </c>
      <c r="G16">
        <f t="shared" si="3"/>
        <v>5.2819223232000029E-2</v>
      </c>
      <c r="H16">
        <f t="shared" si="4"/>
        <v>-9.230514510067539E-3</v>
      </c>
      <c r="I16">
        <f t="shared" si="5"/>
        <v>12833.533431135682</v>
      </c>
      <c r="J16">
        <v>3.5000000000000003E-2</v>
      </c>
    </row>
    <row r="17" spans="1:14" x14ac:dyDescent="0.3">
      <c r="A17">
        <v>15</v>
      </c>
      <c r="B17">
        <v>23.82</v>
      </c>
      <c r="C17">
        <v>0</v>
      </c>
      <c r="D17">
        <f t="shared" si="0"/>
        <v>4.919530834659902E-2</v>
      </c>
      <c r="E17">
        <f t="shared" si="1"/>
        <v>7.429240993374675E-2</v>
      </c>
      <c r="F17">
        <f t="shared" si="2"/>
        <v>6.2496772187787319E-2</v>
      </c>
      <c r="G17">
        <f t="shared" si="3"/>
        <v>5.4076465872000129E-2</v>
      </c>
      <c r="H17">
        <f t="shared" si="4"/>
        <v>-8.4203063157871905E-3</v>
      </c>
      <c r="I17">
        <f t="shared" si="5"/>
        <v>12725.471148531624</v>
      </c>
    </row>
    <row r="18" spans="1:14" x14ac:dyDescent="0.3">
      <c r="A18">
        <v>16</v>
      </c>
      <c r="B18">
        <v>19.55</v>
      </c>
      <c r="C18">
        <v>0</v>
      </c>
      <c r="D18">
        <f t="shared" si="0"/>
        <v>5.2588598340274184E-2</v>
      </c>
      <c r="E18">
        <f t="shared" si="1"/>
        <v>4.7185796359449972E-2</v>
      </c>
      <c r="F18">
        <f t="shared" si="2"/>
        <v>4.9725113290437349E-2</v>
      </c>
      <c r="G18">
        <f t="shared" si="3"/>
        <v>3.7896566500000034E-2</v>
      </c>
      <c r="H18">
        <f t="shared" si="4"/>
        <v>-1.1828546790437315E-2</v>
      </c>
      <c r="I18">
        <f t="shared" si="5"/>
        <v>12574.947317620858</v>
      </c>
      <c r="J18" t="s">
        <v>46</v>
      </c>
    </row>
    <row r="19" spans="1:14" x14ac:dyDescent="0.3">
      <c r="A19">
        <v>17</v>
      </c>
      <c r="B19">
        <v>26.19</v>
      </c>
      <c r="C19">
        <v>0</v>
      </c>
      <c r="D19">
        <f t="shared" si="0"/>
        <v>4.3546772840854509E-2</v>
      </c>
      <c r="E19">
        <f t="shared" si="1"/>
        <v>8.0025929986515365E-2</v>
      </c>
      <c r="F19">
        <f t="shared" si="2"/>
        <v>6.2880726128054759E-2</v>
      </c>
      <c r="G19">
        <f t="shared" si="3"/>
        <v>6.397653699599995E-2</v>
      </c>
      <c r="H19">
        <f t="shared" si="4"/>
        <v>1.0958108679451906E-3</v>
      </c>
      <c r="I19">
        <f t="shared" si="5"/>
        <v>12588.727081555344</v>
      </c>
      <c r="J19">
        <f>14900</f>
        <v>14900</v>
      </c>
    </row>
    <row r="20" spans="1:14" x14ac:dyDescent="0.3">
      <c r="A20">
        <v>18</v>
      </c>
      <c r="B20">
        <v>25.18</v>
      </c>
      <c r="C20">
        <v>0</v>
      </c>
      <c r="D20">
        <f t="shared" si="0"/>
        <v>4.6131867357286804E-2</v>
      </c>
      <c r="E20">
        <f t="shared" si="1"/>
        <v>7.8660757294769734E-2</v>
      </c>
      <c r="F20">
        <f t="shared" si="2"/>
        <v>6.3372179024152764E-2</v>
      </c>
      <c r="G20">
        <f t="shared" si="3"/>
        <v>5.9800980047999969E-2</v>
      </c>
      <c r="H20">
        <f t="shared" si="4"/>
        <v>-3.5711989761527951E-3</v>
      </c>
      <c r="I20">
        <f t="shared" si="5"/>
        <v>12543.770232290626</v>
      </c>
      <c r="J20">
        <v>0.86919999999999997</v>
      </c>
    </row>
    <row r="21" spans="1:14" x14ac:dyDescent="0.3">
      <c r="A21">
        <v>19</v>
      </c>
      <c r="B21">
        <v>25.95</v>
      </c>
      <c r="C21">
        <v>1</v>
      </c>
      <c r="D21">
        <f t="shared" si="0"/>
        <v>6.4167733444274053E-2</v>
      </c>
      <c r="E21">
        <f t="shared" si="1"/>
        <v>7.984299495145164E-2</v>
      </c>
      <c r="F21">
        <f t="shared" si="2"/>
        <v>7.2475622043078169E-2</v>
      </c>
      <c r="G21">
        <f t="shared" si="3"/>
        <v>9.7996470499999933E-2</v>
      </c>
      <c r="H21">
        <f t="shared" si="4"/>
        <v>2.5520848456921763E-2</v>
      </c>
      <c r="I21">
        <f t="shared" si="5"/>
        <v>12863.897891467363</v>
      </c>
      <c r="J21">
        <v>-0.15920000000000001</v>
      </c>
    </row>
    <row r="22" spans="1:14" x14ac:dyDescent="0.3">
      <c r="A22">
        <v>20</v>
      </c>
      <c r="B22">
        <v>22.93</v>
      </c>
      <c r="C22">
        <v>0</v>
      </c>
      <c r="D22">
        <f t="shared" si="0"/>
        <v>5.0729514741409965E-2</v>
      </c>
      <c r="E22">
        <f t="shared" si="1"/>
        <v>6.9936040479327E-2</v>
      </c>
      <c r="F22">
        <f t="shared" si="2"/>
        <v>6.0908973382505997E-2</v>
      </c>
      <c r="G22">
        <f t="shared" si="3"/>
        <v>5.0371367748000023E-2</v>
      </c>
      <c r="H22">
        <f t="shared" si="4"/>
        <v>-1.0537605634505974E-2</v>
      </c>
      <c r="I22">
        <f t="shared" si="5"/>
        <v>12728.343208564525</v>
      </c>
      <c r="J22">
        <v>1.1180000000000001E-2</v>
      </c>
    </row>
    <row r="23" spans="1:14" x14ac:dyDescent="0.3">
      <c r="A23">
        <v>21</v>
      </c>
      <c r="B23">
        <v>23.96</v>
      </c>
      <c r="C23">
        <v>0</v>
      </c>
      <c r="D23">
        <f t="shared" si="0"/>
        <v>4.8915890013961683E-2</v>
      </c>
      <c r="E23">
        <f t="shared" si="1"/>
        <v>7.487449886974229E-2</v>
      </c>
      <c r="F23">
        <f t="shared" si="2"/>
        <v>6.2673952707525404E-2</v>
      </c>
      <c r="G23">
        <f t="shared" si="3"/>
        <v>5.4665064064000096E-2</v>
      </c>
      <c r="H23">
        <f t="shared" si="4"/>
        <v>-8.0088886435253082E-3</v>
      </c>
      <c r="I23">
        <f t="shared" si="5"/>
        <v>12626.40332519056</v>
      </c>
      <c r="J23">
        <v>-3.4079999999999999E-4</v>
      </c>
    </row>
    <row r="24" spans="1:14" x14ac:dyDescent="0.3">
      <c r="A24">
        <v>22</v>
      </c>
      <c r="B24">
        <v>23.31</v>
      </c>
      <c r="C24">
        <v>0</v>
      </c>
      <c r="D24">
        <f t="shared" si="0"/>
        <v>5.0127752191127195E-2</v>
      </c>
      <c r="E24">
        <f t="shared" si="1"/>
        <v>7.192979739797245E-2</v>
      </c>
      <c r="F24">
        <f t="shared" si="2"/>
        <v>6.1682836150755184E-2</v>
      </c>
      <c r="G24">
        <f t="shared" si="3"/>
        <v>5.1943544483999987E-2</v>
      </c>
      <c r="H24">
        <f t="shared" si="4"/>
        <v>-9.7392916667551968E-3</v>
      </c>
      <c r="I24">
        <f t="shared" si="5"/>
        <v>12503.431100504442</v>
      </c>
      <c r="J24">
        <v>3.8199999999999998E-6</v>
      </c>
    </row>
    <row r="25" spans="1:14" x14ac:dyDescent="0.3">
      <c r="A25">
        <v>23</v>
      </c>
      <c r="B25">
        <v>23.14</v>
      </c>
      <c r="C25">
        <v>0</v>
      </c>
      <c r="D25">
        <f t="shared" si="0"/>
        <v>5.0407109625536517E-2</v>
      </c>
      <c r="E25">
        <f t="shared" si="1"/>
        <v>7.1061401509629807E-2</v>
      </c>
      <c r="F25">
        <f t="shared" si="2"/>
        <v>6.1353884324105962E-2</v>
      </c>
      <c r="G25">
        <f t="shared" si="3"/>
        <v>5.1238013135999988E-2</v>
      </c>
      <c r="H25">
        <f t="shared" si="4"/>
        <v>-1.0115871188105974E-2</v>
      </c>
      <c r="I25">
        <f t="shared" si="5"/>
        <v>12376.948002082381</v>
      </c>
      <c r="K25">
        <f>455/0.2/450000</f>
        <v>5.0555555555555553E-3</v>
      </c>
    </row>
    <row r="26" spans="1:14" x14ac:dyDescent="0.3">
      <c r="A26">
        <v>24</v>
      </c>
      <c r="B26">
        <v>24.86</v>
      </c>
      <c r="C26">
        <v>0</v>
      </c>
      <c r="D26">
        <f t="shared" si="0"/>
        <v>4.6913350073344739E-2</v>
      </c>
      <c r="E26">
        <f t="shared" si="1"/>
        <v>7.7894916767615285E-2</v>
      </c>
      <c r="F26">
        <f t="shared" si="2"/>
        <v>6.3333580421308128E-2</v>
      </c>
      <c r="G26">
        <f t="shared" si="3"/>
        <v>5.8457483343999944E-2</v>
      </c>
      <c r="H26">
        <f t="shared" si="4"/>
        <v>-4.8760970773081835E-3</v>
      </c>
      <c r="I26">
        <f t="shared" si="5"/>
        <v>12316.596802103431</v>
      </c>
    </row>
    <row r="27" spans="1:14" x14ac:dyDescent="0.3">
      <c r="A27">
        <v>25</v>
      </c>
      <c r="B27">
        <v>25.29</v>
      </c>
      <c r="C27">
        <v>0</v>
      </c>
      <c r="D27">
        <f t="shared" si="0"/>
        <v>4.5857131020468511E-2</v>
      </c>
      <c r="E27">
        <f t="shared" si="1"/>
        <v>7.8886472683125319E-2</v>
      </c>
      <c r="F27">
        <f t="shared" si="2"/>
        <v>6.3362682101676615E-2</v>
      </c>
      <c r="G27">
        <f t="shared" si="3"/>
        <v>6.0261204516000005E-2</v>
      </c>
      <c r="H27">
        <f t="shared" si="4"/>
        <v>-3.1014775856766097E-3</v>
      </c>
      <c r="I27">
        <f t="shared" si="5"/>
        <v>12278.397153189891</v>
      </c>
      <c r="N27">
        <f>300*23200/0.2/450000</f>
        <v>77.333333333333329</v>
      </c>
    </row>
    <row r="28" spans="1:14" x14ac:dyDescent="0.3">
      <c r="A28">
        <v>26</v>
      </c>
      <c r="B28">
        <v>28.8</v>
      </c>
      <c r="C28">
        <v>0</v>
      </c>
      <c r="D28">
        <f t="shared" si="0"/>
        <v>3.8215429734399287E-2</v>
      </c>
      <c r="E28">
        <f t="shared" si="1"/>
        <v>7.7478245171201721E-2</v>
      </c>
      <c r="F28">
        <f t="shared" si="2"/>
        <v>5.9024721915904577E-2</v>
      </c>
      <c r="G28">
        <f t="shared" si="3"/>
        <v>7.371506400000008E-2</v>
      </c>
      <c r="H28">
        <f t="shared" si="4"/>
        <v>1.4690342084095503E-2</v>
      </c>
      <c r="I28">
        <f t="shared" si="5"/>
        <v>12458.771007614636</v>
      </c>
      <c r="K28">
        <f>(750/30/0.2)</f>
        <v>125</v>
      </c>
    </row>
    <row r="29" spans="1:14" x14ac:dyDescent="0.3">
      <c r="A29">
        <v>27</v>
      </c>
      <c r="B29">
        <v>27.86</v>
      </c>
      <c r="C29">
        <v>0</v>
      </c>
      <c r="D29">
        <f t="shared" si="0"/>
        <v>3.9616716288831899E-2</v>
      </c>
      <c r="E29">
        <f t="shared" si="1"/>
        <v>7.9169893693438631E-2</v>
      </c>
      <c r="F29">
        <f t="shared" si="2"/>
        <v>6.0579900313273469E-2</v>
      </c>
      <c r="G29">
        <f t="shared" si="3"/>
        <v>7.0449764943999932E-2</v>
      </c>
      <c r="H29">
        <f t="shared" si="4"/>
        <v>9.8698646307264631E-3</v>
      </c>
      <c r="I29">
        <f t="shared" si="5"/>
        <v>12581.737390925013</v>
      </c>
      <c r="K29">
        <f>400/30/0.2</f>
        <v>66.666666666666671</v>
      </c>
    </row>
    <row r="30" spans="1:14" x14ac:dyDescent="0.3">
      <c r="A30">
        <v>28</v>
      </c>
      <c r="B30">
        <v>26.11</v>
      </c>
      <c r="C30">
        <v>0</v>
      </c>
      <c r="D30">
        <f t="shared" si="0"/>
        <v>4.3753596914339221E-2</v>
      </c>
      <c r="E30">
        <f t="shared" si="1"/>
        <v>7.9974455917623199E-2</v>
      </c>
      <c r="F30">
        <f t="shared" si="2"/>
        <v>6.2950652186079731E-2</v>
      </c>
      <c r="G30">
        <f t="shared" si="3"/>
        <v>6.3650879844000113E-2</v>
      </c>
      <c r="H30">
        <f t="shared" si="4"/>
        <v>7.0022765792038255E-4</v>
      </c>
      <c r="I30">
        <f t="shared" si="5"/>
        <v>12590.547471430829</v>
      </c>
    </row>
    <row r="31" spans="1:14" x14ac:dyDescent="0.3">
      <c r="A31">
        <v>29</v>
      </c>
      <c r="B31">
        <v>23</v>
      </c>
      <c r="C31">
        <v>0</v>
      </c>
      <c r="D31">
        <f t="shared" si="0"/>
        <v>5.0624863999999992E-2</v>
      </c>
      <c r="E31">
        <f t="shared" si="1"/>
        <v>7.0317472000001047E-2</v>
      </c>
      <c r="F31">
        <f t="shared" si="2"/>
        <v>6.1061946240000553E-2</v>
      </c>
      <c r="G31">
        <f t="shared" si="3"/>
        <v>5.0659600000000055E-2</v>
      </c>
      <c r="H31">
        <f t="shared" si="4"/>
        <v>-1.0402346240000498E-2</v>
      </c>
      <c r="I31">
        <f t="shared" si="5"/>
        <v>12459.576237281843</v>
      </c>
    </row>
    <row r="32" spans="1:14" x14ac:dyDescent="0.3">
      <c r="A32">
        <v>30</v>
      </c>
      <c r="B32">
        <v>23.05</v>
      </c>
      <c r="C32">
        <v>0</v>
      </c>
      <c r="D32">
        <f t="shared" si="0"/>
        <v>5.054838324727462E-2</v>
      </c>
      <c r="E32">
        <f t="shared" si="1"/>
        <v>7.0586087245451568E-2</v>
      </c>
      <c r="F32">
        <f t="shared" si="2"/>
        <v>6.1168366366308402E-2</v>
      </c>
      <c r="G32">
        <f t="shared" si="3"/>
        <v>5.086588650000004E-2</v>
      </c>
      <c r="H32">
        <f t="shared" si="4"/>
        <v>-1.0302479866308362E-2</v>
      </c>
      <c r="I32">
        <f t="shared" si="5"/>
        <v>12331.211703954512</v>
      </c>
    </row>
    <row r="33" spans="1:11" x14ac:dyDescent="0.3">
      <c r="A33">
        <v>31</v>
      </c>
      <c r="B33">
        <v>25.82</v>
      </c>
      <c r="C33">
        <v>0</v>
      </c>
      <c r="D33">
        <f t="shared" si="0"/>
        <v>4.4503931907174499E-2</v>
      </c>
      <c r="E33">
        <f t="shared" si="1"/>
        <v>7.9707784726195108E-2</v>
      </c>
      <c r="F33">
        <f t="shared" si="2"/>
        <v>6.3161973901255428E-2</v>
      </c>
      <c r="G33">
        <f t="shared" si="3"/>
        <v>6.2461947472000096E-2</v>
      </c>
      <c r="H33">
        <f t="shared" si="4"/>
        <v>-7.0002642925533209E-4</v>
      </c>
      <c r="I33">
        <f t="shared" si="5"/>
        <v>12322.579529857001</v>
      </c>
      <c r="J33">
        <f>(K33/450000)*23200/0.2</f>
        <v>117.28888888888889</v>
      </c>
      <c r="K33">
        <v>455</v>
      </c>
    </row>
    <row r="34" spans="1:11" x14ac:dyDescent="0.3">
      <c r="A34">
        <v>32</v>
      </c>
      <c r="B34">
        <v>24.71</v>
      </c>
      <c r="C34">
        <v>0</v>
      </c>
      <c r="D34">
        <f t="shared" si="0"/>
        <v>4.7268954289469312E-2</v>
      </c>
      <c r="E34">
        <f t="shared" si="1"/>
        <v>7.7479904393926269E-2</v>
      </c>
      <c r="F34">
        <f t="shared" si="2"/>
        <v>6.3280757844831503E-2</v>
      </c>
      <c r="G34">
        <f t="shared" si="3"/>
        <v>5.7825984964000071E-2</v>
      </c>
      <c r="H34">
        <f t="shared" si="4"/>
        <v>-5.4547728808314322E-3</v>
      </c>
      <c r="I34">
        <f t="shared" si="5"/>
        <v>12255.362657215648</v>
      </c>
      <c r="J34">
        <f t="shared" ref="J34:J38" si="6">(K34/450000)*23200/0.2</f>
        <v>126.3111111111111</v>
      </c>
      <c r="K34">
        <v>490</v>
      </c>
    </row>
    <row r="35" spans="1:11" x14ac:dyDescent="0.3">
      <c r="A35">
        <v>33</v>
      </c>
      <c r="B35">
        <v>21.91</v>
      </c>
      <c r="C35">
        <v>1</v>
      </c>
      <c r="D35">
        <f t="shared" si="0"/>
        <v>7.1927673681072432E-2</v>
      </c>
      <c r="E35">
        <f t="shared" si="1"/>
        <v>6.3743906342240253E-2</v>
      </c>
      <c r="F35">
        <f t="shared" si="2"/>
        <v>6.7590276991491366E-2</v>
      </c>
      <c r="G35">
        <f t="shared" si="3"/>
        <v>8.1266982403999988E-2</v>
      </c>
      <c r="H35">
        <f t="shared" si="4"/>
        <v>1.3676705412508622E-2</v>
      </c>
      <c r="I35">
        <f t="shared" si="5"/>
        <v>12422.975642001846</v>
      </c>
      <c r="J35">
        <f t="shared" si="6"/>
        <v>154.66666666666666</v>
      </c>
      <c r="K35">
        <v>600</v>
      </c>
    </row>
    <row r="36" spans="1:11" x14ac:dyDescent="0.3">
      <c r="A36">
        <v>34</v>
      </c>
      <c r="B36">
        <v>23.27</v>
      </c>
      <c r="C36">
        <v>0</v>
      </c>
      <c r="D36">
        <f t="shared" si="0"/>
        <v>5.0194941069860111E-2</v>
      </c>
      <c r="E36">
        <f t="shared" si="1"/>
        <v>7.1728984699384268E-2</v>
      </c>
      <c r="F36">
        <f t="shared" si="2"/>
        <v>6.1607984193507916E-2</v>
      </c>
      <c r="G36">
        <f t="shared" si="3"/>
        <v>5.1777246532000026E-2</v>
      </c>
      <c r="H36">
        <f t="shared" si="4"/>
        <v>-9.8307376615078892E-3</v>
      </c>
      <c r="I36">
        <f t="shared" si="5"/>
        <v>12300.848627490022</v>
      </c>
      <c r="J36">
        <f t="shared" si="6"/>
        <v>190.75555555555556</v>
      </c>
      <c r="K36">
        <v>740</v>
      </c>
    </row>
    <row r="37" spans="1:11" x14ac:dyDescent="0.3">
      <c r="A37">
        <v>35</v>
      </c>
      <c r="B37">
        <v>26.21</v>
      </c>
      <c r="C37">
        <v>0</v>
      </c>
      <c r="D37">
        <f t="shared" si="0"/>
        <v>4.3495121621333732E-2</v>
      </c>
      <c r="E37">
        <f t="shared" si="1"/>
        <v>8.0037329940599644E-2</v>
      </c>
      <c r="F37">
        <f t="shared" si="2"/>
        <v>6.286249203054467E-2</v>
      </c>
      <c r="G37">
        <f t="shared" si="3"/>
        <v>6.4057781764000038E-2</v>
      </c>
      <c r="H37">
        <f t="shared" si="4"/>
        <v>1.195289733455368E-3</v>
      </c>
      <c r="I37">
        <f t="shared" si="5"/>
        <v>12315.551705567248</v>
      </c>
      <c r="J37">
        <f t="shared" si="6"/>
        <v>154.66666666666666</v>
      </c>
      <c r="K37">
        <v>600</v>
      </c>
    </row>
    <row r="38" spans="1:11" x14ac:dyDescent="0.3">
      <c r="A38">
        <v>36</v>
      </c>
      <c r="B38">
        <v>21.56</v>
      </c>
      <c r="C38">
        <v>0</v>
      </c>
      <c r="D38">
        <f t="shared" si="0"/>
        <v>5.2198452106403948E-2</v>
      </c>
      <c r="E38">
        <f t="shared" si="1"/>
        <v>6.1394408914617005E-2</v>
      </c>
      <c r="F38">
        <f t="shared" si="2"/>
        <v>5.7072309214756867E-2</v>
      </c>
      <c r="G38">
        <f t="shared" si="3"/>
        <v>4.4910880384000068E-2</v>
      </c>
      <c r="H38">
        <f t="shared" si="4"/>
        <v>-1.2161428830756799E-2</v>
      </c>
      <c r="I38">
        <f t="shared" si="5"/>
        <v>12165.776999988488</v>
      </c>
      <c r="J38">
        <f t="shared" si="6"/>
        <v>103.11111111111111</v>
      </c>
      <c r="K38">
        <v>400</v>
      </c>
    </row>
    <row r="39" spans="1:11" x14ac:dyDescent="0.3">
      <c r="A39">
        <v>37</v>
      </c>
      <c r="B39">
        <v>21.28</v>
      </c>
      <c r="C39">
        <v>0</v>
      </c>
      <c r="D39">
        <f t="shared" si="0"/>
        <v>5.236558450458606E-2</v>
      </c>
      <c r="E39">
        <f t="shared" si="1"/>
        <v>5.945607854129209E-2</v>
      </c>
      <c r="F39">
        <f t="shared" si="2"/>
        <v>5.6123546344040251E-2</v>
      </c>
      <c r="G39">
        <f t="shared" si="3"/>
        <v>4.3849883328000022E-2</v>
      </c>
      <c r="H39">
        <f t="shared" si="4"/>
        <v>-1.2273663016040229E-2</v>
      </c>
      <c r="I39">
        <f t="shared" si="5"/>
        <v>12016.458352762336</v>
      </c>
    </row>
    <row r="40" spans="1:11" x14ac:dyDescent="0.3">
      <c r="A40">
        <v>38</v>
      </c>
      <c r="B40">
        <v>21.96</v>
      </c>
      <c r="C40">
        <v>1</v>
      </c>
      <c r="D40">
        <f t="shared" si="0"/>
        <v>7.188322954881031E-2</v>
      </c>
      <c r="E40">
        <f t="shared" si="1"/>
        <v>6.4071681252843238E-2</v>
      </c>
      <c r="F40">
        <f t="shared" si="2"/>
        <v>6.7743108951947767E-2</v>
      </c>
      <c r="G40">
        <f t="shared" si="3"/>
        <v>8.1463201664000062E-2</v>
      </c>
      <c r="H40">
        <f t="shared" si="4"/>
        <v>1.3720092712052295E-2</v>
      </c>
      <c r="I40">
        <f t="shared" si="5"/>
        <v>12181.32527543275</v>
      </c>
    </row>
    <row r="41" spans="1:11" x14ac:dyDescent="0.3">
      <c r="A41">
        <v>39</v>
      </c>
      <c r="B41">
        <v>22.75</v>
      </c>
      <c r="C41">
        <v>0</v>
      </c>
      <c r="D41">
        <f t="shared" si="0"/>
        <v>5.098553142187523E-2</v>
      </c>
      <c r="E41">
        <f t="shared" si="1"/>
        <v>6.8927187156250458E-2</v>
      </c>
      <c r="F41">
        <f t="shared" si="2"/>
        <v>6.0494608961094098E-2</v>
      </c>
      <c r="G41">
        <f t="shared" si="3"/>
        <v>4.9633462500000031E-2</v>
      </c>
      <c r="H41">
        <f t="shared" si="4"/>
        <v>-1.0861146461094068E-2</v>
      </c>
      <c r="I41">
        <f t="shared" si="5"/>
        <v>12049.022117526049</v>
      </c>
    </row>
    <row r="42" spans="1:11" x14ac:dyDescent="0.3">
      <c r="A42">
        <v>40</v>
      </c>
      <c r="B42">
        <v>20.12</v>
      </c>
      <c r="C42">
        <v>0</v>
      </c>
      <c r="D42">
        <f t="shared" si="0"/>
        <v>5.2643330218557383E-2</v>
      </c>
      <c r="E42">
        <f t="shared" si="1"/>
        <v>5.1172769416069075E-2</v>
      </c>
      <c r="F42">
        <f t="shared" si="2"/>
        <v>5.1863932993238576E-2</v>
      </c>
      <c r="G42">
        <f t="shared" si="3"/>
        <v>3.9728336512000056E-2</v>
      </c>
      <c r="H42">
        <f t="shared" si="4"/>
        <v>-1.213559648123852E-2</v>
      </c>
      <c r="I42">
        <f t="shared" si="5"/>
        <v>11902.800047114235</v>
      </c>
    </row>
    <row r="43" spans="1:11" x14ac:dyDescent="0.3">
      <c r="A43">
        <v>41</v>
      </c>
      <c r="B43">
        <v>23.63</v>
      </c>
      <c r="C43">
        <v>0</v>
      </c>
      <c r="D43">
        <f t="shared" si="0"/>
        <v>4.9558748861231905E-2</v>
      </c>
      <c r="E43">
        <f t="shared" si="1"/>
        <v>7.345594114831977E-2</v>
      </c>
      <c r="F43">
        <f t="shared" si="2"/>
        <v>6.2224260773388468E-2</v>
      </c>
      <c r="G43">
        <f t="shared" si="3"/>
        <v>5.3279462308000042E-2</v>
      </c>
      <c r="H43">
        <f t="shared" si="4"/>
        <v>-8.944798465388426E-3</v>
      </c>
      <c r="I43">
        <f t="shared" si="5"/>
        <v>11796.331899518982</v>
      </c>
    </row>
    <row r="44" spans="1:11" x14ac:dyDescent="0.3">
      <c r="A44">
        <v>42</v>
      </c>
      <c r="B44">
        <v>22.18</v>
      </c>
      <c r="C44">
        <v>0</v>
      </c>
      <c r="D44">
        <f t="shared" si="0"/>
        <v>5.1670282656551159E-2</v>
      </c>
      <c r="E44">
        <f t="shared" si="1"/>
        <v>6.5487476526644439E-2</v>
      </c>
      <c r="F44">
        <f t="shared" si="2"/>
        <v>5.89933954077006E-2</v>
      </c>
      <c r="G44">
        <f t="shared" si="3"/>
        <v>4.7333373648000082E-2</v>
      </c>
      <c r="H44">
        <f t="shared" si="4"/>
        <v>-1.1660021759700517E-2</v>
      </c>
      <c r="I44">
        <f t="shared" si="5"/>
        <v>11658.786412885942</v>
      </c>
    </row>
    <row r="45" spans="1:11" x14ac:dyDescent="0.3">
      <c r="A45">
        <v>43</v>
      </c>
      <c r="B45">
        <v>24.37</v>
      </c>
      <c r="C45">
        <v>0</v>
      </c>
      <c r="D45">
        <f t="shared" si="0"/>
        <v>4.8044789136135746E-2</v>
      </c>
      <c r="E45">
        <f t="shared" si="1"/>
        <v>7.6407434375313166E-2</v>
      </c>
      <c r="F45">
        <f t="shared" si="2"/>
        <v>6.3076991112899772E-2</v>
      </c>
      <c r="G45">
        <f t="shared" si="3"/>
        <v>5.6392649411999979E-2</v>
      </c>
      <c r="H45">
        <f t="shared" si="4"/>
        <v>-6.684341700899793E-3</v>
      </c>
      <c r="I45">
        <f t="shared" si="5"/>
        <v>11580.855100684405</v>
      </c>
    </row>
    <row r="46" spans="1:11" x14ac:dyDescent="0.3">
      <c r="A46">
        <v>44</v>
      </c>
      <c r="B46">
        <v>25.17</v>
      </c>
      <c r="C46">
        <v>0</v>
      </c>
      <c r="D46">
        <f t="shared" si="0"/>
        <v>4.6156703990639203E-2</v>
      </c>
      <c r="E46">
        <f t="shared" si="1"/>
        <v>7.8639287050946471E-2</v>
      </c>
      <c r="F46">
        <f t="shared" si="2"/>
        <v>6.3372473012602057E-2</v>
      </c>
      <c r="G46">
        <f t="shared" si="3"/>
        <v>5.9759094852000066E-2</v>
      </c>
      <c r="H46">
        <f t="shared" si="4"/>
        <v>-3.6133781606019905E-3</v>
      </c>
      <c r="I46">
        <f t="shared" si="5"/>
        <v>11539.009091782495</v>
      </c>
    </row>
    <row r="47" spans="1:11" x14ac:dyDescent="0.3">
      <c r="A47">
        <v>45</v>
      </c>
      <c r="B47">
        <v>20.72</v>
      </c>
      <c r="C47">
        <v>0</v>
      </c>
      <c r="D47">
        <f t="shared" si="0"/>
        <v>5.2576703909641864E-2</v>
      </c>
      <c r="E47">
        <f t="shared" si="1"/>
        <v>5.5477257331179475E-2</v>
      </c>
      <c r="F47">
        <f t="shared" si="2"/>
        <v>5.4113997223056792E-2</v>
      </c>
      <c r="G47">
        <f t="shared" si="3"/>
        <v>4.1800537792000075E-2</v>
      </c>
      <c r="H47">
        <f t="shared" si="4"/>
        <v>-1.2313459431056717E-2</v>
      </c>
      <c r="I47">
        <f t="shared" si="5"/>
        <v>11396.923971456235</v>
      </c>
    </row>
    <row r="48" spans="1:11" x14ac:dyDescent="0.3">
      <c r="A48">
        <v>46</v>
      </c>
      <c r="B48">
        <v>23.97</v>
      </c>
      <c r="C48">
        <v>0</v>
      </c>
      <c r="D48">
        <f t="shared" si="0"/>
        <v>4.8895565469013302E-2</v>
      </c>
      <c r="E48">
        <f t="shared" si="1"/>
        <v>7.4914949138038534E-2</v>
      </c>
      <c r="F48">
        <f t="shared" si="2"/>
        <v>6.268583881359667E-2</v>
      </c>
      <c r="G48">
        <f t="shared" si="3"/>
        <v>5.4707141892000016E-2</v>
      </c>
      <c r="H48">
        <f t="shared" si="4"/>
        <v>-7.9786969215966536E-3</v>
      </c>
      <c r="I48">
        <f t="shared" si="5"/>
        <v>11305.991369249507</v>
      </c>
    </row>
    <row r="49" spans="1:9" x14ac:dyDescent="0.3">
      <c r="A49">
        <v>47</v>
      </c>
      <c r="B49">
        <v>26.05</v>
      </c>
      <c r="C49">
        <v>1</v>
      </c>
      <c r="D49">
        <f t="shared" si="0"/>
        <v>6.3908868723274712E-2</v>
      </c>
      <c r="E49">
        <f t="shared" si="1"/>
        <v>7.9929638893450505E-2</v>
      </c>
      <c r="F49">
        <f t="shared" si="2"/>
        <v>7.2399876913467887E-2</v>
      </c>
      <c r="G49">
        <f t="shared" si="3"/>
        <v>9.8405946500000119E-2</v>
      </c>
      <c r="H49">
        <f t="shared" si="4"/>
        <v>2.6006069586532232E-2</v>
      </c>
      <c r="I49">
        <f t="shared" si="5"/>
        <v>11600.015767542942</v>
      </c>
    </row>
    <row r="50" spans="1:9" x14ac:dyDescent="0.3">
      <c r="A50">
        <v>48</v>
      </c>
      <c r="B50">
        <v>26.14</v>
      </c>
      <c r="C50">
        <v>0</v>
      </c>
      <c r="D50">
        <f t="shared" si="0"/>
        <v>4.3676002792448099E-2</v>
      </c>
      <c r="E50">
        <f t="shared" si="1"/>
        <v>7.9994863579005315E-2</v>
      </c>
      <c r="F50">
        <f t="shared" si="2"/>
        <v>6.2924999009323426E-2</v>
      </c>
      <c r="G50">
        <f t="shared" si="3"/>
        <v>6.3773126736000024E-2</v>
      </c>
      <c r="H50">
        <f t="shared" si="4"/>
        <v>8.4812772667659797E-4</v>
      </c>
      <c r="I50">
        <f t="shared" si="5"/>
        <v>11609.854062545281</v>
      </c>
    </row>
    <row r="51" spans="1:9" x14ac:dyDescent="0.3">
      <c r="A51">
        <v>49</v>
      </c>
      <c r="B51">
        <v>23.52</v>
      </c>
      <c r="C51">
        <v>0</v>
      </c>
      <c r="D51">
        <f t="shared" si="0"/>
        <v>4.9760568245617032E-2</v>
      </c>
      <c r="E51">
        <f t="shared" si="1"/>
        <v>7.2947680503070877E-2</v>
      </c>
      <c r="F51">
        <f t="shared" si="2"/>
        <v>6.2049737742067568E-2</v>
      </c>
      <c r="G51">
        <f t="shared" si="3"/>
        <v>5.2819223232000029E-2</v>
      </c>
      <c r="H51">
        <f t="shared" si="4"/>
        <v>-9.230514510067539E-3</v>
      </c>
      <c r="I51">
        <f t="shared" si="5"/>
        <v>11502.689136161191</v>
      </c>
    </row>
    <row r="52" spans="1:9" x14ac:dyDescent="0.3">
      <c r="A52">
        <v>50</v>
      </c>
      <c r="B52">
        <v>25.49</v>
      </c>
      <c r="C52">
        <v>0</v>
      </c>
      <c r="D52">
        <f t="shared" si="0"/>
        <v>4.5351277178529603E-2</v>
      </c>
      <c r="E52">
        <f t="shared" si="1"/>
        <v>7.9247926753884368E-2</v>
      </c>
      <c r="F52">
        <f t="shared" si="2"/>
        <v>6.3316501453467622E-2</v>
      </c>
      <c r="G52">
        <f t="shared" si="3"/>
        <v>6.1095250756000002E-2</v>
      </c>
      <c r="H52">
        <f t="shared" si="4"/>
        <v>-2.2212506974676194E-3</v>
      </c>
      <c r="I52">
        <f t="shared" si="5"/>
        <v>11477.13877989474</v>
      </c>
    </row>
    <row r="53" spans="1:9" x14ac:dyDescent="0.3">
      <c r="A53">
        <v>51</v>
      </c>
      <c r="B53">
        <v>25.46</v>
      </c>
      <c r="C53">
        <v>0</v>
      </c>
      <c r="D53">
        <f t="shared" si="0"/>
        <v>4.5427612094426806E-2</v>
      </c>
      <c r="E53">
        <f t="shared" si="1"/>
        <v>7.9197718379214521E-2</v>
      </c>
      <c r="F53">
        <f t="shared" si="2"/>
        <v>6.332576842536429E-2</v>
      </c>
      <c r="G53">
        <f t="shared" si="3"/>
        <v>6.0970390864000051E-2</v>
      </c>
      <c r="H53">
        <f t="shared" si="4"/>
        <v>-2.3553775613642386E-3</v>
      </c>
      <c r="I53">
        <f t="shared" si="5"/>
        <v>11450.105784743911</v>
      </c>
    </row>
    <row r="54" spans="1:9" x14ac:dyDescent="0.3">
      <c r="A54">
        <v>52</v>
      </c>
      <c r="B54">
        <v>22.78</v>
      </c>
      <c r="C54">
        <v>0</v>
      </c>
      <c r="D54">
        <f t="shared" si="0"/>
        <v>5.0944177441434535E-2</v>
      </c>
      <c r="E54">
        <f t="shared" si="1"/>
        <v>6.9098076280394549E-2</v>
      </c>
      <c r="F54">
        <f t="shared" si="2"/>
        <v>6.0565743826083346E-2</v>
      </c>
      <c r="G54">
        <f t="shared" si="3"/>
        <v>4.9756104528000028E-2</v>
      </c>
      <c r="H54">
        <f t="shared" si="4"/>
        <v>-1.0809639298083318E-2</v>
      </c>
      <c r="I54">
        <f t="shared" si="5"/>
        <v>11326.334271285932</v>
      </c>
    </row>
    <row r="55" spans="1:9" x14ac:dyDescent="0.3">
      <c r="A55">
        <v>53</v>
      </c>
      <c r="B55">
        <v>24.36</v>
      </c>
      <c r="C55">
        <v>0</v>
      </c>
      <c r="D55">
        <f t="shared" si="0"/>
        <v>4.806691551729636E-2</v>
      </c>
      <c r="E55">
        <f t="shared" si="1"/>
        <v>7.6373140506910797E-2</v>
      </c>
      <c r="F55">
        <f t="shared" si="2"/>
        <v>6.3069214761792017E-2</v>
      </c>
      <c r="G55">
        <f t="shared" si="3"/>
        <v>5.6350479744000009E-2</v>
      </c>
      <c r="H55">
        <f t="shared" si="4"/>
        <v>-6.7187350177920074E-3</v>
      </c>
      <c r="I55">
        <f t="shared" si="5"/>
        <v>11250.235632594226</v>
      </c>
    </row>
    <row r="56" spans="1:9" x14ac:dyDescent="0.3">
      <c r="A56">
        <v>54</v>
      </c>
      <c r="B56">
        <v>26.15</v>
      </c>
      <c r="C56">
        <v>0</v>
      </c>
      <c r="D56">
        <f t="shared" si="0"/>
        <v>4.3650146532274281E-2</v>
      </c>
      <c r="E56">
        <f t="shared" si="1"/>
        <v>8.0001370975451458E-2</v>
      </c>
      <c r="F56">
        <f t="shared" si="2"/>
        <v>6.2916295487158186E-2</v>
      </c>
      <c r="G56">
        <f t="shared" si="3"/>
        <v>6.3813842499999912E-2</v>
      </c>
      <c r="H56">
        <f t="shared" si="4"/>
        <v>8.9754701284172622E-4</v>
      </c>
      <c r="I56">
        <f t="shared" si="5"/>
        <v>11260.333247980026</v>
      </c>
    </row>
    <row r="57" spans="1:9" x14ac:dyDescent="0.3">
      <c r="A57">
        <v>55</v>
      </c>
      <c r="B57">
        <v>23.75</v>
      </c>
      <c r="C57">
        <v>0</v>
      </c>
      <c r="D57">
        <f t="shared" si="0"/>
        <v>4.9331357421874555E-2</v>
      </c>
      <c r="E57">
        <f t="shared" si="1"/>
        <v>7.3990410156250519E-2</v>
      </c>
      <c r="F57">
        <f t="shared" si="2"/>
        <v>6.2400655371093815E-2</v>
      </c>
      <c r="G57">
        <f t="shared" si="3"/>
        <v>5.3782562499999992E-2</v>
      </c>
      <c r="H57">
        <f t="shared" si="4"/>
        <v>-8.6180928710938229E-3</v>
      </c>
      <c r="I57">
        <f t="shared" si="5"/>
        <v>11163.290650289469</v>
      </c>
    </row>
    <row r="58" spans="1:9" x14ac:dyDescent="0.3">
      <c r="A58">
        <v>56</v>
      </c>
      <c r="B58">
        <v>24.77</v>
      </c>
      <c r="C58">
        <v>0</v>
      </c>
      <c r="D58">
        <f t="shared" si="0"/>
        <v>4.7127616798651406E-2</v>
      </c>
      <c r="E58">
        <f t="shared" si="1"/>
        <v>7.7650196473003419E-2</v>
      </c>
      <c r="F58">
        <f t="shared" si="2"/>
        <v>6.3304584026057972E-2</v>
      </c>
      <c r="G58">
        <f t="shared" si="3"/>
        <v>5.8078681732000065E-2</v>
      </c>
      <c r="H58">
        <f t="shared" si="4"/>
        <v>-5.2259022940579075E-3</v>
      </c>
      <c r="I58">
        <f t="shared" si="5"/>
        <v>11104.952384070886</v>
      </c>
    </row>
    <row r="59" spans="1:9" x14ac:dyDescent="0.3">
      <c r="A59">
        <v>57</v>
      </c>
      <c r="B59">
        <v>23</v>
      </c>
      <c r="C59">
        <v>0</v>
      </c>
      <c r="D59">
        <f t="shared" si="0"/>
        <v>5.0624863999999992E-2</v>
      </c>
      <c r="E59">
        <f t="shared" si="1"/>
        <v>7.0317472000001047E-2</v>
      </c>
      <c r="F59">
        <f t="shared" si="2"/>
        <v>6.1061946240000553E-2</v>
      </c>
      <c r="G59">
        <f t="shared" si="3"/>
        <v>5.0659600000000055E-2</v>
      </c>
      <c r="H59">
        <f t="shared" si="4"/>
        <v>-1.0402346240000498E-2</v>
      </c>
      <c r="I59">
        <f t="shared" si="5"/>
        <v>10989.434824393062</v>
      </c>
    </row>
    <row r="60" spans="1:9" x14ac:dyDescent="0.3">
      <c r="A60">
        <v>58</v>
      </c>
      <c r="B60">
        <v>25.03</v>
      </c>
      <c r="C60">
        <v>1</v>
      </c>
      <c r="D60">
        <f t="shared" si="0"/>
        <v>6.650174781958039E-2</v>
      </c>
      <c r="E60">
        <f t="shared" si="1"/>
        <v>7.8322034543301111E-2</v>
      </c>
      <c r="F60">
        <f t="shared" si="2"/>
        <v>7.2766499783152375E-2</v>
      </c>
      <c r="G60">
        <f t="shared" si="3"/>
        <v>9.4171973827999911E-2</v>
      </c>
      <c r="H60">
        <f t="shared" si="4"/>
        <v>2.1405474044847536E-2</v>
      </c>
      <c r="I60">
        <f t="shared" si="5"/>
        <v>11224.66888629415</v>
      </c>
    </row>
    <row r="61" spans="1:9" x14ac:dyDescent="0.3">
      <c r="A61">
        <v>59</v>
      </c>
      <c r="B61">
        <v>23.35</v>
      </c>
      <c r="C61">
        <v>0</v>
      </c>
      <c r="D61">
        <f t="shared" si="0"/>
        <v>5.0059675084275002E-2</v>
      </c>
      <c r="E61">
        <f t="shared" si="1"/>
        <v>7.2128415871451246E-2</v>
      </c>
      <c r="F61">
        <f t="shared" si="2"/>
        <v>6.1756107701478415E-2</v>
      </c>
      <c r="G61">
        <f t="shared" si="3"/>
        <v>5.2110010499999998E-2</v>
      </c>
      <c r="H61">
        <f t="shared" si="4"/>
        <v>-9.6460972014784166E-3</v>
      </c>
      <c r="I61">
        <f t="shared" si="5"/>
        <v>11116.394639162545</v>
      </c>
    </row>
    <row r="62" spans="1:9" x14ac:dyDescent="0.3">
      <c r="A62">
        <v>60</v>
      </c>
      <c r="B62">
        <v>21.79</v>
      </c>
      <c r="C62">
        <v>0</v>
      </c>
      <c r="D62">
        <f t="shared" si="0"/>
        <v>5.2028420100285522E-2</v>
      </c>
      <c r="E62">
        <f t="shared" si="1"/>
        <v>6.2948820921093995E-2</v>
      </c>
      <c r="F62">
        <f t="shared" si="2"/>
        <v>5.7816232535314011E-2</v>
      </c>
      <c r="G62">
        <f t="shared" si="3"/>
        <v>4.5798521315999957E-2</v>
      </c>
      <c r="H62">
        <f t="shared" si="4"/>
        <v>-1.2017711219314053E-2</v>
      </c>
      <c r="I62">
        <f t="shared" si="5"/>
        <v>10982.801018589158</v>
      </c>
    </row>
    <row r="63" spans="1:9" x14ac:dyDescent="0.3">
      <c r="A63">
        <v>61</v>
      </c>
      <c r="B63">
        <v>25.6</v>
      </c>
      <c r="C63">
        <v>0</v>
      </c>
      <c r="D63">
        <f t="shared" si="0"/>
        <v>4.5070224998399855E-2</v>
      </c>
      <c r="E63">
        <f t="shared" si="1"/>
        <v>7.9419982643200271E-2</v>
      </c>
      <c r="F63">
        <f t="shared" si="2"/>
        <v>6.3275596550144073E-2</v>
      </c>
      <c r="G63">
        <f t="shared" si="3"/>
        <v>6.1552248000000059E-2</v>
      </c>
      <c r="H63">
        <f t="shared" si="4"/>
        <v>-1.7233485501440132E-3</v>
      </c>
      <c r="I63">
        <f t="shared" si="5"/>
        <v>10963.873824377253</v>
      </c>
    </row>
    <row r="64" spans="1:9" x14ac:dyDescent="0.3">
      <c r="A64">
        <v>62</v>
      </c>
      <c r="B64">
        <v>26.07</v>
      </c>
      <c r="C64">
        <v>0</v>
      </c>
      <c r="D64">
        <f t="shared" si="0"/>
        <v>4.3857102216523058E-2</v>
      </c>
      <c r="E64">
        <f t="shared" si="1"/>
        <v>7.9945172486703076E-2</v>
      </c>
      <c r="F64">
        <f t="shared" si="2"/>
        <v>6.2983779459718475E-2</v>
      </c>
      <c r="G64">
        <f t="shared" si="3"/>
        <v>6.3487655172000085E-2</v>
      </c>
      <c r="H64">
        <f t="shared" si="4"/>
        <v>5.0387571228160954E-4</v>
      </c>
      <c r="I64">
        <f t="shared" si="5"/>
        <v>10969.398254109876</v>
      </c>
    </row>
    <row r="65" spans="1:9" x14ac:dyDescent="0.3">
      <c r="A65">
        <v>63</v>
      </c>
      <c r="B65">
        <v>25.24</v>
      </c>
      <c r="C65">
        <v>0</v>
      </c>
      <c r="D65">
        <f t="shared" si="0"/>
        <v>4.5982350668758665E-2</v>
      </c>
      <c r="E65">
        <f t="shared" si="1"/>
        <v>7.8786249887825566E-2</v>
      </c>
      <c r="F65">
        <f t="shared" si="2"/>
        <v>6.3368417254864126E-2</v>
      </c>
      <c r="G65">
        <f t="shared" si="3"/>
        <v>6.0052131455999996E-2</v>
      </c>
      <c r="H65">
        <f t="shared" si="4"/>
        <v>-3.3162857988641298E-3</v>
      </c>
      <c r="I65">
        <f t="shared" si="5"/>
        <v>10933.020594457686</v>
      </c>
    </row>
    <row r="66" spans="1:9" x14ac:dyDescent="0.3">
      <c r="A66">
        <v>64</v>
      </c>
      <c r="B66">
        <v>25.68</v>
      </c>
      <c r="C66">
        <v>0</v>
      </c>
      <c r="D66">
        <f t="shared" ref="D66:D129" si="7">$J$3+$J$4*B66+$J$5*B66^2 +$J$6*B66^3 +$J$7*B66^4+$J$15*C66</f>
        <v>4.4864841411543344E-2</v>
      </c>
      <c r="E66">
        <f t="shared" ref="E66:E129" si="8">$K$3+$K$4*B66+$K$5*B66^2 +$K$6*B66^3 +$K$7*B66^4</f>
        <v>7.9533284427858231E-2</v>
      </c>
      <c r="F66">
        <f t="shared" ref="F66:F129" si="9">D66*0.47+E66*0.53</f>
        <v>6.3239116210190238E-2</v>
      </c>
      <c r="G66">
        <f t="shared" ref="G66:G129" si="10">$J$10*B66^3 +$J$11*B66^2 +$J$12*B66+ $J$13 +$J$16*C66</f>
        <v>6.1883744447999961E-2</v>
      </c>
      <c r="H66">
        <f t="shared" ref="H66:H129" si="11">G66-F66</f>
        <v>-1.3553717621902772E-3</v>
      </c>
      <c r="I66">
        <f t="shared" si="5"/>
        <v>10918.202287068514</v>
      </c>
    </row>
    <row r="67" spans="1:9" x14ac:dyDescent="0.3">
      <c r="A67">
        <v>65</v>
      </c>
      <c r="B67">
        <v>25.8</v>
      </c>
      <c r="C67">
        <v>0</v>
      </c>
      <c r="D67">
        <f t="shared" si="7"/>
        <v>4.455558211840005E-2</v>
      </c>
      <c r="E67">
        <f t="shared" si="8"/>
        <v>7.9684698803200948E-2</v>
      </c>
      <c r="F67">
        <f t="shared" si="9"/>
        <v>6.3174013961344533E-2</v>
      </c>
      <c r="G67">
        <f t="shared" si="10"/>
        <v>6.2379504000000058E-2</v>
      </c>
      <c r="H67">
        <f t="shared" si="11"/>
        <v>-7.9450996134447505E-4</v>
      </c>
      <c r="I67">
        <f t="shared" ref="I67:I130" si="12">I66*(1+H67)</f>
        <v>10909.527666591464</v>
      </c>
    </row>
    <row r="68" spans="1:9" x14ac:dyDescent="0.3">
      <c r="A68">
        <v>66</v>
      </c>
      <c r="B68">
        <v>26.14</v>
      </c>
      <c r="C68">
        <v>0</v>
      </c>
      <c r="D68">
        <f t="shared" si="7"/>
        <v>4.3676002792448099E-2</v>
      </c>
      <c r="E68">
        <f t="shared" si="8"/>
        <v>7.9994863579005315E-2</v>
      </c>
      <c r="F68">
        <f t="shared" si="9"/>
        <v>6.2924999009323426E-2</v>
      </c>
      <c r="G68">
        <f t="shared" si="10"/>
        <v>6.3773126736000024E-2</v>
      </c>
      <c r="H68">
        <f t="shared" si="11"/>
        <v>8.4812772667659797E-4</v>
      </c>
      <c r="I68">
        <f t="shared" si="12"/>
        <v>10918.780339490446</v>
      </c>
    </row>
    <row r="69" spans="1:9" x14ac:dyDescent="0.3">
      <c r="A69">
        <v>67</v>
      </c>
      <c r="B69">
        <v>26.84</v>
      </c>
      <c r="C69">
        <v>0</v>
      </c>
      <c r="D69">
        <f t="shared" si="7"/>
        <v>4.1897219949117215E-2</v>
      </c>
      <c r="E69">
        <f t="shared" si="8"/>
        <v>8.0107021161348602E-2</v>
      </c>
      <c r="F69">
        <f t="shared" si="9"/>
        <v>6.2148414591599851E-2</v>
      </c>
      <c r="G69">
        <f t="shared" si="10"/>
        <v>6.6577499775999943E-2</v>
      </c>
      <c r="H69">
        <f t="shared" si="11"/>
        <v>4.4290851844000917E-3</v>
      </c>
      <c r="I69">
        <f t="shared" si="12"/>
        <v>10967.1405477238</v>
      </c>
    </row>
    <row r="70" spans="1:9" x14ac:dyDescent="0.3">
      <c r="A70">
        <v>68</v>
      </c>
      <c r="B70">
        <v>25.27</v>
      </c>
      <c r="C70">
        <v>0</v>
      </c>
      <c r="D70">
        <f t="shared" si="7"/>
        <v>4.5907284444516749E-2</v>
      </c>
      <c r="E70">
        <f t="shared" si="8"/>
        <v>7.8846858151675914E-2</v>
      </c>
      <c r="F70">
        <f t="shared" si="9"/>
        <v>6.3365258509311101E-2</v>
      </c>
      <c r="G70">
        <f t="shared" si="10"/>
        <v>6.0177600132000103E-2</v>
      </c>
      <c r="H70">
        <f t="shared" si="11"/>
        <v>-3.1876583773109979E-3</v>
      </c>
      <c r="I70">
        <f t="shared" si="12"/>
        <v>10932.181050281702</v>
      </c>
    </row>
    <row r="71" spans="1:9" x14ac:dyDescent="0.3">
      <c r="A71">
        <v>69</v>
      </c>
      <c r="B71">
        <v>23.54</v>
      </c>
      <c r="C71">
        <v>0</v>
      </c>
      <c r="D71">
        <f t="shared" si="7"/>
        <v>4.9724351933402522E-2</v>
      </c>
      <c r="E71">
        <f t="shared" si="8"/>
        <v>7.3041381946060913E-2</v>
      </c>
      <c r="F71">
        <f t="shared" si="9"/>
        <v>6.2082377840111468E-2</v>
      </c>
      <c r="G71">
        <f t="shared" si="10"/>
        <v>5.2902830415999941E-2</v>
      </c>
      <c r="H71">
        <f t="shared" si="11"/>
        <v>-9.1795474241115269E-3</v>
      </c>
      <c r="I71">
        <f t="shared" si="12"/>
        <v>10831.828575881667</v>
      </c>
    </row>
    <row r="72" spans="1:9" x14ac:dyDescent="0.3">
      <c r="A72">
        <v>70</v>
      </c>
      <c r="B72">
        <v>25.04</v>
      </c>
      <c r="C72">
        <v>0</v>
      </c>
      <c r="D72">
        <f t="shared" si="7"/>
        <v>4.6477274537736868E-2</v>
      </c>
      <c r="E72">
        <f t="shared" si="8"/>
        <v>7.8345728106987256E-2</v>
      </c>
      <c r="F72">
        <f t="shared" si="9"/>
        <v>6.3367554929439573E-2</v>
      </c>
      <c r="G72">
        <f t="shared" si="10"/>
        <v>5.9213953215999898E-2</v>
      </c>
      <c r="H72">
        <f t="shared" si="11"/>
        <v>-4.1536017134396752E-3</v>
      </c>
      <c r="I72">
        <f t="shared" si="12"/>
        <v>10786.837474149201</v>
      </c>
    </row>
    <row r="73" spans="1:9" x14ac:dyDescent="0.3">
      <c r="A73">
        <v>71</v>
      </c>
      <c r="B73">
        <v>19.100000000000001</v>
      </c>
      <c r="C73">
        <v>0</v>
      </c>
      <c r="D73">
        <f t="shared" si="7"/>
        <v>5.2492798624400039E-2</v>
      </c>
      <c r="E73">
        <f t="shared" si="8"/>
        <v>4.4211130991201775E-2</v>
      </c>
      <c r="F73">
        <f t="shared" si="9"/>
        <v>4.8103514778804958E-2</v>
      </c>
      <c r="G73">
        <f t="shared" si="10"/>
        <v>3.6556498000000021E-2</v>
      </c>
      <c r="H73">
        <f t="shared" si="11"/>
        <v>-1.1547016778804937E-2</v>
      </c>
      <c r="I73">
        <f t="shared" si="12"/>
        <v>10662.281680844957</v>
      </c>
    </row>
    <row r="74" spans="1:9" x14ac:dyDescent="0.3">
      <c r="A74">
        <v>72</v>
      </c>
      <c r="B74">
        <v>24.32</v>
      </c>
      <c r="C74">
        <v>0</v>
      </c>
      <c r="D74">
        <f t="shared" si="7"/>
        <v>4.8155001283542331E-2</v>
      </c>
      <c r="E74">
        <f t="shared" si="8"/>
        <v>7.6234404018257873E-2</v>
      </c>
      <c r="F74">
        <f t="shared" si="9"/>
        <v>6.3037084732941576E-2</v>
      </c>
      <c r="G74">
        <f t="shared" si="10"/>
        <v>5.6181806272000062E-2</v>
      </c>
      <c r="H74">
        <f t="shared" si="11"/>
        <v>-6.8552784609415135E-3</v>
      </c>
      <c r="I74">
        <f t="shared" si="12"/>
        <v>10589.18877089377</v>
      </c>
    </row>
    <row r="75" spans="1:9" x14ac:dyDescent="0.3">
      <c r="A75">
        <v>73</v>
      </c>
      <c r="B75">
        <v>24.05</v>
      </c>
      <c r="C75">
        <v>0</v>
      </c>
      <c r="D75">
        <f t="shared" si="7"/>
        <v>4.8731250819275651E-2</v>
      </c>
      <c r="E75">
        <f t="shared" si="8"/>
        <v>7.5233094301449643E-2</v>
      </c>
      <c r="F75">
        <f t="shared" si="9"/>
        <v>6.2777227864827867E-2</v>
      </c>
      <c r="G75">
        <f t="shared" si="10"/>
        <v>5.5043906500000045E-2</v>
      </c>
      <c r="H75">
        <f t="shared" si="11"/>
        <v>-7.7333213648278221E-3</v>
      </c>
      <c r="I75">
        <f t="shared" si="12"/>
        <v>10507.299171135623</v>
      </c>
    </row>
    <row r="76" spans="1:9" x14ac:dyDescent="0.3">
      <c r="A76">
        <v>74</v>
      </c>
      <c r="B76">
        <v>24.96</v>
      </c>
      <c r="C76">
        <v>0</v>
      </c>
      <c r="D76">
        <f t="shared" si="7"/>
        <v>4.6672269481738526E-2</v>
      </c>
      <c r="E76">
        <f t="shared" si="8"/>
        <v>7.8151727927789238E-2</v>
      </c>
      <c r="F76">
        <f t="shared" si="9"/>
        <v>6.3356382458145399E-2</v>
      </c>
      <c r="G76">
        <f t="shared" si="10"/>
        <v>5.8877955263999998E-2</v>
      </c>
      <c r="H76">
        <f t="shared" si="11"/>
        <v>-4.4784271941454012E-3</v>
      </c>
      <c r="I76">
        <f t="shared" si="12"/>
        <v>10460.242996790588</v>
      </c>
    </row>
    <row r="77" spans="1:9" x14ac:dyDescent="0.3">
      <c r="A77">
        <v>75</v>
      </c>
      <c r="B77">
        <v>22.49</v>
      </c>
      <c r="C77">
        <v>0</v>
      </c>
      <c r="D77">
        <f t="shared" si="7"/>
        <v>5.1321722888577281E-2</v>
      </c>
      <c r="E77">
        <f t="shared" si="8"/>
        <v>6.7402114986587991E-2</v>
      </c>
      <c r="F77">
        <f t="shared" si="9"/>
        <v>5.984433070052296E-2</v>
      </c>
      <c r="G77">
        <f t="shared" si="10"/>
        <v>4.8576829155999951E-2</v>
      </c>
      <c r="H77">
        <f t="shared" si="11"/>
        <v>-1.1267501544523009E-2</v>
      </c>
      <c r="I77">
        <f t="shared" si="12"/>
        <v>10342.382192668163</v>
      </c>
    </row>
    <row r="78" spans="1:9" x14ac:dyDescent="0.3">
      <c r="A78">
        <v>76</v>
      </c>
      <c r="B78">
        <v>24.76</v>
      </c>
      <c r="C78">
        <v>0</v>
      </c>
      <c r="D78">
        <f t="shared" si="7"/>
        <v>4.7151258572758703E-2</v>
      </c>
      <c r="E78">
        <f t="shared" si="8"/>
        <v>7.7622211180626177E-2</v>
      </c>
      <c r="F78">
        <f t="shared" si="9"/>
        <v>6.3300863454928469E-2</v>
      </c>
      <c r="G78">
        <f t="shared" si="10"/>
        <v>5.8036573824000098E-2</v>
      </c>
      <c r="H78">
        <f t="shared" si="11"/>
        <v>-5.2642896309283704E-3</v>
      </c>
      <c r="I78">
        <f t="shared" si="12"/>
        <v>10287.936897332202</v>
      </c>
    </row>
    <row r="79" spans="1:9" x14ac:dyDescent="0.3">
      <c r="A79">
        <v>77</v>
      </c>
      <c r="B79">
        <v>22.46</v>
      </c>
      <c r="C79">
        <v>0</v>
      </c>
      <c r="D79">
        <f t="shared" si="7"/>
        <v>5.1357942406297763E-2</v>
      </c>
      <c r="E79">
        <f t="shared" si="8"/>
        <v>6.7221240494667045E-2</v>
      </c>
      <c r="F79">
        <f t="shared" si="9"/>
        <v>5.9765490393133489E-2</v>
      </c>
      <c r="G79">
        <f t="shared" si="10"/>
        <v>4.8455677263999936E-2</v>
      </c>
      <c r="H79">
        <f t="shared" si="11"/>
        <v>-1.1309813129133553E-2</v>
      </c>
      <c r="I79">
        <f t="shared" si="12"/>
        <v>10171.582253539056</v>
      </c>
    </row>
    <row r="80" spans="1:9" x14ac:dyDescent="0.3">
      <c r="A80">
        <v>78</v>
      </c>
      <c r="B80">
        <v>22.27</v>
      </c>
      <c r="C80">
        <v>0</v>
      </c>
      <c r="D80">
        <f t="shared" si="7"/>
        <v>5.1574949191331876E-2</v>
      </c>
      <c r="E80">
        <f t="shared" si="8"/>
        <v>6.6053476035640823E-2</v>
      </c>
      <c r="F80">
        <f t="shared" si="9"/>
        <v>5.9248568418815623E-2</v>
      </c>
      <c r="G80">
        <f t="shared" si="10"/>
        <v>4.7692389732000101E-2</v>
      </c>
      <c r="H80">
        <f t="shared" si="11"/>
        <v>-1.1556178686815521E-2</v>
      </c>
      <c r="I80">
        <f t="shared" si="12"/>
        <v>10054.037631489518</v>
      </c>
    </row>
    <row r="81" spans="1:9" x14ac:dyDescent="0.3">
      <c r="A81">
        <v>79</v>
      </c>
      <c r="B81">
        <v>23.25</v>
      </c>
      <c r="C81">
        <v>0</v>
      </c>
      <c r="D81">
        <f t="shared" si="7"/>
        <v>5.0228200796875289E-2</v>
      </c>
      <c r="E81">
        <f t="shared" si="8"/>
        <v>7.1627760906249227E-2</v>
      </c>
      <c r="F81">
        <f t="shared" si="9"/>
        <v>6.1569967654843474E-2</v>
      </c>
      <c r="G81">
        <f t="shared" si="10"/>
        <v>5.1694162499999946E-2</v>
      </c>
      <c r="H81">
        <f t="shared" si="11"/>
        <v>-9.8758051548435283E-3</v>
      </c>
      <c r="I81">
        <f t="shared" si="12"/>
        <v>9954.7459148214639</v>
      </c>
    </row>
    <row r="82" spans="1:9" x14ac:dyDescent="0.3">
      <c r="A82">
        <v>80</v>
      </c>
      <c r="B82">
        <v>27.98</v>
      </c>
      <c r="C82">
        <v>0</v>
      </c>
      <c r="D82">
        <f t="shared" si="7"/>
        <v>3.9391094045824193E-2</v>
      </c>
      <c r="E82">
        <f t="shared" si="8"/>
        <v>7.8989258365056436E-2</v>
      </c>
      <c r="F82">
        <f t="shared" si="9"/>
        <v>6.0378121135017282E-2</v>
      </c>
      <c r="G82">
        <f t="shared" si="10"/>
        <v>7.088460308800007E-2</v>
      </c>
      <c r="H82">
        <f t="shared" si="11"/>
        <v>1.0506481952982788E-2</v>
      </c>
      <c r="I82">
        <f t="shared" si="12"/>
        <v>10059.335273122064</v>
      </c>
    </row>
    <row r="83" spans="1:9" x14ac:dyDescent="0.3">
      <c r="A83">
        <v>81</v>
      </c>
      <c r="B83">
        <v>25.53</v>
      </c>
      <c r="C83">
        <v>0</v>
      </c>
      <c r="D83">
        <f t="shared" si="7"/>
        <v>4.5249277545396094E-2</v>
      </c>
      <c r="E83">
        <f t="shared" si="8"/>
        <v>7.9312678849268181E-2</v>
      </c>
      <c r="F83">
        <f t="shared" si="9"/>
        <v>6.3302880236448311E-2</v>
      </c>
      <c r="G83">
        <f t="shared" si="10"/>
        <v>6.126158422799996E-2</v>
      </c>
      <c r="H83">
        <f t="shared" si="11"/>
        <v>-2.0412960084483511E-3</v>
      </c>
      <c r="I83">
        <f t="shared" si="12"/>
        <v>10038.801192181396</v>
      </c>
    </row>
    <row r="84" spans="1:9" x14ac:dyDescent="0.3">
      <c r="A84">
        <v>82</v>
      </c>
      <c r="B84">
        <v>24.29</v>
      </c>
      <c r="C84">
        <v>0</v>
      </c>
      <c r="D84">
        <f t="shared" si="7"/>
        <v>4.8220619925845254E-2</v>
      </c>
      <c r="E84">
        <f t="shared" si="8"/>
        <v>7.6128715385975543E-2</v>
      </c>
      <c r="F84">
        <f t="shared" si="9"/>
        <v>6.3011910519714304E-2</v>
      </c>
      <c r="G84">
        <f t="shared" si="10"/>
        <v>5.6055309316000029E-2</v>
      </c>
      <c r="H84">
        <f t="shared" si="11"/>
        <v>-6.9566012037142744E-3</v>
      </c>
      <c r="I84">
        <f t="shared" si="12"/>
        <v>9968.9652557240188</v>
      </c>
    </row>
    <row r="85" spans="1:9" x14ac:dyDescent="0.3">
      <c r="A85">
        <v>83</v>
      </c>
      <c r="B85">
        <v>26.55</v>
      </c>
      <c r="C85">
        <v>0</v>
      </c>
      <c r="D85">
        <f t="shared" si="7"/>
        <v>4.2623568524275512E-2</v>
      </c>
      <c r="E85">
        <f t="shared" si="8"/>
        <v>8.0143179391454211E-2</v>
      </c>
      <c r="F85">
        <f t="shared" si="9"/>
        <v>6.2508962283880226E-2</v>
      </c>
      <c r="G85">
        <f t="shared" si="10"/>
        <v>6.5427706500000099E-2</v>
      </c>
      <c r="H85">
        <f t="shared" si="11"/>
        <v>2.9187442161198729E-3</v>
      </c>
      <c r="I85">
        <f t="shared" si="12"/>
        <v>9998.0621154048622</v>
      </c>
    </row>
    <row r="86" spans="1:9" x14ac:dyDescent="0.3">
      <c r="A86">
        <v>84</v>
      </c>
      <c r="B86">
        <v>25.85</v>
      </c>
      <c r="C86">
        <v>0</v>
      </c>
      <c r="D86">
        <f t="shared" si="7"/>
        <v>4.4426412399275694E-2</v>
      </c>
      <c r="E86">
        <f t="shared" si="8"/>
        <v>7.9741267741448407E-2</v>
      </c>
      <c r="F86">
        <f t="shared" si="9"/>
        <v>6.3143285730627233E-2</v>
      </c>
      <c r="G86">
        <f t="shared" si="10"/>
        <v>6.2585510499999969E-2</v>
      </c>
      <c r="H86">
        <f t="shared" si="11"/>
        <v>-5.5777523062726375E-4</v>
      </c>
      <c r="I86">
        <f t="shared" si="12"/>
        <v>9992.4854440026156</v>
      </c>
    </row>
    <row r="87" spans="1:9" x14ac:dyDescent="0.3">
      <c r="A87">
        <v>85</v>
      </c>
      <c r="B87">
        <v>26.2</v>
      </c>
      <c r="C87">
        <v>0</v>
      </c>
      <c r="D87">
        <f t="shared" si="7"/>
        <v>4.3520943974399318E-2</v>
      </c>
      <c r="E87">
        <f t="shared" si="8"/>
        <v>8.0031703091202999E-2</v>
      </c>
      <c r="F87">
        <f t="shared" si="9"/>
        <v>6.2871646306305276E-2</v>
      </c>
      <c r="G87">
        <f t="shared" si="10"/>
        <v>6.401716799999993E-2</v>
      </c>
      <c r="H87">
        <f t="shared" si="11"/>
        <v>1.1455216936946538E-3</v>
      </c>
      <c r="I87">
        <f t="shared" si="12"/>
        <v>10003.932052852648</v>
      </c>
    </row>
    <row r="88" spans="1:9" x14ac:dyDescent="0.3">
      <c r="A88">
        <v>86</v>
      </c>
      <c r="B88">
        <v>24.94</v>
      </c>
      <c r="C88">
        <v>0</v>
      </c>
      <c r="D88">
        <f t="shared" si="7"/>
        <v>4.6720728517300136E-2</v>
      </c>
      <c r="E88">
        <f t="shared" si="8"/>
        <v>7.8101637785625844E-2</v>
      </c>
      <c r="F88">
        <f t="shared" si="9"/>
        <v>6.3352610429512762E-2</v>
      </c>
      <c r="G88">
        <f t="shared" si="10"/>
        <v>5.8793900496000057E-2</v>
      </c>
      <c r="H88">
        <f t="shared" si="11"/>
        <v>-4.5587099335127057E-3</v>
      </c>
      <c r="I88">
        <f t="shared" si="12"/>
        <v>9958.3270284291229</v>
      </c>
    </row>
    <row r="89" spans="1:9" x14ac:dyDescent="0.3">
      <c r="A89">
        <v>87</v>
      </c>
      <c r="B89">
        <v>26.79</v>
      </c>
      <c r="C89">
        <v>0</v>
      </c>
      <c r="D89">
        <f t="shared" si="7"/>
        <v>4.2020889481404033E-2</v>
      </c>
      <c r="E89">
        <f t="shared" si="8"/>
        <v>8.0121248390855104E-2</v>
      </c>
      <c r="F89">
        <f t="shared" si="9"/>
        <v>6.2214079703413104E-2</v>
      </c>
      <c r="G89">
        <f t="shared" si="10"/>
        <v>6.6380597315999906E-2</v>
      </c>
      <c r="H89">
        <f t="shared" si="11"/>
        <v>4.1665176125868023E-3</v>
      </c>
      <c r="I89">
        <f t="shared" si="12"/>
        <v>9999.8185733849732</v>
      </c>
    </row>
    <row r="90" spans="1:9" x14ac:dyDescent="0.3">
      <c r="A90">
        <v>88</v>
      </c>
      <c r="B90">
        <v>27.15</v>
      </c>
      <c r="C90">
        <v>0</v>
      </c>
      <c r="D90">
        <f t="shared" si="7"/>
        <v>4.1149516556274524E-2</v>
      </c>
      <c r="E90">
        <f t="shared" si="8"/>
        <v>7.9947904327451802E-2</v>
      </c>
      <c r="F90">
        <f t="shared" si="9"/>
        <v>6.1712662074998481E-2</v>
      </c>
      <c r="G90">
        <f t="shared" si="10"/>
        <v>6.7784782500000001E-2</v>
      </c>
      <c r="H90">
        <f t="shared" si="11"/>
        <v>6.0721204250015204E-3</v>
      </c>
      <c r="I90">
        <f t="shared" si="12"/>
        <v>10060.538675990734</v>
      </c>
    </row>
    <row r="91" spans="1:9" x14ac:dyDescent="0.3">
      <c r="A91">
        <v>89</v>
      </c>
      <c r="B91">
        <v>25.1</v>
      </c>
      <c r="C91">
        <v>0</v>
      </c>
      <c r="D91">
        <f t="shared" si="7"/>
        <v>4.6329864880400251E-2</v>
      </c>
      <c r="E91">
        <f t="shared" si="8"/>
        <v>7.8484552079201908E-2</v>
      </c>
      <c r="F91">
        <f t="shared" si="9"/>
        <v>6.3371849095765126E-2</v>
      </c>
      <c r="G91">
        <f t="shared" si="10"/>
        <v>5.9465698000000095E-2</v>
      </c>
      <c r="H91">
        <f t="shared" si="11"/>
        <v>-3.9061510957650314E-3</v>
      </c>
      <c r="I91">
        <f t="shared" si="12"/>
        <v>10021.240691817527</v>
      </c>
    </row>
    <row r="92" spans="1:9" x14ac:dyDescent="0.3">
      <c r="A92">
        <v>90</v>
      </c>
      <c r="B92">
        <v>25.81</v>
      </c>
      <c r="C92">
        <v>0</v>
      </c>
      <c r="D92">
        <f t="shared" si="7"/>
        <v>4.4529760166766685E-2</v>
      </c>
      <c r="E92">
        <f t="shared" si="8"/>
        <v>7.9696318250691345E-2</v>
      </c>
      <c r="F92">
        <f t="shared" si="9"/>
        <v>6.3168035951246759E-2</v>
      </c>
      <c r="G92">
        <f t="shared" si="10"/>
        <v>6.2420732483999958E-2</v>
      </c>
      <c r="H92">
        <f t="shared" si="11"/>
        <v>-7.4730346724680152E-4</v>
      </c>
      <c r="I92">
        <f t="shared" si="12"/>
        <v>10013.751783902417</v>
      </c>
    </row>
    <row r="93" spans="1:9" x14ac:dyDescent="0.3">
      <c r="A93">
        <v>91</v>
      </c>
      <c r="B93">
        <v>25.04</v>
      </c>
      <c r="C93">
        <v>1</v>
      </c>
      <c r="D93">
        <f t="shared" si="7"/>
        <v>6.6477274537736872E-2</v>
      </c>
      <c r="E93">
        <f t="shared" si="8"/>
        <v>7.8345728106987256E-2</v>
      </c>
      <c r="F93">
        <f t="shared" si="9"/>
        <v>7.2767554929439565E-2</v>
      </c>
      <c r="G93">
        <f t="shared" si="10"/>
        <v>9.4213953215999902E-2</v>
      </c>
      <c r="H93">
        <f t="shared" si="11"/>
        <v>2.1446398286560336E-2</v>
      </c>
      <c r="I93">
        <f t="shared" si="12"/>
        <v>10228.510693002741</v>
      </c>
    </row>
    <row r="94" spans="1:9" x14ac:dyDescent="0.3">
      <c r="A94">
        <v>92</v>
      </c>
      <c r="B94">
        <v>26.39</v>
      </c>
      <c r="C94">
        <v>0</v>
      </c>
      <c r="D94">
        <f t="shared" si="7"/>
        <v>4.3031833072099346E-2</v>
      </c>
      <c r="E94">
        <f t="shared" si="8"/>
        <v>8.0113844973306314E-2</v>
      </c>
      <c r="F94">
        <f t="shared" si="9"/>
        <v>6.2685299379739046E-2</v>
      </c>
      <c r="G94">
        <f t="shared" si="10"/>
        <v>6.4785772036000028E-2</v>
      </c>
      <c r="H94">
        <f t="shared" si="11"/>
        <v>2.1004726562609821E-3</v>
      </c>
      <c r="I94">
        <f t="shared" si="12"/>
        <v>10249.995400027667</v>
      </c>
    </row>
    <row r="95" spans="1:9" x14ac:dyDescent="0.3">
      <c r="A95">
        <v>93</v>
      </c>
      <c r="B95">
        <v>25.5</v>
      </c>
      <c r="C95">
        <v>0</v>
      </c>
      <c r="D95">
        <f t="shared" si="7"/>
        <v>4.5325800249999881E-2</v>
      </c>
      <c r="E95">
        <f t="shared" si="8"/>
        <v>7.9264349500000275E-2</v>
      </c>
      <c r="F95">
        <f t="shared" si="9"/>
        <v>6.3313231352500096E-2</v>
      </c>
      <c r="G95">
        <f t="shared" si="10"/>
        <v>6.1136849999999993E-2</v>
      </c>
      <c r="H95">
        <f t="shared" si="11"/>
        <v>-2.1763813525001036E-3</v>
      </c>
      <c r="I95">
        <f t="shared" si="12"/>
        <v>10227.687501175835</v>
      </c>
    </row>
    <row r="96" spans="1:9" x14ac:dyDescent="0.3">
      <c r="A96">
        <v>94</v>
      </c>
      <c r="B96">
        <v>26.31</v>
      </c>
      <c r="C96">
        <v>0</v>
      </c>
      <c r="D96">
        <f t="shared" si="7"/>
        <v>4.3237333121494803E-2</v>
      </c>
      <c r="E96">
        <f t="shared" si="8"/>
        <v>8.0085600262039147E-2</v>
      </c>
      <c r="F96">
        <f t="shared" si="9"/>
        <v>6.2766914705983307E-2</v>
      </c>
      <c r="G96">
        <f t="shared" si="10"/>
        <v>6.4462950083999965E-2</v>
      </c>
      <c r="H96">
        <f t="shared" si="11"/>
        <v>1.6960353780166582E-3</v>
      </c>
      <c r="I96">
        <f t="shared" si="12"/>
        <v>10245.034021013127</v>
      </c>
    </row>
    <row r="97" spans="1:9" x14ac:dyDescent="0.3">
      <c r="A97">
        <v>95</v>
      </c>
      <c r="B97">
        <v>24.61</v>
      </c>
      <c r="C97">
        <v>1</v>
      </c>
      <c r="D97">
        <f t="shared" si="7"/>
        <v>6.750169565279561E-2</v>
      </c>
      <c r="E97">
        <f t="shared" si="8"/>
        <v>7.7183404582313209E-2</v>
      </c>
      <c r="F97">
        <f t="shared" si="9"/>
        <v>7.2633001385439933E-2</v>
      </c>
      <c r="G97">
        <f t="shared" si="10"/>
        <v>9.2404599044000113E-2</v>
      </c>
      <c r="H97">
        <f t="shared" si="11"/>
        <v>1.977159765856018E-2</v>
      </c>
      <c r="I97">
        <f t="shared" si="12"/>
        <v>10447.594711674859</v>
      </c>
    </row>
    <row r="98" spans="1:9" x14ac:dyDescent="0.3">
      <c r="A98">
        <v>96</v>
      </c>
      <c r="B98">
        <v>26.52</v>
      </c>
      <c r="C98">
        <v>1</v>
      </c>
      <c r="D98">
        <f t="shared" si="7"/>
        <v>6.2699789970800154E-2</v>
      </c>
      <c r="E98">
        <f t="shared" si="8"/>
        <v>8.0140403875104571E-2</v>
      </c>
      <c r="F98">
        <f t="shared" si="9"/>
        <v>7.1943315340081498E-2</v>
      </c>
      <c r="G98">
        <f t="shared" si="10"/>
        <v>0.10030773363200007</v>
      </c>
      <c r="H98">
        <f t="shared" si="11"/>
        <v>2.8364418291918575E-2</v>
      </c>
      <c r="I98">
        <f t="shared" si="12"/>
        <v>10743.93465822124</v>
      </c>
    </row>
    <row r="99" spans="1:9" x14ac:dyDescent="0.3">
      <c r="A99">
        <v>97</v>
      </c>
      <c r="B99">
        <v>24.23</v>
      </c>
      <c r="C99">
        <v>0</v>
      </c>
      <c r="D99">
        <f t="shared" si="7"/>
        <v>4.8350690918179229E-2</v>
      </c>
      <c r="E99">
        <f t="shared" si="8"/>
        <v>7.5913142948345502E-2</v>
      </c>
      <c r="F99">
        <f t="shared" si="9"/>
        <v>6.295879049416736E-2</v>
      </c>
      <c r="G99">
        <f t="shared" si="10"/>
        <v>5.5802347587999984E-2</v>
      </c>
      <c r="H99">
        <f t="shared" si="11"/>
        <v>-7.1564429061673762E-3</v>
      </c>
      <c r="I99">
        <f t="shared" si="12"/>
        <v>10667.046303252087</v>
      </c>
    </row>
    <row r="100" spans="1:9" x14ac:dyDescent="0.3">
      <c r="A100">
        <v>98</v>
      </c>
      <c r="B100">
        <v>26.24</v>
      </c>
      <c r="C100">
        <v>1</v>
      </c>
      <c r="D100">
        <f t="shared" si="7"/>
        <v>6.3417697117142943E-2</v>
      </c>
      <c r="E100">
        <f t="shared" si="8"/>
        <v>8.0053335013458682E-2</v>
      </c>
      <c r="F100">
        <f t="shared" si="9"/>
        <v>7.2234585202190282E-2</v>
      </c>
      <c r="G100">
        <f t="shared" si="10"/>
        <v>9.9179518655999943E-2</v>
      </c>
      <c r="H100">
        <f t="shared" si="11"/>
        <v>2.6944933453809661E-2</v>
      </c>
      <c r="I100">
        <f t="shared" si="12"/>
        <v>10954.469156041921</v>
      </c>
    </row>
    <row r="101" spans="1:9" x14ac:dyDescent="0.3">
      <c r="A101">
        <v>99</v>
      </c>
      <c r="B101">
        <v>25.46</v>
      </c>
      <c r="C101">
        <v>0</v>
      </c>
      <c r="D101">
        <f t="shared" si="7"/>
        <v>4.5427612094426806E-2</v>
      </c>
      <c r="E101">
        <f t="shared" si="8"/>
        <v>7.9197718379214521E-2</v>
      </c>
      <c r="F101">
        <f t="shared" si="9"/>
        <v>6.332576842536429E-2</v>
      </c>
      <c r="G101">
        <f t="shared" si="10"/>
        <v>6.0970390864000051E-2</v>
      </c>
      <c r="H101">
        <f t="shared" si="11"/>
        <v>-2.3553775613642386E-3</v>
      </c>
      <c r="I101">
        <f t="shared" si="12"/>
        <v>10928.667245195124</v>
      </c>
    </row>
    <row r="102" spans="1:9" x14ac:dyDescent="0.3">
      <c r="A102">
        <v>100</v>
      </c>
      <c r="B102">
        <v>25.47</v>
      </c>
      <c r="C102">
        <v>0</v>
      </c>
      <c r="D102">
        <f t="shared" si="7"/>
        <v>4.5402183381563654E-2</v>
      </c>
      <c r="E102">
        <f t="shared" si="8"/>
        <v>7.9214611280133074E-2</v>
      </c>
      <c r="F102">
        <f t="shared" si="9"/>
        <v>6.3322770167805451E-2</v>
      </c>
      <c r="G102">
        <f t="shared" si="10"/>
        <v>6.1012021091999907E-2</v>
      </c>
      <c r="H102">
        <f t="shared" si="11"/>
        <v>-2.3107490758055432E-3</v>
      </c>
      <c r="I102">
        <f t="shared" si="12"/>
        <v>10903.413837458504</v>
      </c>
    </row>
    <row r="103" spans="1:9" x14ac:dyDescent="0.3">
      <c r="A103">
        <v>101</v>
      </c>
      <c r="B103">
        <v>25.34</v>
      </c>
      <c r="C103">
        <v>1</v>
      </c>
      <c r="D103">
        <f t="shared" si="7"/>
        <v>6.5731380342220799E-2</v>
      </c>
      <c r="E103">
        <f t="shared" si="8"/>
        <v>7.8982743789541399E-2</v>
      </c>
      <c r="F103">
        <f t="shared" si="9"/>
        <v>7.2754602969300725E-2</v>
      </c>
      <c r="G103">
        <f t="shared" si="10"/>
        <v>9.5470064975999969E-2</v>
      </c>
      <c r="H103">
        <f t="shared" si="11"/>
        <v>2.2715462006699244E-2</v>
      </c>
      <c r="I103">
        <f t="shared" si="12"/>
        <v>11151.08992022661</v>
      </c>
    </row>
    <row r="104" spans="1:9" x14ac:dyDescent="0.3">
      <c r="A104">
        <v>102</v>
      </c>
      <c r="B104">
        <v>25.34</v>
      </c>
      <c r="C104">
        <v>0</v>
      </c>
      <c r="D104">
        <f t="shared" si="7"/>
        <v>4.5731380342220795E-2</v>
      </c>
      <c r="E104">
        <f t="shared" si="8"/>
        <v>7.8982743789541399E-2</v>
      </c>
      <c r="F104">
        <f t="shared" si="9"/>
        <v>6.3354602969300719E-2</v>
      </c>
      <c r="G104">
        <f t="shared" si="10"/>
        <v>6.0470064975999965E-2</v>
      </c>
      <c r="H104">
        <f t="shared" si="11"/>
        <v>-2.8845379933007537E-3</v>
      </c>
      <c r="I104">
        <f t="shared" si="12"/>
        <v>11118.924177685003</v>
      </c>
    </row>
    <row r="105" spans="1:9" x14ac:dyDescent="0.3">
      <c r="A105">
        <v>103</v>
      </c>
      <c r="B105">
        <v>28.08</v>
      </c>
      <c r="C105">
        <v>0</v>
      </c>
      <c r="D105">
        <f t="shared" si="7"/>
        <v>3.9212132173987335E-2</v>
      </c>
      <c r="E105">
        <f t="shared" si="8"/>
        <v>7.8829441560250402E-2</v>
      </c>
      <c r="F105">
        <f t="shared" si="9"/>
        <v>6.0209306148706759E-2</v>
      </c>
      <c r="G105">
        <f t="shared" si="10"/>
        <v>7.1243199167999954E-2</v>
      </c>
      <c r="H105">
        <f t="shared" si="11"/>
        <v>1.1033893019293195E-2</v>
      </c>
      <c r="I105">
        <f t="shared" si="12"/>
        <v>11241.609197551212</v>
      </c>
    </row>
    <row r="106" spans="1:9" x14ac:dyDescent="0.3">
      <c r="A106">
        <v>104</v>
      </c>
      <c r="B106">
        <v>27.22</v>
      </c>
      <c r="C106">
        <v>0</v>
      </c>
      <c r="D106">
        <f t="shared" si="7"/>
        <v>4.0986020233432896E-2</v>
      </c>
      <c r="E106">
        <f t="shared" si="8"/>
        <v>7.9895711214796439E-2</v>
      </c>
      <c r="F106">
        <f t="shared" si="9"/>
        <v>6.1608156453555579E-2</v>
      </c>
      <c r="G106">
        <f t="shared" si="10"/>
        <v>6.8053990991999963E-2</v>
      </c>
      <c r="H106">
        <f t="shared" si="11"/>
        <v>6.4458345384443838E-3</v>
      </c>
      <c r="I106">
        <f t="shared" si="12"/>
        <v>11314.070750384481</v>
      </c>
    </row>
    <row r="107" spans="1:9" x14ac:dyDescent="0.3">
      <c r="A107">
        <v>105</v>
      </c>
      <c r="B107">
        <v>24.4</v>
      </c>
      <c r="C107">
        <v>0</v>
      </c>
      <c r="D107">
        <f t="shared" si="7"/>
        <v>4.7978160998399577E-2</v>
      </c>
      <c r="E107">
        <f t="shared" si="8"/>
        <v>7.6509377843202664E-2</v>
      </c>
      <c r="F107">
        <f t="shared" si="9"/>
        <v>6.3099705926145208E-2</v>
      </c>
      <c r="G107">
        <f t="shared" si="10"/>
        <v>5.651916000000004E-2</v>
      </c>
      <c r="H107">
        <f t="shared" si="11"/>
        <v>-6.5805459261451676E-3</v>
      </c>
      <c r="I107">
        <f t="shared" si="12"/>
        <v>11239.61798819992</v>
      </c>
    </row>
    <row r="108" spans="1:9" x14ac:dyDescent="0.3">
      <c r="A108">
        <v>106</v>
      </c>
      <c r="B108">
        <v>22.08</v>
      </c>
      <c r="C108">
        <v>1</v>
      </c>
      <c r="D108">
        <f t="shared" si="7"/>
        <v>7.1770601910435258E-2</v>
      </c>
      <c r="E108">
        <f t="shared" si="8"/>
        <v>6.4849431060150842E-2</v>
      </c>
      <c r="F108">
        <f t="shared" si="9"/>
        <v>6.8102381359784525E-2</v>
      </c>
      <c r="G108">
        <f t="shared" si="10"/>
        <v>8.1936498367999988E-2</v>
      </c>
      <c r="H108">
        <f t="shared" si="11"/>
        <v>1.3834117008215463E-2</v>
      </c>
      <c r="I108">
        <f t="shared" si="12"/>
        <v>11395.10817857632</v>
      </c>
    </row>
    <row r="109" spans="1:9" x14ac:dyDescent="0.3">
      <c r="A109">
        <v>107</v>
      </c>
      <c r="B109">
        <v>22.78</v>
      </c>
      <c r="C109">
        <v>1</v>
      </c>
      <c r="D109">
        <f t="shared" si="7"/>
        <v>7.0944177441434539E-2</v>
      </c>
      <c r="E109">
        <f t="shared" si="8"/>
        <v>6.9098076280394549E-2</v>
      </c>
      <c r="F109">
        <f t="shared" si="9"/>
        <v>6.9965743826083338E-2</v>
      </c>
      <c r="G109">
        <f t="shared" si="10"/>
        <v>8.4756104528000031E-2</v>
      </c>
      <c r="H109">
        <f t="shared" si="11"/>
        <v>1.4790360701916694E-2</v>
      </c>
      <c r="I109">
        <f t="shared" si="12"/>
        <v>11563.645938774824</v>
      </c>
    </row>
    <row r="110" spans="1:9" x14ac:dyDescent="0.3">
      <c r="A110">
        <v>108</v>
      </c>
      <c r="B110">
        <v>21.54</v>
      </c>
      <c r="C110">
        <v>1</v>
      </c>
      <c r="D110">
        <f t="shared" si="7"/>
        <v>7.2211824689753942E-2</v>
      </c>
      <c r="E110">
        <f t="shared" si="8"/>
        <v>6.1257511620556038E-2</v>
      </c>
      <c r="F110">
        <f t="shared" si="9"/>
        <v>6.6406038763079045E-2</v>
      </c>
      <c r="G110">
        <f t="shared" si="10"/>
        <v>7.9834360015999972E-2</v>
      </c>
      <c r="H110">
        <f t="shared" si="11"/>
        <v>1.3428321252920927E-2</v>
      </c>
      <c r="I110">
        <f t="shared" si="12"/>
        <v>11718.926291295726</v>
      </c>
    </row>
    <row r="111" spans="1:9" x14ac:dyDescent="0.3">
      <c r="A111">
        <v>109</v>
      </c>
      <c r="B111">
        <v>22.83</v>
      </c>
      <c r="C111">
        <v>1</v>
      </c>
      <c r="D111">
        <f t="shared" si="7"/>
        <v>7.0874082290455651E-2</v>
      </c>
      <c r="E111">
        <f t="shared" si="8"/>
        <v>6.9380472898515455E-2</v>
      </c>
      <c r="F111">
        <f t="shared" si="9"/>
        <v>7.0082469312727352E-2</v>
      </c>
      <c r="G111">
        <f t="shared" si="10"/>
        <v>8.4960818468000077E-2</v>
      </c>
      <c r="H111">
        <f t="shared" si="11"/>
        <v>1.4878349155272724E-2</v>
      </c>
      <c r="I111">
        <f t="shared" si="12"/>
        <v>11893.284568382527</v>
      </c>
    </row>
    <row r="112" spans="1:9" x14ac:dyDescent="0.3">
      <c r="A112">
        <v>110</v>
      </c>
      <c r="B112">
        <v>22.5</v>
      </c>
      <c r="C112">
        <v>0</v>
      </c>
      <c r="D112">
        <f t="shared" si="7"/>
        <v>5.1309531249999929E-2</v>
      </c>
      <c r="E112">
        <f t="shared" si="8"/>
        <v>6.7462187500000548E-2</v>
      </c>
      <c r="F112">
        <f t="shared" si="9"/>
        <v>5.9870439062500252E-2</v>
      </c>
      <c r="G112">
        <f t="shared" si="10"/>
        <v>4.8617249999999973E-2</v>
      </c>
      <c r="H112">
        <f t="shared" si="11"/>
        <v>-1.125318906250028E-2</v>
      </c>
      <c r="I112">
        <f t="shared" si="12"/>
        <v>11759.447188560402</v>
      </c>
    </row>
    <row r="113" spans="1:9" x14ac:dyDescent="0.3">
      <c r="A113">
        <v>111</v>
      </c>
      <c r="B113">
        <v>24.2</v>
      </c>
      <c r="C113">
        <v>0</v>
      </c>
      <c r="D113">
        <f t="shared" si="7"/>
        <v>4.8415134118399816E-2</v>
      </c>
      <c r="E113">
        <f t="shared" si="8"/>
        <v>7.5803265203201686E-2</v>
      </c>
      <c r="F113">
        <f t="shared" si="9"/>
        <v>6.2930843593344804E-2</v>
      </c>
      <c r="G113">
        <f t="shared" si="10"/>
        <v>5.5675888000000034E-2</v>
      </c>
      <c r="H113">
        <f t="shared" si="11"/>
        <v>-7.2549555933447696E-3</v>
      </c>
      <c r="I113">
        <f t="shared" si="12"/>
        <v>11674.132921405113</v>
      </c>
    </row>
    <row r="114" spans="1:9" x14ac:dyDescent="0.3">
      <c r="A114">
        <v>112</v>
      </c>
      <c r="B114">
        <v>25.54</v>
      </c>
      <c r="C114">
        <v>0</v>
      </c>
      <c r="D114">
        <f t="shared" si="7"/>
        <v>4.5223740284250802E-2</v>
      </c>
      <c r="E114">
        <f t="shared" si="8"/>
        <v>7.9328475977164192E-2</v>
      </c>
      <c r="F114">
        <f t="shared" si="9"/>
        <v>6.3299250201494905E-2</v>
      </c>
      <c r="G114">
        <f t="shared" si="10"/>
        <v>6.130314081599994E-2</v>
      </c>
      <c r="H114">
        <f t="shared" si="11"/>
        <v>-1.9961093854949652E-3</v>
      </c>
      <c r="I114">
        <f t="shared" si="12"/>
        <v>11650.830075113181</v>
      </c>
    </row>
    <row r="115" spans="1:9" x14ac:dyDescent="0.3">
      <c r="A115">
        <v>113</v>
      </c>
      <c r="B115">
        <v>25.55</v>
      </c>
      <c r="C115">
        <v>1</v>
      </c>
      <c r="D115">
        <f t="shared" si="7"/>
        <v>6.5198188652274766E-2</v>
      </c>
      <c r="E115">
        <f t="shared" si="8"/>
        <v>7.9344116935450959E-2</v>
      </c>
      <c r="F115">
        <f t="shared" si="9"/>
        <v>7.2695530642358147E-2</v>
      </c>
      <c r="G115">
        <f t="shared" si="10"/>
        <v>9.6344686499999999E-2</v>
      </c>
      <c r="H115">
        <f t="shared" si="11"/>
        <v>2.3649155857641851E-2</v>
      </c>
      <c r="I115">
        <f t="shared" si="12"/>
        <v>11926.362371430434</v>
      </c>
    </row>
    <row r="116" spans="1:9" x14ac:dyDescent="0.3">
      <c r="A116">
        <v>114</v>
      </c>
      <c r="B116">
        <v>25.5</v>
      </c>
      <c r="C116">
        <v>0</v>
      </c>
      <c r="D116">
        <f t="shared" si="7"/>
        <v>4.5325800249999881E-2</v>
      </c>
      <c r="E116">
        <f t="shared" si="8"/>
        <v>7.9264349500000275E-2</v>
      </c>
      <c r="F116">
        <f t="shared" si="9"/>
        <v>6.3313231352500096E-2</v>
      </c>
      <c r="G116">
        <f t="shared" si="10"/>
        <v>6.1136849999999993E-2</v>
      </c>
      <c r="H116">
        <f t="shared" si="11"/>
        <v>-2.1763813525001036E-3</v>
      </c>
      <c r="I116">
        <f t="shared" si="12"/>
        <v>11900.406058762093</v>
      </c>
    </row>
    <row r="117" spans="1:9" x14ac:dyDescent="0.3">
      <c r="A117">
        <v>115</v>
      </c>
      <c r="B117">
        <v>24.63</v>
      </c>
      <c r="C117">
        <v>0</v>
      </c>
      <c r="D117">
        <f t="shared" si="7"/>
        <v>4.7455437249584786E-2</v>
      </c>
      <c r="E117">
        <f t="shared" si="8"/>
        <v>7.7243970878818402E-2</v>
      </c>
      <c r="F117">
        <f t="shared" si="9"/>
        <v>6.3243360073078597E-2</v>
      </c>
      <c r="G117">
        <f t="shared" si="10"/>
        <v>5.7488895107999954E-2</v>
      </c>
      <c r="H117">
        <f t="shared" si="11"/>
        <v>-5.7544649650786428E-3</v>
      </c>
      <c r="I117">
        <f t="shared" si="12"/>
        <v>11831.925589026736</v>
      </c>
    </row>
    <row r="118" spans="1:9" x14ac:dyDescent="0.3">
      <c r="A118">
        <v>116</v>
      </c>
      <c r="B118">
        <v>23.11</v>
      </c>
      <c r="C118">
        <v>0</v>
      </c>
      <c r="D118">
        <f t="shared" si="7"/>
        <v>5.0454714278051593E-2</v>
      </c>
      <c r="E118">
        <f t="shared" si="8"/>
        <v>7.0904143953402166E-2</v>
      </c>
      <c r="F118">
        <f t="shared" si="9"/>
        <v>6.1292912005987396E-2</v>
      </c>
      <c r="G118">
        <f t="shared" si="10"/>
        <v>5.1113858244000082E-2</v>
      </c>
      <c r="H118">
        <f t="shared" si="11"/>
        <v>-1.0179053761987314E-2</v>
      </c>
      <c r="I118">
        <f t="shared" si="12"/>
        <v>11711.487782348198</v>
      </c>
    </row>
    <row r="119" spans="1:9" x14ac:dyDescent="0.3">
      <c r="A119">
        <v>117</v>
      </c>
      <c r="B119">
        <v>26.8</v>
      </c>
      <c r="C119">
        <v>1</v>
      </c>
      <c r="D119">
        <f t="shared" si="7"/>
        <v>6.1996096870398518E-2</v>
      </c>
      <c r="E119">
        <f t="shared" si="8"/>
        <v>8.0118664499199799E-2</v>
      </c>
      <c r="F119">
        <f t="shared" si="9"/>
        <v>7.1601057713663208E-2</v>
      </c>
      <c r="G119">
        <f t="shared" si="10"/>
        <v>0.10142002399999994</v>
      </c>
      <c r="H119">
        <f t="shared" si="11"/>
        <v>2.9818966286336734E-2</v>
      </c>
      <c r="I119">
        <f t="shared" si="12"/>
        <v>12060.712241692885</v>
      </c>
    </row>
    <row r="120" spans="1:9" x14ac:dyDescent="0.3">
      <c r="A120">
        <v>118</v>
      </c>
      <c r="B120">
        <v>23.17</v>
      </c>
      <c r="C120">
        <v>1</v>
      </c>
      <c r="D120">
        <f t="shared" si="7"/>
        <v>7.0358993872622774E-2</v>
      </c>
      <c r="E120">
        <f t="shared" si="8"/>
        <v>7.121746778937954E-2</v>
      </c>
      <c r="F120">
        <f t="shared" si="9"/>
        <v>7.0813985048503864E-2</v>
      </c>
      <c r="G120">
        <f t="shared" si="10"/>
        <v>8.6362277251999964E-2</v>
      </c>
      <c r="H120">
        <f t="shared" si="11"/>
        <v>1.55482922034961E-2</v>
      </c>
      <c r="I120">
        <f t="shared" si="12"/>
        <v>12248.23571980901</v>
      </c>
    </row>
    <row r="121" spans="1:9" x14ac:dyDescent="0.3">
      <c r="A121">
        <v>119</v>
      </c>
      <c r="B121">
        <v>23.99</v>
      </c>
      <c r="C121">
        <v>1</v>
      </c>
      <c r="D121">
        <f t="shared" si="7"/>
        <v>6.8854772318154719E-2</v>
      </c>
      <c r="E121">
        <f t="shared" si="8"/>
        <v>7.4995395861036318E-2</v>
      </c>
      <c r="F121">
        <f t="shared" si="9"/>
        <v>7.2109302795881972E-2</v>
      </c>
      <c r="G121">
        <f t="shared" si="10"/>
        <v>8.9791309956000043E-2</v>
      </c>
      <c r="H121">
        <f t="shared" si="11"/>
        <v>1.7682007160118071E-2</v>
      </c>
      <c r="I121">
        <f t="shared" si="12"/>
        <v>12464.809111505487</v>
      </c>
    </row>
    <row r="122" spans="1:9" x14ac:dyDescent="0.3">
      <c r="A122">
        <v>120</v>
      </c>
      <c r="B122">
        <v>22.58</v>
      </c>
      <c r="C122">
        <v>0</v>
      </c>
      <c r="D122">
        <f t="shared" si="7"/>
        <v>5.1209867113331975E-2</v>
      </c>
      <c r="E122">
        <f t="shared" si="8"/>
        <v>6.7938768599961064E-2</v>
      </c>
      <c r="F122">
        <f t="shared" si="9"/>
        <v>6.0076184901245389E-2</v>
      </c>
      <c r="G122">
        <f t="shared" si="10"/>
        <v>4.8941266768000063E-2</v>
      </c>
      <c r="H122">
        <f t="shared" si="11"/>
        <v>-1.1134918133245325E-2</v>
      </c>
      <c r="I122">
        <f t="shared" si="12"/>
        <v>12326.014482502344</v>
      </c>
    </row>
    <row r="123" spans="1:9" x14ac:dyDescent="0.3">
      <c r="A123">
        <v>121</v>
      </c>
      <c r="B123">
        <v>25.43</v>
      </c>
      <c r="C123">
        <v>0</v>
      </c>
      <c r="D123">
        <f t="shared" si="7"/>
        <v>4.5503797327689277E-2</v>
      </c>
      <c r="E123">
        <f t="shared" si="8"/>
        <v>7.914609801476491E-2</v>
      </c>
      <c r="F123">
        <f t="shared" si="9"/>
        <v>6.3334216691839362E-2</v>
      </c>
      <c r="G123">
        <f t="shared" si="10"/>
        <v>6.084543974800008E-2</v>
      </c>
      <c r="H123">
        <f t="shared" si="11"/>
        <v>-2.4887769438392826E-3</v>
      </c>
      <c r="I123">
        <f t="shared" si="12"/>
        <v>12295.337781848863</v>
      </c>
    </row>
    <row r="124" spans="1:9" x14ac:dyDescent="0.3">
      <c r="A124">
        <v>122</v>
      </c>
      <c r="B124">
        <v>22.6</v>
      </c>
      <c r="C124">
        <v>0</v>
      </c>
      <c r="D124">
        <f t="shared" si="7"/>
        <v>5.1184359590400241E-2</v>
      </c>
      <c r="E124">
        <f t="shared" si="8"/>
        <v>6.8056788659200507E-2</v>
      </c>
      <c r="F124">
        <f t="shared" si="9"/>
        <v>6.0126746996864384E-2</v>
      </c>
      <c r="G124">
        <f t="shared" si="10"/>
        <v>4.9022448000000024E-2</v>
      </c>
      <c r="H124">
        <f t="shared" si="11"/>
        <v>-1.110429899686436E-2</v>
      </c>
      <c r="I124">
        <f t="shared" si="12"/>
        <v>12158.806674851769</v>
      </c>
    </row>
    <row r="125" spans="1:9" x14ac:dyDescent="0.3">
      <c r="A125">
        <v>123</v>
      </c>
      <c r="B125">
        <v>23.25</v>
      </c>
      <c r="C125">
        <v>0</v>
      </c>
      <c r="D125">
        <f t="shared" si="7"/>
        <v>5.0228200796875289E-2</v>
      </c>
      <c r="E125">
        <f t="shared" si="8"/>
        <v>7.1627760906249227E-2</v>
      </c>
      <c r="F125">
        <f t="shared" si="9"/>
        <v>6.1569967654843474E-2</v>
      </c>
      <c r="G125">
        <f t="shared" si="10"/>
        <v>5.1694162499999946E-2</v>
      </c>
      <c r="H125">
        <f t="shared" si="11"/>
        <v>-9.8758051548435283E-3</v>
      </c>
      <c r="I125">
        <f t="shared" si="12"/>
        <v>12038.728669215521</v>
      </c>
    </row>
    <row r="126" spans="1:9" x14ac:dyDescent="0.3">
      <c r="A126">
        <v>124</v>
      </c>
      <c r="B126">
        <v>19.760000000000002</v>
      </c>
      <c r="C126">
        <v>0</v>
      </c>
      <c r="D126">
        <f t="shared" si="7"/>
        <v>5.2619528862678955E-2</v>
      </c>
      <c r="E126">
        <f t="shared" si="8"/>
        <v>4.8633402312786345E-2</v>
      </c>
      <c r="F126">
        <f t="shared" si="9"/>
        <v>5.0506881791235872E-2</v>
      </c>
      <c r="G126">
        <f t="shared" si="10"/>
        <v>3.8554757824000002E-2</v>
      </c>
      <c r="H126">
        <f t="shared" si="11"/>
        <v>-1.195212396723587E-2</v>
      </c>
      <c r="I126">
        <f t="shared" si="12"/>
        <v>11894.84029175314</v>
      </c>
    </row>
    <row r="127" spans="1:9" x14ac:dyDescent="0.3">
      <c r="A127">
        <v>125</v>
      </c>
      <c r="B127">
        <v>24.37</v>
      </c>
      <c r="C127">
        <v>0</v>
      </c>
      <c r="D127">
        <f t="shared" si="7"/>
        <v>4.8044789136135746E-2</v>
      </c>
      <c r="E127">
        <f t="shared" si="8"/>
        <v>7.6407434375313166E-2</v>
      </c>
      <c r="F127">
        <f t="shared" si="9"/>
        <v>6.3076991112899772E-2</v>
      </c>
      <c r="G127">
        <f t="shared" si="10"/>
        <v>5.6392649411999979E-2</v>
      </c>
      <c r="H127">
        <f t="shared" si="11"/>
        <v>-6.684341700899793E-3</v>
      </c>
      <c r="I127">
        <f t="shared" si="12"/>
        <v>11815.331114765431</v>
      </c>
    </row>
    <row r="128" spans="1:9" x14ac:dyDescent="0.3">
      <c r="A128">
        <v>126</v>
      </c>
      <c r="B128">
        <v>24.45</v>
      </c>
      <c r="C128">
        <v>0</v>
      </c>
      <c r="D128">
        <f t="shared" si="7"/>
        <v>4.7866295027275463E-2</v>
      </c>
      <c r="E128">
        <f t="shared" si="8"/>
        <v>7.6676151085451671E-2</v>
      </c>
      <c r="F128">
        <f t="shared" si="9"/>
        <v>6.3135518738108853E-2</v>
      </c>
      <c r="G128">
        <f t="shared" si="10"/>
        <v>5.6730010500000067E-2</v>
      </c>
      <c r="H128">
        <f t="shared" si="11"/>
        <v>-6.4055082381087869E-3</v>
      </c>
      <c r="I128">
        <f t="shared" si="12"/>
        <v>11739.647913973819</v>
      </c>
    </row>
    <row r="129" spans="1:9" x14ac:dyDescent="0.3">
      <c r="A129">
        <v>127</v>
      </c>
      <c r="B129">
        <v>23.85</v>
      </c>
      <c r="C129">
        <v>0</v>
      </c>
      <c r="D129">
        <f t="shared" si="7"/>
        <v>4.913624740727518E-2</v>
      </c>
      <c r="E129">
        <f t="shared" si="8"/>
        <v>7.4419612525451484E-2</v>
      </c>
      <c r="F129">
        <f t="shared" si="9"/>
        <v>6.2536430919908625E-2</v>
      </c>
      <c r="G129">
        <f t="shared" si="10"/>
        <v>5.4202510500000051E-2</v>
      </c>
      <c r="H129">
        <f t="shared" si="11"/>
        <v>-8.3339204199085748E-3</v>
      </c>
      <c r="I129">
        <f t="shared" si="12"/>
        <v>11641.810622501016</v>
      </c>
    </row>
    <row r="130" spans="1:9" x14ac:dyDescent="0.3">
      <c r="A130">
        <v>128</v>
      </c>
      <c r="B130">
        <v>23.73</v>
      </c>
      <c r="C130">
        <v>0</v>
      </c>
      <c r="D130">
        <f t="shared" ref="D130:D193" si="13">$J$3+$J$4*B130+$J$5*B130^2 +$J$6*B130^3 +$J$7*B130^4+$J$15*C130</f>
        <v>4.9369771523643413E-2</v>
      </c>
      <c r="E130">
        <f t="shared" ref="E130:E193" si="14">$K$3+$K$4*B130+$K$5*B130^2 +$K$6*B130^3 +$K$7*B130^4</f>
        <v>7.3902795787816888E-2</v>
      </c>
      <c r="F130">
        <f t="shared" ref="F130:F193" si="15">D130*0.47+E130*0.53</f>
        <v>6.2372274383655349E-2</v>
      </c>
      <c r="G130">
        <f t="shared" ref="G130:G193" si="16">$J$10*B130^3 +$J$11*B130^2 +$J$12*B130+ $J$13 +$J$16*C130</f>
        <v>5.3698645187999966E-2</v>
      </c>
      <c r="H130">
        <f t="shared" ref="H130:H193" si="17">G130-F130</f>
        <v>-8.6736291956553829E-3</v>
      </c>
      <c r="I130">
        <f t="shared" si="12"/>
        <v>11540.8338739954</v>
      </c>
    </row>
    <row r="131" spans="1:9" x14ac:dyDescent="0.3">
      <c r="A131">
        <v>129</v>
      </c>
      <c r="B131">
        <v>26.25</v>
      </c>
      <c r="C131">
        <v>0</v>
      </c>
      <c r="D131">
        <f t="shared" si="13"/>
        <v>4.3391904296874895E-2</v>
      </c>
      <c r="E131">
        <f t="shared" si="14"/>
        <v>8.0058378906250116E-2</v>
      </c>
      <c r="F131">
        <f t="shared" si="15"/>
        <v>6.2825135839843754E-2</v>
      </c>
      <c r="G131">
        <f t="shared" si="16"/>
        <v>6.4220062500000036E-2</v>
      </c>
      <c r="H131">
        <f t="shared" si="17"/>
        <v>1.3949266601562815E-3</v>
      </c>
      <c r="I131">
        <f t="shared" ref="I131:I194" si="18">I130*(1+H131)</f>
        <v>11556.93249084667</v>
      </c>
    </row>
    <row r="132" spans="1:9" x14ac:dyDescent="0.3">
      <c r="A132">
        <v>130</v>
      </c>
      <c r="B132">
        <v>25.57</v>
      </c>
      <c r="C132">
        <v>0</v>
      </c>
      <c r="D132">
        <f t="shared" si="13"/>
        <v>4.5147043423777955E-2</v>
      </c>
      <c r="E132">
        <f t="shared" si="14"/>
        <v>7.937493073378965E-2</v>
      </c>
      <c r="F132">
        <f t="shared" si="15"/>
        <v>6.3287823698084153E-2</v>
      </c>
      <c r="G132">
        <f t="shared" si="16"/>
        <v>6.1427744771999998E-2</v>
      </c>
      <c r="H132">
        <f t="shared" si="17"/>
        <v>-1.8600789260841549E-3</v>
      </c>
      <c r="I132">
        <f t="shared" si="18"/>
        <v>11535.435684270267</v>
      </c>
    </row>
    <row r="133" spans="1:9" x14ac:dyDescent="0.3">
      <c r="A133">
        <v>131</v>
      </c>
      <c r="B133">
        <v>25.17</v>
      </c>
      <c r="C133">
        <v>0</v>
      </c>
      <c r="D133">
        <f t="shared" si="13"/>
        <v>4.6156703990639203E-2</v>
      </c>
      <c r="E133">
        <f t="shared" si="14"/>
        <v>7.8639287050946471E-2</v>
      </c>
      <c r="F133">
        <f t="shared" si="15"/>
        <v>6.3372473012602057E-2</v>
      </c>
      <c r="G133">
        <f t="shared" si="16"/>
        <v>5.9759094852000066E-2</v>
      </c>
      <c r="H133">
        <f t="shared" si="17"/>
        <v>-3.6133781606019905E-3</v>
      </c>
      <c r="I133">
        <f t="shared" si="18"/>
        <v>11493.753792895695</v>
      </c>
    </row>
    <row r="134" spans="1:9" x14ac:dyDescent="0.3">
      <c r="A134">
        <v>132</v>
      </c>
      <c r="B134">
        <v>22.81</v>
      </c>
      <c r="C134">
        <v>0</v>
      </c>
      <c r="D134">
        <f t="shared" si="13"/>
        <v>5.0902295915599138E-2</v>
      </c>
      <c r="E134">
        <f t="shared" si="14"/>
        <v>6.9267879148225964E-2</v>
      </c>
      <c r="F134">
        <f t="shared" si="15"/>
        <v>6.0636055028891356E-2</v>
      </c>
      <c r="G134">
        <f t="shared" si="16"/>
        <v>4.9878886884000023E-2</v>
      </c>
      <c r="H134">
        <f t="shared" si="17"/>
        <v>-1.0757168144891333E-2</v>
      </c>
      <c r="I134">
        <f t="shared" si="18"/>
        <v>11370.113550729533</v>
      </c>
    </row>
    <row r="135" spans="1:9" x14ac:dyDescent="0.3">
      <c r="A135">
        <v>133</v>
      </c>
      <c r="B135">
        <v>23.12</v>
      </c>
      <c r="C135">
        <v>0</v>
      </c>
      <c r="D135">
        <f t="shared" si="13"/>
        <v>5.0438902960700638E-2</v>
      </c>
      <c r="E135">
        <f t="shared" si="14"/>
        <v>7.0956695010180981E-2</v>
      </c>
      <c r="F135">
        <f t="shared" si="15"/>
        <v>6.1313332746925228E-2</v>
      </c>
      <c r="G135">
        <f t="shared" si="16"/>
        <v>5.1155230911999944E-2</v>
      </c>
      <c r="H135">
        <f t="shared" si="17"/>
        <v>-1.0158101834925284E-2</v>
      </c>
      <c r="I135">
        <f t="shared" si="18"/>
        <v>11254.614779406558</v>
      </c>
    </row>
    <row r="136" spans="1:9" x14ac:dyDescent="0.3">
      <c r="A136">
        <v>134</v>
      </c>
      <c r="B136">
        <v>21.11</v>
      </c>
      <c r="C136">
        <v>0</v>
      </c>
      <c r="D136">
        <f t="shared" si="13"/>
        <v>5.244646955785992E-2</v>
      </c>
      <c r="E136">
        <f t="shared" si="14"/>
        <v>5.8259556302586279E-2</v>
      </c>
      <c r="F136">
        <f t="shared" si="15"/>
        <v>5.5527405532564897E-2</v>
      </c>
      <c r="G136">
        <f t="shared" si="16"/>
        <v>4.3217043844000075E-2</v>
      </c>
      <c r="H136">
        <f t="shared" si="17"/>
        <v>-1.2310361688564822E-2</v>
      </c>
      <c r="I136">
        <f t="shared" si="18"/>
        <v>11116.066400806596</v>
      </c>
    </row>
    <row r="137" spans="1:9" x14ac:dyDescent="0.3">
      <c r="A137">
        <v>135</v>
      </c>
      <c r="B137">
        <v>26.49</v>
      </c>
      <c r="C137">
        <v>0</v>
      </c>
      <c r="D137">
        <f t="shared" si="13"/>
        <v>4.2776174058114513E-2</v>
      </c>
      <c r="E137">
        <f t="shared" si="14"/>
        <v>8.0136378337119396E-2</v>
      </c>
      <c r="F137">
        <f t="shared" si="15"/>
        <v>6.2577082325987105E-2</v>
      </c>
      <c r="G137">
        <f t="shared" si="16"/>
        <v>6.5187577956000081E-2</v>
      </c>
      <c r="H137">
        <f t="shared" si="17"/>
        <v>2.6104956300129767E-3</v>
      </c>
      <c r="I137">
        <f t="shared" si="18"/>
        <v>11145.084843568837</v>
      </c>
    </row>
    <row r="138" spans="1:9" x14ac:dyDescent="0.3">
      <c r="A138">
        <v>136</v>
      </c>
      <c r="B138">
        <v>24.5</v>
      </c>
      <c r="C138">
        <v>0</v>
      </c>
      <c r="D138">
        <f t="shared" si="13"/>
        <v>4.7753425249999593E-2</v>
      </c>
      <c r="E138">
        <f t="shared" si="14"/>
        <v>7.6838999499999616E-2</v>
      </c>
      <c r="F138">
        <f t="shared" si="15"/>
        <v>6.31687796024996E-2</v>
      </c>
      <c r="G138">
        <f t="shared" si="16"/>
        <v>5.694084999999996E-2</v>
      </c>
      <c r="H138">
        <f t="shared" si="17"/>
        <v>-6.2279296024996406E-3</v>
      </c>
      <c r="I138">
        <f t="shared" si="18"/>
        <v>11075.674039749205</v>
      </c>
    </row>
    <row r="139" spans="1:9" x14ac:dyDescent="0.3">
      <c r="A139">
        <v>137</v>
      </c>
      <c r="B139">
        <v>25.97</v>
      </c>
      <c r="C139">
        <v>0</v>
      </c>
      <c r="D139">
        <f t="shared" si="13"/>
        <v>4.411596498734971E-2</v>
      </c>
      <c r="E139">
        <f t="shared" si="14"/>
        <v>7.9861525150967339E-2</v>
      </c>
      <c r="F139">
        <f t="shared" si="15"/>
        <v>6.3061111874067058E-2</v>
      </c>
      <c r="G139">
        <f t="shared" si="16"/>
        <v>6.3078487491999985E-2</v>
      </c>
      <c r="H139">
        <f t="shared" si="17"/>
        <v>1.7375617932927079E-5</v>
      </c>
      <c r="I139">
        <f t="shared" si="18"/>
        <v>11075.86648642967</v>
      </c>
    </row>
    <row r="140" spans="1:9" x14ac:dyDescent="0.3">
      <c r="A140">
        <v>138</v>
      </c>
      <c r="B140">
        <v>21.95</v>
      </c>
      <c r="C140">
        <v>0</v>
      </c>
      <c r="D140">
        <f t="shared" si="13"/>
        <v>5.1892234932274572E-2</v>
      </c>
      <c r="E140">
        <f t="shared" si="14"/>
        <v>6.4006296775450666E-2</v>
      </c>
      <c r="F140">
        <f t="shared" si="15"/>
        <v>5.8312687709157901E-2</v>
      </c>
      <c r="G140">
        <f t="shared" si="16"/>
        <v>4.6423910499999971E-2</v>
      </c>
      <c r="H140">
        <f t="shared" si="17"/>
        <v>-1.188877720915793E-2</v>
      </c>
      <c r="I140">
        <f t="shared" si="18"/>
        <v>10944.187977374129</v>
      </c>
    </row>
    <row r="141" spans="1:9" x14ac:dyDescent="0.3">
      <c r="A141">
        <v>139</v>
      </c>
      <c r="B141">
        <v>24.67</v>
      </c>
      <c r="C141">
        <v>0</v>
      </c>
      <c r="D141">
        <f t="shared" si="13"/>
        <v>4.7362482350934432E-2</v>
      </c>
      <c r="E141">
        <f t="shared" si="14"/>
        <v>7.7363204735955371E-2</v>
      </c>
      <c r="F141">
        <f t="shared" si="15"/>
        <v>6.3262865214995523E-2</v>
      </c>
      <c r="G141">
        <f t="shared" si="16"/>
        <v>5.765746045200007E-2</v>
      </c>
      <c r="H141">
        <f t="shared" si="17"/>
        <v>-5.6054047629954529E-3</v>
      </c>
      <c r="I141">
        <f t="shared" si="18"/>
        <v>10882.841373958639</v>
      </c>
    </row>
    <row r="142" spans="1:9" x14ac:dyDescent="0.3">
      <c r="A142">
        <v>140</v>
      </c>
      <c r="B142">
        <v>23.18</v>
      </c>
      <c r="C142">
        <v>0</v>
      </c>
      <c r="D142">
        <f t="shared" si="13"/>
        <v>5.0342842028262558E-2</v>
      </c>
      <c r="E142">
        <f t="shared" si="14"/>
        <v>7.1269223786418534E-2</v>
      </c>
      <c r="F142">
        <f t="shared" si="15"/>
        <v>6.1433824360085224E-2</v>
      </c>
      <c r="G142">
        <f t="shared" si="16"/>
        <v>5.1403722447999983E-2</v>
      </c>
      <c r="H142">
        <f t="shared" si="17"/>
        <v>-1.003010191208524E-2</v>
      </c>
      <c r="I142">
        <f t="shared" si="18"/>
        <v>10773.685365884778</v>
      </c>
    </row>
    <row r="143" spans="1:9" x14ac:dyDescent="0.3">
      <c r="A143">
        <v>141</v>
      </c>
      <c r="B143">
        <v>23.05</v>
      </c>
      <c r="C143">
        <v>0</v>
      </c>
      <c r="D143">
        <f t="shared" si="13"/>
        <v>5.054838324727462E-2</v>
      </c>
      <c r="E143">
        <f t="shared" si="14"/>
        <v>7.0586087245451568E-2</v>
      </c>
      <c r="F143">
        <f t="shared" si="15"/>
        <v>6.1168366366308402E-2</v>
      </c>
      <c r="G143">
        <f t="shared" si="16"/>
        <v>5.086588650000004E-2</v>
      </c>
      <c r="H143">
        <f t="shared" si="17"/>
        <v>-1.0302479866308362E-2</v>
      </c>
      <c r="I143">
        <f t="shared" si="18"/>
        <v>10662.689689316809</v>
      </c>
    </row>
    <row r="144" spans="1:9" x14ac:dyDescent="0.3">
      <c r="A144">
        <v>142</v>
      </c>
      <c r="B144">
        <v>26.15</v>
      </c>
      <c r="C144">
        <v>0</v>
      </c>
      <c r="D144">
        <f t="shared" si="13"/>
        <v>4.3650146532274281E-2</v>
      </c>
      <c r="E144">
        <f t="shared" si="14"/>
        <v>8.0001370975451458E-2</v>
      </c>
      <c r="F144">
        <f t="shared" si="15"/>
        <v>6.2916295487158186E-2</v>
      </c>
      <c r="G144">
        <f t="shared" si="16"/>
        <v>6.3813842499999912E-2</v>
      </c>
      <c r="H144">
        <f t="shared" si="17"/>
        <v>8.9754701284172622E-4</v>
      </c>
      <c r="I144">
        <f t="shared" si="18"/>
        <v>10672.259954596315</v>
      </c>
    </row>
    <row r="145" spans="1:9" x14ac:dyDescent="0.3">
      <c r="A145">
        <v>143</v>
      </c>
      <c r="B145">
        <v>23.24</v>
      </c>
      <c r="C145">
        <v>0</v>
      </c>
      <c r="D145">
        <f t="shared" si="13"/>
        <v>5.0244746706390675E-2</v>
      </c>
      <c r="E145">
        <f t="shared" si="14"/>
        <v>7.1576945607762177E-2</v>
      </c>
      <c r="F145">
        <f t="shared" si="15"/>
        <v>6.1550812124117574E-2</v>
      </c>
      <c r="G145">
        <f t="shared" si="16"/>
        <v>5.1652637056000011E-2</v>
      </c>
      <c r="H145">
        <f t="shared" si="17"/>
        <v>-9.8981750681175623E-3</v>
      </c>
      <c r="I145">
        <f t="shared" si="18"/>
        <v>10566.624057193261</v>
      </c>
    </row>
    <row r="146" spans="1:9" x14ac:dyDescent="0.3">
      <c r="A146">
        <v>144</v>
      </c>
      <c r="B146">
        <v>25.38</v>
      </c>
      <c r="C146">
        <v>0</v>
      </c>
      <c r="D146">
        <f t="shared" si="13"/>
        <v>4.5630419762573204E-2</v>
      </c>
      <c r="E146">
        <f t="shared" si="14"/>
        <v>7.9056920443237644E-2</v>
      </c>
      <c r="F146">
        <f t="shared" si="15"/>
        <v>6.3346465123325355E-2</v>
      </c>
      <c r="G146">
        <f t="shared" si="16"/>
        <v>6.0636992207999979E-2</v>
      </c>
      <c r="H146">
        <f t="shared" si="17"/>
        <v>-2.7094729153253755E-3</v>
      </c>
      <c r="I146">
        <f t="shared" si="18"/>
        <v>10537.99407550387</v>
      </c>
    </row>
    <row r="147" spans="1:9" x14ac:dyDescent="0.3">
      <c r="A147">
        <v>145</v>
      </c>
      <c r="B147">
        <v>20.89</v>
      </c>
      <c r="C147">
        <v>0</v>
      </c>
      <c r="D147">
        <f t="shared" si="13"/>
        <v>5.2529097708827965E-2</v>
      </c>
      <c r="E147">
        <f t="shared" si="14"/>
        <v>5.6694883300651311E-2</v>
      </c>
      <c r="F147">
        <f t="shared" si="15"/>
        <v>5.4736964072494336E-2</v>
      </c>
      <c r="G147">
        <f t="shared" si="16"/>
        <v>4.2411710436000033E-2</v>
      </c>
      <c r="H147">
        <f t="shared" si="17"/>
        <v>-1.2325253636494303E-2</v>
      </c>
      <c r="I147">
        <f t="shared" si="18"/>
        <v>10408.11062570341</v>
      </c>
    </row>
    <row r="148" spans="1:9" x14ac:dyDescent="0.3">
      <c r="A148">
        <v>146</v>
      </c>
      <c r="B148">
        <v>24.85</v>
      </c>
      <c r="C148">
        <v>0</v>
      </c>
      <c r="D148">
        <f t="shared" si="13"/>
        <v>4.6937287363274516E-2</v>
      </c>
      <c r="E148">
        <f t="shared" si="14"/>
        <v>7.7868361213449866E-2</v>
      </c>
      <c r="F148">
        <f t="shared" si="15"/>
        <v>6.3330756503867464E-2</v>
      </c>
      <c r="G148">
        <f t="shared" si="16"/>
        <v>5.8415410500000015E-2</v>
      </c>
      <c r="H148">
        <f t="shared" si="17"/>
        <v>-4.915346003867449E-3</v>
      </c>
      <c r="I148">
        <f t="shared" si="18"/>
        <v>10356.951160731549</v>
      </c>
    </row>
    <row r="149" spans="1:9" x14ac:dyDescent="0.3">
      <c r="A149">
        <v>147</v>
      </c>
      <c r="B149">
        <v>23.38</v>
      </c>
      <c r="C149">
        <v>0</v>
      </c>
      <c r="D149">
        <f t="shared" si="13"/>
        <v>5.0008037600268951E-2</v>
      </c>
      <c r="E149">
        <f t="shared" si="14"/>
        <v>7.2275929593445642E-2</v>
      </c>
      <c r="F149">
        <f t="shared" si="15"/>
        <v>6.1810020356652597E-2</v>
      </c>
      <c r="G149">
        <f t="shared" si="16"/>
        <v>5.2234966608000116E-2</v>
      </c>
      <c r="H149">
        <f t="shared" si="17"/>
        <v>-9.5750537486524803E-3</v>
      </c>
      <c r="I149">
        <f t="shared" si="18"/>
        <v>10257.782796695376</v>
      </c>
    </row>
    <row r="150" spans="1:9" x14ac:dyDescent="0.3">
      <c r="A150">
        <v>148</v>
      </c>
      <c r="B150">
        <v>22.13</v>
      </c>
      <c r="C150">
        <v>0</v>
      </c>
      <c r="D150">
        <f t="shared" si="13"/>
        <v>5.1721178749703722E-2</v>
      </c>
      <c r="E150">
        <f t="shared" si="14"/>
        <v>6.5169632210574369E-2</v>
      </c>
      <c r="F150">
        <f t="shared" si="15"/>
        <v>5.8848859083965172E-2</v>
      </c>
      <c r="G150">
        <f t="shared" si="16"/>
        <v>4.7134663107999991E-2</v>
      </c>
      <c r="H150">
        <f t="shared" si="17"/>
        <v>-1.171419597596518E-2</v>
      </c>
      <c r="I150">
        <f t="shared" si="18"/>
        <v>10137.621118736</v>
      </c>
    </row>
    <row r="151" spans="1:9" x14ac:dyDescent="0.3">
      <c r="A151">
        <v>149</v>
      </c>
      <c r="B151">
        <v>24.08</v>
      </c>
      <c r="C151">
        <v>0</v>
      </c>
      <c r="D151">
        <f t="shared" si="13"/>
        <v>4.8668854982819365E-2</v>
      </c>
      <c r="E151">
        <f t="shared" si="14"/>
        <v>7.5349887577785157E-2</v>
      </c>
      <c r="F151">
        <f t="shared" si="15"/>
        <v>6.2809802258151234E-2</v>
      </c>
      <c r="G151">
        <f t="shared" si="16"/>
        <v>5.5170251967999989E-2</v>
      </c>
      <c r="H151">
        <f t="shared" si="17"/>
        <v>-7.6395502901512452E-3</v>
      </c>
      <c r="I151">
        <f t="shared" si="18"/>
        <v>10060.174252376917</v>
      </c>
    </row>
    <row r="152" spans="1:9" x14ac:dyDescent="0.3">
      <c r="A152">
        <v>150</v>
      </c>
      <c r="B152">
        <v>25.57</v>
      </c>
      <c r="C152">
        <v>0</v>
      </c>
      <c r="D152">
        <f t="shared" si="13"/>
        <v>4.5147043423777955E-2</v>
      </c>
      <c r="E152">
        <f t="shared" si="14"/>
        <v>7.937493073378965E-2</v>
      </c>
      <c r="F152">
        <f t="shared" si="15"/>
        <v>6.3287823698084153E-2</v>
      </c>
      <c r="G152">
        <f t="shared" si="16"/>
        <v>6.1427744771999998E-2</v>
      </c>
      <c r="H152">
        <f t="shared" si="17"/>
        <v>-1.8600789260841549E-3</v>
      </c>
      <c r="I152">
        <f t="shared" si="18"/>
        <v>10041.461534257336</v>
      </c>
    </row>
    <row r="153" spans="1:9" x14ac:dyDescent="0.3">
      <c r="A153">
        <v>151</v>
      </c>
      <c r="B153">
        <v>25.54</v>
      </c>
      <c r="C153">
        <v>0</v>
      </c>
      <c r="D153">
        <f t="shared" si="13"/>
        <v>4.5223740284250802E-2</v>
      </c>
      <c r="E153">
        <f t="shared" si="14"/>
        <v>7.9328475977164192E-2</v>
      </c>
      <c r="F153">
        <f t="shared" si="15"/>
        <v>6.3299250201494905E-2</v>
      </c>
      <c r="G153">
        <f t="shared" si="16"/>
        <v>6.130314081599994E-2</v>
      </c>
      <c r="H153">
        <f t="shared" si="17"/>
        <v>-1.9961093854949652E-3</v>
      </c>
      <c r="I153">
        <f t="shared" si="18"/>
        <v>10021.417678644719</v>
      </c>
    </row>
    <row r="154" spans="1:9" x14ac:dyDescent="0.3">
      <c r="A154">
        <v>152</v>
      </c>
      <c r="B154">
        <v>25.65</v>
      </c>
      <c r="C154">
        <v>0</v>
      </c>
      <c r="D154">
        <f t="shared" si="13"/>
        <v>4.4941945475274414E-2</v>
      </c>
      <c r="E154">
        <f t="shared" si="14"/>
        <v>7.9491959389450084E-2</v>
      </c>
      <c r="F154">
        <f t="shared" si="15"/>
        <v>6.325345284978752E-2</v>
      </c>
      <c r="G154">
        <f t="shared" si="16"/>
        <v>6.1759522499999858E-2</v>
      </c>
      <c r="H154">
        <f t="shared" si="17"/>
        <v>-1.4939303497876616E-3</v>
      </c>
      <c r="I154">
        <f t="shared" si="18"/>
        <v>10006.446378626693</v>
      </c>
    </row>
    <row r="155" spans="1:9" x14ac:dyDescent="0.3">
      <c r="A155">
        <v>153</v>
      </c>
      <c r="B155">
        <v>26.35</v>
      </c>
      <c r="C155">
        <v>0</v>
      </c>
      <c r="D155">
        <f t="shared" si="13"/>
        <v>4.3134488572275531E-2</v>
      </c>
      <c r="E155">
        <f t="shared" si="14"/>
        <v>8.0100866695453021E-2</v>
      </c>
      <c r="F155">
        <f t="shared" si="15"/>
        <v>6.2726668977559602E-2</v>
      </c>
      <c r="G155">
        <f t="shared" si="16"/>
        <v>6.4624510500000093E-2</v>
      </c>
      <c r="H155">
        <f t="shared" si="17"/>
        <v>1.897841522440491E-3</v>
      </c>
      <c r="I155">
        <f t="shared" si="18"/>
        <v>10025.437028056125</v>
      </c>
    </row>
    <row r="156" spans="1:9" x14ac:dyDescent="0.3">
      <c r="A156">
        <v>154</v>
      </c>
      <c r="B156">
        <v>25.54</v>
      </c>
      <c r="C156">
        <v>0</v>
      </c>
      <c r="D156">
        <f t="shared" si="13"/>
        <v>4.5223740284250802E-2</v>
      </c>
      <c r="E156">
        <f t="shared" si="14"/>
        <v>7.9328475977164192E-2</v>
      </c>
      <c r="F156">
        <f t="shared" si="15"/>
        <v>6.3299250201494905E-2</v>
      </c>
      <c r="G156">
        <f t="shared" si="16"/>
        <v>6.130314081599994E-2</v>
      </c>
      <c r="H156">
        <f t="shared" si="17"/>
        <v>-1.9961093854949652E-3</v>
      </c>
      <c r="I156">
        <f t="shared" si="18"/>
        <v>10005.425159110733</v>
      </c>
    </row>
    <row r="157" spans="1:9" x14ac:dyDescent="0.3">
      <c r="A157">
        <v>155</v>
      </c>
      <c r="B157">
        <v>25.04</v>
      </c>
      <c r="C157">
        <v>1</v>
      </c>
      <c r="D157">
        <f t="shared" si="13"/>
        <v>6.6477274537736872E-2</v>
      </c>
      <c r="E157">
        <f t="shared" si="14"/>
        <v>7.8345728106987256E-2</v>
      </c>
      <c r="F157">
        <f t="shared" si="15"/>
        <v>7.2767554929439565E-2</v>
      </c>
      <c r="G157">
        <f t="shared" si="16"/>
        <v>9.4213953215999902E-2</v>
      </c>
      <c r="H157">
        <f t="shared" si="17"/>
        <v>2.1446398286560336E-2</v>
      </c>
      <c r="I157">
        <f t="shared" si="18"/>
        <v>10220.005492099392</v>
      </c>
    </row>
    <row r="158" spans="1:9" x14ac:dyDescent="0.3">
      <c r="A158">
        <v>156</v>
      </c>
      <c r="B158">
        <v>26.81</v>
      </c>
      <c r="C158">
        <v>0</v>
      </c>
      <c r="D158">
        <f t="shared" si="13"/>
        <v>4.1971333209422701E-2</v>
      </c>
      <c r="E158">
        <f t="shared" si="14"/>
        <v>8.0115949526980756E-2</v>
      </c>
      <c r="F158">
        <f t="shared" si="15"/>
        <v>6.2187979857728476E-2</v>
      </c>
      <c r="G158">
        <f t="shared" si="16"/>
        <v>6.6459427683999955E-2</v>
      </c>
      <c r="H158">
        <f t="shared" si="17"/>
        <v>4.2714478262714795E-3</v>
      </c>
      <c r="I158">
        <f t="shared" si="18"/>
        <v>10263.659712343102</v>
      </c>
    </row>
    <row r="159" spans="1:9" x14ac:dyDescent="0.3">
      <c r="A159">
        <v>157</v>
      </c>
      <c r="B159">
        <v>26.55</v>
      </c>
      <c r="C159">
        <v>1</v>
      </c>
      <c r="D159">
        <f t="shared" si="13"/>
        <v>6.2623568524275516E-2</v>
      </c>
      <c r="E159">
        <f t="shared" si="14"/>
        <v>8.0143179391454211E-2</v>
      </c>
      <c r="F159">
        <f t="shared" si="15"/>
        <v>7.1908962283880232E-2</v>
      </c>
      <c r="G159">
        <f t="shared" si="16"/>
        <v>0.1004277065000001</v>
      </c>
      <c r="H159">
        <f t="shared" si="17"/>
        <v>2.8518744216119871E-2</v>
      </c>
      <c r="I159">
        <f t="shared" si="18"/>
        <v>10556.366398400709</v>
      </c>
    </row>
    <row r="160" spans="1:9" x14ac:dyDescent="0.3">
      <c r="A160">
        <v>158</v>
      </c>
      <c r="B160">
        <v>26.18</v>
      </c>
      <c r="C160">
        <v>0</v>
      </c>
      <c r="D160">
        <f t="shared" si="13"/>
        <v>4.3572607874597491E-2</v>
      </c>
      <c r="E160">
        <f t="shared" si="14"/>
        <v>8.0020010423343724E-2</v>
      </c>
      <c r="F160">
        <f t="shared" si="15"/>
        <v>6.2889731225432996E-2</v>
      </c>
      <c r="G160">
        <f t="shared" si="16"/>
        <v>6.3935888847999861E-2</v>
      </c>
      <c r="H160">
        <f t="shared" si="17"/>
        <v>1.0461576225668651E-3</v>
      </c>
      <c r="I160">
        <f t="shared" si="18"/>
        <v>10567.410021575004</v>
      </c>
    </row>
    <row r="161" spans="1:9" x14ac:dyDescent="0.3">
      <c r="A161">
        <v>159</v>
      </c>
      <c r="B161">
        <v>25.35</v>
      </c>
      <c r="C161">
        <v>1</v>
      </c>
      <c r="D161">
        <f t="shared" si="13"/>
        <v>6.5706169396274369E-2</v>
      </c>
      <c r="E161">
        <f t="shared" si="14"/>
        <v>7.9001524447451121E-2</v>
      </c>
      <c r="F161">
        <f t="shared" si="15"/>
        <v>7.2752707573398051E-2</v>
      </c>
      <c r="G161">
        <f t="shared" si="16"/>
        <v>9.5511810499999961E-2</v>
      </c>
      <c r="H161">
        <f t="shared" si="17"/>
        <v>2.275910292660191E-2</v>
      </c>
      <c r="I161">
        <f t="shared" si="18"/>
        <v>10807.914793923634</v>
      </c>
    </row>
    <row r="162" spans="1:9" x14ac:dyDescent="0.3">
      <c r="A162">
        <v>160</v>
      </c>
      <c r="B162">
        <v>24.52</v>
      </c>
      <c r="C162">
        <v>0</v>
      </c>
      <c r="D162">
        <f t="shared" si="13"/>
        <v>4.7708001548145473E-2</v>
      </c>
      <c r="E162">
        <f t="shared" si="14"/>
        <v>7.6903037718817568E-2</v>
      </c>
      <c r="F162">
        <f t="shared" si="15"/>
        <v>6.3181370718601679E-2</v>
      </c>
      <c r="G162">
        <f t="shared" si="16"/>
        <v>5.7025180031999995E-2</v>
      </c>
      <c r="H162">
        <f t="shared" si="17"/>
        <v>-6.1561906866016841E-3</v>
      </c>
      <c r="I162">
        <f t="shared" si="18"/>
        <v>10741.379209527697</v>
      </c>
    </row>
    <row r="163" spans="1:9" x14ac:dyDescent="0.3">
      <c r="A163">
        <v>161</v>
      </c>
      <c r="B163">
        <v>24.97</v>
      </c>
      <c r="C163">
        <v>0</v>
      </c>
      <c r="D163">
        <f t="shared" si="13"/>
        <v>4.6647995686580623E-2</v>
      </c>
      <c r="E163">
        <f t="shared" si="14"/>
        <v>7.8176534467701675E-2</v>
      </c>
      <c r="F163">
        <f t="shared" si="15"/>
        <v>6.3358121240574786E-2</v>
      </c>
      <c r="G163">
        <f t="shared" si="16"/>
        <v>5.891997469199986E-2</v>
      </c>
      <c r="H163">
        <f t="shared" si="17"/>
        <v>-4.4381465485749255E-3</v>
      </c>
      <c r="I163">
        <f t="shared" si="18"/>
        <v>10693.707394461997</v>
      </c>
    </row>
    <row r="164" spans="1:9" x14ac:dyDescent="0.3">
      <c r="A164">
        <v>162</v>
      </c>
      <c r="B164">
        <v>25.68</v>
      </c>
      <c r="C164">
        <v>1</v>
      </c>
      <c r="D164">
        <f t="shared" si="13"/>
        <v>6.4864841411543347E-2</v>
      </c>
      <c r="E164">
        <f t="shared" si="14"/>
        <v>7.9533284427858231E-2</v>
      </c>
      <c r="F164">
        <f t="shared" si="15"/>
        <v>7.263911621019023E-2</v>
      </c>
      <c r="G164">
        <f t="shared" si="16"/>
        <v>9.6883744447999964E-2</v>
      </c>
      <c r="H164">
        <f t="shared" si="17"/>
        <v>2.4244628237809734E-2</v>
      </c>
      <c r="I164">
        <f t="shared" si="18"/>
        <v>10952.972354724645</v>
      </c>
    </row>
    <row r="165" spans="1:9" x14ac:dyDescent="0.3">
      <c r="A165">
        <v>163</v>
      </c>
      <c r="B165">
        <v>26.18</v>
      </c>
      <c r="C165">
        <v>1</v>
      </c>
      <c r="D165">
        <f t="shared" si="13"/>
        <v>6.3572607874597495E-2</v>
      </c>
      <c r="E165">
        <f t="shared" si="14"/>
        <v>8.0020010423343724E-2</v>
      </c>
      <c r="F165">
        <f t="shared" si="15"/>
        <v>7.2289731225433002E-2</v>
      </c>
      <c r="G165">
        <f t="shared" si="16"/>
        <v>9.8935888847999864E-2</v>
      </c>
      <c r="H165">
        <f t="shared" si="17"/>
        <v>2.6646157622566863E-2</v>
      </c>
      <c r="I165">
        <f t="shared" si="18"/>
        <v>11244.826982524257</v>
      </c>
    </row>
    <row r="166" spans="1:9" x14ac:dyDescent="0.3">
      <c r="A166">
        <v>164</v>
      </c>
      <c r="B166">
        <v>26.69</v>
      </c>
      <c r="C166">
        <v>0</v>
      </c>
      <c r="D166">
        <f t="shared" si="13"/>
        <v>4.2270320102126835E-2</v>
      </c>
      <c r="E166">
        <f t="shared" si="14"/>
        <v>8.0139812463172255E-2</v>
      </c>
      <c r="F166">
        <f t="shared" si="15"/>
        <v>6.2341151053480912E-2</v>
      </c>
      <c r="G166">
        <f t="shared" si="16"/>
        <v>6.5985086596000025E-2</v>
      </c>
      <c r="H166">
        <f t="shared" si="17"/>
        <v>3.6439355425191139E-3</v>
      </c>
      <c r="I166">
        <f t="shared" si="18"/>
        <v>11285.802407235355</v>
      </c>
    </row>
    <row r="167" spans="1:9" x14ac:dyDescent="0.3">
      <c r="A167">
        <v>165</v>
      </c>
      <c r="B167">
        <v>25.57</v>
      </c>
      <c r="C167">
        <v>0</v>
      </c>
      <c r="D167">
        <f t="shared" si="13"/>
        <v>4.5147043423777955E-2</v>
      </c>
      <c r="E167">
        <f t="shared" si="14"/>
        <v>7.937493073378965E-2</v>
      </c>
      <c r="F167">
        <f t="shared" si="15"/>
        <v>6.3287823698084153E-2</v>
      </c>
      <c r="G167">
        <f t="shared" si="16"/>
        <v>6.1427744771999998E-2</v>
      </c>
      <c r="H167">
        <f t="shared" si="17"/>
        <v>-1.8600789260841549E-3</v>
      </c>
      <c r="I167">
        <f t="shared" si="18"/>
        <v>11264.809924013705</v>
      </c>
    </row>
    <row r="168" spans="1:9" x14ac:dyDescent="0.3">
      <c r="A168">
        <v>166</v>
      </c>
      <c r="B168">
        <v>26.47</v>
      </c>
      <c r="C168">
        <v>0</v>
      </c>
      <c r="D168">
        <f t="shared" si="13"/>
        <v>4.2827182143932774E-2</v>
      </c>
      <c r="E168">
        <f t="shared" si="14"/>
        <v>8.0132996800197365E-2</v>
      </c>
      <c r="F168">
        <f t="shared" si="15"/>
        <v>6.2599263911753009E-2</v>
      </c>
      <c r="G168">
        <f t="shared" si="16"/>
        <v>6.5107373892000081E-2</v>
      </c>
      <c r="H168">
        <f t="shared" si="17"/>
        <v>2.5081099802470724E-3</v>
      </c>
      <c r="I168">
        <f t="shared" si="18"/>
        <v>11293.063306209711</v>
      </c>
    </row>
    <row r="169" spans="1:9" x14ac:dyDescent="0.3">
      <c r="A169">
        <v>167</v>
      </c>
      <c r="B169">
        <v>25.71</v>
      </c>
      <c r="C169">
        <v>1</v>
      </c>
      <c r="D169">
        <f t="shared" si="13"/>
        <v>6.4787644894844107E-2</v>
      </c>
      <c r="E169">
        <f t="shared" si="14"/>
        <v>7.957321753677471E-2</v>
      </c>
      <c r="F169">
        <f t="shared" si="15"/>
        <v>7.2623998395067335E-2</v>
      </c>
      <c r="G169">
        <f t="shared" si="16"/>
        <v>9.7007856163999984E-2</v>
      </c>
      <c r="H169">
        <f t="shared" si="17"/>
        <v>2.4383857768932649E-2</v>
      </c>
      <c r="I169">
        <f t="shared" si="18"/>
        <v>11568.43175564388</v>
      </c>
    </row>
    <row r="170" spans="1:9" x14ac:dyDescent="0.3">
      <c r="A170">
        <v>168</v>
      </c>
      <c r="B170">
        <v>25.65</v>
      </c>
      <c r="C170">
        <v>1</v>
      </c>
      <c r="D170">
        <f t="shared" si="13"/>
        <v>6.4941945475274418E-2</v>
      </c>
      <c r="E170">
        <f t="shared" si="14"/>
        <v>7.9491959389450084E-2</v>
      </c>
      <c r="F170">
        <f t="shared" si="15"/>
        <v>7.2653452849787525E-2</v>
      </c>
      <c r="G170">
        <f t="shared" si="16"/>
        <v>9.6759522499999862E-2</v>
      </c>
      <c r="H170">
        <f t="shared" si="17"/>
        <v>2.4106069650212336E-2</v>
      </c>
      <c r="I170">
        <f t="shared" si="18"/>
        <v>11847.30117728916</v>
      </c>
    </row>
    <row r="171" spans="1:9" x14ac:dyDescent="0.3">
      <c r="A171">
        <v>169</v>
      </c>
      <c r="B171">
        <v>26.57</v>
      </c>
      <c r="C171">
        <v>0</v>
      </c>
      <c r="D171">
        <f t="shared" si="13"/>
        <v>4.2572849608066177E-2</v>
      </c>
      <c r="E171">
        <f t="shared" si="14"/>
        <v>8.0144338722012431E-2</v>
      </c>
      <c r="F171">
        <f t="shared" si="15"/>
        <v>6.2485738838457691E-2</v>
      </c>
      <c r="G171">
        <f t="shared" si="16"/>
        <v>6.550758557200001E-2</v>
      </c>
      <c r="H171">
        <f t="shared" si="17"/>
        <v>3.0218467335423188E-3</v>
      </c>
      <c r="I171">
        <f t="shared" si="18"/>
        <v>11883.101905653044</v>
      </c>
    </row>
    <row r="172" spans="1:9" x14ac:dyDescent="0.3">
      <c r="A172">
        <v>170</v>
      </c>
      <c r="B172">
        <v>26.35</v>
      </c>
      <c r="C172">
        <v>0</v>
      </c>
      <c r="D172">
        <f t="shared" si="13"/>
        <v>4.3134488572275531E-2</v>
      </c>
      <c r="E172">
        <f t="shared" si="14"/>
        <v>8.0100866695453021E-2</v>
      </c>
      <c r="F172">
        <f t="shared" si="15"/>
        <v>6.2726668977559602E-2</v>
      </c>
      <c r="G172">
        <f t="shared" si="16"/>
        <v>6.4624510500000093E-2</v>
      </c>
      <c r="H172">
        <f t="shared" si="17"/>
        <v>1.897841522440491E-3</v>
      </c>
      <c r="I172">
        <f t="shared" si="18"/>
        <v>11905.654149864984</v>
      </c>
    </row>
    <row r="173" spans="1:9" x14ac:dyDescent="0.3">
      <c r="A173">
        <v>171</v>
      </c>
      <c r="B173">
        <v>27.1</v>
      </c>
      <c r="C173">
        <v>0</v>
      </c>
      <c r="D173">
        <f t="shared" si="13"/>
        <v>4.126761507240051E-2</v>
      </c>
      <c r="E173">
        <f t="shared" si="14"/>
        <v>7.9981606895199953E-2</v>
      </c>
      <c r="F173">
        <f t="shared" si="15"/>
        <v>6.1786030738484217E-2</v>
      </c>
      <c r="G173">
        <f t="shared" si="16"/>
        <v>6.7591698000000006E-2</v>
      </c>
      <c r="H173">
        <f t="shared" si="17"/>
        <v>5.8056672615157887E-3</v>
      </c>
      <c r="I173">
        <f t="shared" si="18"/>
        <v>11974.774416389786</v>
      </c>
    </row>
    <row r="174" spans="1:9" x14ac:dyDescent="0.3">
      <c r="A174">
        <v>172</v>
      </c>
      <c r="B174">
        <v>25.46</v>
      </c>
      <c r="C174">
        <v>0</v>
      </c>
      <c r="D174">
        <f t="shared" si="13"/>
        <v>4.5427612094426806E-2</v>
      </c>
      <c r="E174">
        <f t="shared" si="14"/>
        <v>7.9197718379214521E-2</v>
      </c>
      <c r="F174">
        <f t="shared" si="15"/>
        <v>6.332576842536429E-2</v>
      </c>
      <c r="G174">
        <f t="shared" si="16"/>
        <v>6.0970390864000051E-2</v>
      </c>
      <c r="H174">
        <f t="shared" si="17"/>
        <v>-2.3553775613642386E-3</v>
      </c>
      <c r="I174">
        <f t="shared" si="18"/>
        <v>11946.569301427022</v>
      </c>
    </row>
    <row r="175" spans="1:9" x14ac:dyDescent="0.3">
      <c r="A175">
        <v>173</v>
      </c>
      <c r="B175">
        <v>25.96</v>
      </c>
      <c r="C175">
        <v>0</v>
      </c>
      <c r="D175">
        <f t="shared" si="13"/>
        <v>4.414184998631332E-2</v>
      </c>
      <c r="E175">
        <f t="shared" si="14"/>
        <v>7.985233539223735E-2</v>
      </c>
      <c r="F175">
        <f t="shared" si="15"/>
        <v>6.306840725145306E-2</v>
      </c>
      <c r="G175">
        <f t="shared" si="16"/>
        <v>6.3037486463999898E-2</v>
      </c>
      <c r="H175">
        <f t="shared" si="17"/>
        <v>-3.0920787453161958E-5</v>
      </c>
      <c r="I175">
        <f t="shared" si="18"/>
        <v>11946.199904096859</v>
      </c>
    </row>
    <row r="176" spans="1:9" x14ac:dyDescent="0.3">
      <c r="A176">
        <v>174</v>
      </c>
      <c r="B176">
        <v>26.45</v>
      </c>
      <c r="C176">
        <v>0</v>
      </c>
      <c r="D176">
        <f t="shared" si="13"/>
        <v>4.2878255043274027E-2</v>
      </c>
      <c r="E176">
        <f t="shared" si="14"/>
        <v>8.0129054653452769E-2</v>
      </c>
      <c r="F176">
        <f t="shared" si="15"/>
        <v>6.2621178836668762E-2</v>
      </c>
      <c r="G176">
        <f t="shared" si="16"/>
        <v>6.5027090500000023E-2</v>
      </c>
      <c r="H176">
        <f t="shared" si="17"/>
        <v>2.4059116633312616E-3</v>
      </c>
      <c r="I176">
        <f t="shared" si="18"/>
        <v>11974.941405778613</v>
      </c>
    </row>
    <row r="177" spans="1:9" x14ac:dyDescent="0.3">
      <c r="A177">
        <v>175</v>
      </c>
      <c r="B177">
        <v>25.78</v>
      </c>
      <c r="C177">
        <v>0</v>
      </c>
      <c r="D177">
        <f t="shared" si="13"/>
        <v>4.4607205856729504E-2</v>
      </c>
      <c r="E177">
        <f t="shared" si="14"/>
        <v>7.9661000435404805E-2</v>
      </c>
      <c r="F177">
        <f t="shared" si="15"/>
        <v>6.3185716983427412E-2</v>
      </c>
      <c r="G177">
        <f t="shared" si="16"/>
        <v>6.2297006928000026E-2</v>
      </c>
      <c r="H177">
        <f t="shared" si="17"/>
        <v>-8.8871005542738579E-4</v>
      </c>
      <c r="I177">
        <f t="shared" si="18"/>
        <v>11964.299154938144</v>
      </c>
    </row>
    <row r="178" spans="1:9" x14ac:dyDescent="0.3">
      <c r="A178">
        <v>176</v>
      </c>
      <c r="B178">
        <v>25.38</v>
      </c>
      <c r="C178">
        <v>1</v>
      </c>
      <c r="D178">
        <f t="shared" si="13"/>
        <v>6.5630419762573208E-2</v>
      </c>
      <c r="E178">
        <f t="shared" si="14"/>
        <v>7.9056920443237644E-2</v>
      </c>
      <c r="F178">
        <f t="shared" si="15"/>
        <v>7.274646512332536E-2</v>
      </c>
      <c r="G178">
        <f t="shared" si="16"/>
        <v>9.5636992207999982E-2</v>
      </c>
      <c r="H178">
        <f t="shared" si="17"/>
        <v>2.2890527084674622E-2</v>
      </c>
      <c r="I178">
        <f t="shared" si="18"/>
        <v>12238.168268793406</v>
      </c>
    </row>
    <row r="179" spans="1:9" x14ac:dyDescent="0.3">
      <c r="A179">
        <v>177</v>
      </c>
      <c r="B179">
        <v>24.95</v>
      </c>
      <c r="C179">
        <v>0</v>
      </c>
      <c r="D179">
        <f t="shared" si="13"/>
        <v>4.6696513836274267E-2</v>
      </c>
      <c r="E179">
        <f t="shared" si="14"/>
        <v>7.8126762367450198E-2</v>
      </c>
      <c r="F179">
        <f t="shared" si="15"/>
        <v>6.3354545557797515E-2</v>
      </c>
      <c r="G179">
        <f t="shared" si="16"/>
        <v>5.8835930499999939E-2</v>
      </c>
      <c r="H179">
        <f t="shared" si="17"/>
        <v>-4.5186150577975759E-3</v>
      </c>
      <c r="I179">
        <f t="shared" si="18"/>
        <v>12182.868697374175</v>
      </c>
    </row>
    <row r="180" spans="1:9" x14ac:dyDescent="0.3">
      <c r="A180">
        <v>178</v>
      </c>
      <c r="B180">
        <v>22.28</v>
      </c>
      <c r="C180">
        <v>0</v>
      </c>
      <c r="D180">
        <f t="shared" si="13"/>
        <v>5.1564060875017748E-2</v>
      </c>
      <c r="E180">
        <f t="shared" si="14"/>
        <v>6.6115867995627076E-2</v>
      </c>
      <c r="F180">
        <f t="shared" si="15"/>
        <v>5.9276518648940693E-2</v>
      </c>
      <c r="G180">
        <f t="shared" si="16"/>
        <v>4.7732384127999988E-2</v>
      </c>
      <c r="H180">
        <f t="shared" si="17"/>
        <v>-1.1544134520940705E-2</v>
      </c>
      <c r="I180">
        <f t="shared" si="18"/>
        <v>12042.228022280729</v>
      </c>
    </row>
    <row r="181" spans="1:9" x14ac:dyDescent="0.3">
      <c r="A181">
        <v>179</v>
      </c>
      <c r="B181">
        <v>21.94</v>
      </c>
      <c r="C181">
        <v>0</v>
      </c>
      <c r="D181">
        <f t="shared" si="13"/>
        <v>5.1901181994867485E-2</v>
      </c>
      <c r="E181">
        <f t="shared" si="14"/>
        <v>6.3940826555290764E-2</v>
      </c>
      <c r="F181">
        <f t="shared" si="15"/>
        <v>5.8282193611891818E-2</v>
      </c>
      <c r="G181">
        <f t="shared" si="16"/>
        <v>4.6384642896000111E-2</v>
      </c>
      <c r="H181">
        <f t="shared" si="17"/>
        <v>-1.1897550715891707E-2</v>
      </c>
      <c r="I181">
        <f t="shared" si="18"/>
        <v>11898.955003653313</v>
      </c>
    </row>
    <row r="182" spans="1:9" x14ac:dyDescent="0.3">
      <c r="A182">
        <v>180</v>
      </c>
      <c r="B182">
        <v>24.94</v>
      </c>
      <c r="C182">
        <v>0</v>
      </c>
      <c r="D182">
        <f t="shared" si="13"/>
        <v>4.6720728517300136E-2</v>
      </c>
      <c r="E182">
        <f t="shared" si="14"/>
        <v>7.8101637785625844E-2</v>
      </c>
      <c r="F182">
        <f t="shared" si="15"/>
        <v>6.3352610429512762E-2</v>
      </c>
      <c r="G182">
        <f t="shared" si="16"/>
        <v>5.8793900496000057E-2</v>
      </c>
      <c r="H182">
        <f t="shared" si="17"/>
        <v>-4.5587099335127057E-3</v>
      </c>
      <c r="I182">
        <f t="shared" si="18"/>
        <v>11844.711119279738</v>
      </c>
    </row>
    <row r="183" spans="1:9" x14ac:dyDescent="0.3">
      <c r="A183">
        <v>181</v>
      </c>
      <c r="B183">
        <v>25.99</v>
      </c>
      <c r="C183">
        <v>0</v>
      </c>
      <c r="D183">
        <f t="shared" si="13"/>
        <v>4.4064191667721575E-2</v>
      </c>
      <c r="E183">
        <f t="shared" si="14"/>
        <v>7.987945328669932E-2</v>
      </c>
      <c r="F183">
        <f t="shared" si="15"/>
        <v>6.3046280325779774E-2</v>
      </c>
      <c r="G183">
        <f t="shared" si="16"/>
        <v>6.3160444356000017E-2</v>
      </c>
      <c r="H183">
        <f t="shared" si="17"/>
        <v>1.1416403022024291E-4</v>
      </c>
      <c r="I183">
        <f t="shared" si="18"/>
        <v>11846.063359237909</v>
      </c>
    </row>
    <row r="184" spans="1:9" x14ac:dyDescent="0.3">
      <c r="A184">
        <v>182</v>
      </c>
      <c r="B184">
        <v>25.25</v>
      </c>
      <c r="C184">
        <v>0</v>
      </c>
      <c r="D184">
        <f t="shared" si="13"/>
        <v>4.5957350796874463E-2</v>
      </c>
      <c r="E184">
        <f t="shared" si="14"/>
        <v>7.8806610906251073E-2</v>
      </c>
      <c r="F184">
        <f t="shared" si="15"/>
        <v>6.3367458654844069E-2</v>
      </c>
      <c r="G184">
        <f t="shared" si="16"/>
        <v>6.0093962499999959E-2</v>
      </c>
      <c r="H184">
        <f t="shared" si="17"/>
        <v>-3.2734961548441105E-3</v>
      </c>
      <c r="I184">
        <f t="shared" si="18"/>
        <v>11807.285316381405</v>
      </c>
    </row>
    <row r="185" spans="1:9" x14ac:dyDescent="0.3">
      <c r="A185">
        <v>183</v>
      </c>
      <c r="B185">
        <v>23.18</v>
      </c>
      <c r="C185">
        <v>0</v>
      </c>
      <c r="D185">
        <f t="shared" si="13"/>
        <v>5.0342842028262558E-2</v>
      </c>
      <c r="E185">
        <f t="shared" si="14"/>
        <v>7.1269223786418534E-2</v>
      </c>
      <c r="F185">
        <f t="shared" si="15"/>
        <v>6.1433824360085224E-2</v>
      </c>
      <c r="G185">
        <f t="shared" si="16"/>
        <v>5.1403722447999983E-2</v>
      </c>
      <c r="H185">
        <f t="shared" si="17"/>
        <v>-1.003010191208524E-2</v>
      </c>
      <c r="I185">
        <f t="shared" si="18"/>
        <v>11688.857041353032</v>
      </c>
    </row>
    <row r="186" spans="1:9" x14ac:dyDescent="0.3">
      <c r="A186">
        <v>184</v>
      </c>
      <c r="B186">
        <v>26.22</v>
      </c>
      <c r="C186">
        <v>0</v>
      </c>
      <c r="D186">
        <f t="shared" si="13"/>
        <v>4.3469306128665952E-2</v>
      </c>
      <c r="E186">
        <f t="shared" si="14"/>
        <v>8.004281073953079E-2</v>
      </c>
      <c r="F186">
        <f t="shared" si="15"/>
        <v>6.2853263572424323E-2</v>
      </c>
      <c r="G186">
        <f t="shared" si="16"/>
        <v>6.4098378192000066E-2</v>
      </c>
      <c r="H186">
        <f t="shared" si="17"/>
        <v>1.2451146195757434E-3</v>
      </c>
      <c r="I186">
        <f t="shared" si="18"/>
        <v>11703.411008141353</v>
      </c>
    </row>
    <row r="187" spans="1:9" x14ac:dyDescent="0.3">
      <c r="A187">
        <v>185</v>
      </c>
      <c r="B187">
        <v>27.19</v>
      </c>
      <c r="C187">
        <v>0</v>
      </c>
      <c r="D187">
        <f t="shared" si="13"/>
        <v>4.1055819176599062E-2</v>
      </c>
      <c r="E187">
        <f t="shared" si="14"/>
        <v>7.9918788833428955E-2</v>
      </c>
      <c r="F187">
        <f t="shared" si="15"/>
        <v>6.1653193094718908E-2</v>
      </c>
      <c r="G187">
        <f t="shared" si="16"/>
        <v>6.7938776196E-2</v>
      </c>
      <c r="H187">
        <f t="shared" si="17"/>
        <v>6.285583101281092E-3</v>
      </c>
      <c r="I187">
        <f t="shared" si="18"/>
        <v>11776.973770601473</v>
      </c>
    </row>
    <row r="188" spans="1:9" x14ac:dyDescent="0.3">
      <c r="A188">
        <v>186</v>
      </c>
      <c r="B188">
        <v>26.61</v>
      </c>
      <c r="C188">
        <v>0</v>
      </c>
      <c r="D188">
        <f t="shared" si="13"/>
        <v>4.2471654358587907E-2</v>
      </c>
      <c r="E188">
        <f t="shared" si="14"/>
        <v>8.0145008421931063E-2</v>
      </c>
      <c r="F188">
        <f t="shared" si="15"/>
        <v>6.2438532012159778E-2</v>
      </c>
      <c r="G188">
        <f t="shared" si="16"/>
        <v>6.5667093444000152E-2</v>
      </c>
      <c r="H188">
        <f t="shared" si="17"/>
        <v>3.2285614318403738E-3</v>
      </c>
      <c r="I188">
        <f t="shared" si="18"/>
        <v>11814.996453901033</v>
      </c>
    </row>
    <row r="189" spans="1:9" x14ac:dyDescent="0.3">
      <c r="A189">
        <v>187</v>
      </c>
      <c r="B189">
        <v>25.34</v>
      </c>
      <c r="C189">
        <v>0</v>
      </c>
      <c r="D189">
        <f t="shared" si="13"/>
        <v>4.5731380342220795E-2</v>
      </c>
      <c r="E189">
        <f t="shared" si="14"/>
        <v>7.8982743789541399E-2</v>
      </c>
      <c r="F189">
        <f t="shared" si="15"/>
        <v>6.3354602969300719E-2</v>
      </c>
      <c r="G189">
        <f t="shared" si="16"/>
        <v>6.0470064975999965E-2</v>
      </c>
      <c r="H189">
        <f t="shared" si="17"/>
        <v>-2.8845379933007537E-3</v>
      </c>
      <c r="I189">
        <f t="shared" si="18"/>
        <v>11780.915647739041</v>
      </c>
    </row>
    <row r="190" spans="1:9" x14ac:dyDescent="0.3">
      <c r="A190">
        <v>188</v>
      </c>
      <c r="B190">
        <v>24.82</v>
      </c>
      <c r="C190">
        <v>0</v>
      </c>
      <c r="D190">
        <f t="shared" si="13"/>
        <v>4.7008906629287806E-2</v>
      </c>
      <c r="E190">
        <f t="shared" si="14"/>
        <v>7.7787740965171714E-2</v>
      </c>
      <c r="F190">
        <f t="shared" si="15"/>
        <v>6.332168882730628E-2</v>
      </c>
      <c r="G190">
        <f t="shared" si="16"/>
        <v>5.8289166672000153E-2</v>
      </c>
      <c r="H190">
        <f t="shared" si="17"/>
        <v>-5.0325221553061267E-3</v>
      </c>
      <c r="I190">
        <f t="shared" si="18"/>
        <v>11721.627928732001</v>
      </c>
    </row>
    <row r="191" spans="1:9" x14ac:dyDescent="0.3">
      <c r="A191">
        <v>189</v>
      </c>
      <c r="B191">
        <v>24.85</v>
      </c>
      <c r="C191">
        <v>0</v>
      </c>
      <c r="D191">
        <f t="shared" si="13"/>
        <v>4.6937287363274516E-2</v>
      </c>
      <c r="E191">
        <f t="shared" si="14"/>
        <v>7.7868361213449866E-2</v>
      </c>
      <c r="F191">
        <f t="shared" si="15"/>
        <v>6.3330756503867464E-2</v>
      </c>
      <c r="G191">
        <f t="shared" si="16"/>
        <v>5.8415410500000015E-2</v>
      </c>
      <c r="H191">
        <f t="shared" si="17"/>
        <v>-4.915346003867449E-3</v>
      </c>
      <c r="I191">
        <f t="shared" si="18"/>
        <v>11664.012071733687</v>
      </c>
    </row>
    <row r="192" spans="1:9" x14ac:dyDescent="0.3">
      <c r="A192">
        <v>190</v>
      </c>
      <c r="B192">
        <v>24.61</v>
      </c>
      <c r="C192">
        <v>0</v>
      </c>
      <c r="D192">
        <f t="shared" si="13"/>
        <v>4.7501695652795606E-2</v>
      </c>
      <c r="E192">
        <f t="shared" si="14"/>
        <v>7.7183404582313209E-2</v>
      </c>
      <c r="F192">
        <f t="shared" si="15"/>
        <v>6.3233001385439941E-2</v>
      </c>
      <c r="G192">
        <f t="shared" si="16"/>
        <v>5.740459904400011E-2</v>
      </c>
      <c r="H192">
        <f t="shared" si="17"/>
        <v>-5.8284023414398312E-3</v>
      </c>
      <c r="I192">
        <f t="shared" si="18"/>
        <v>11596.02951646421</v>
      </c>
    </row>
    <row r="193" spans="1:9" x14ac:dyDescent="0.3">
      <c r="A193">
        <v>191</v>
      </c>
      <c r="B193">
        <v>26.69</v>
      </c>
      <c r="C193">
        <v>0</v>
      </c>
      <c r="D193">
        <f t="shared" si="13"/>
        <v>4.2270320102126835E-2</v>
      </c>
      <c r="E193">
        <f t="shared" si="14"/>
        <v>8.0139812463172255E-2</v>
      </c>
      <c r="F193">
        <f t="shared" si="15"/>
        <v>6.2341151053480912E-2</v>
      </c>
      <c r="G193">
        <f t="shared" si="16"/>
        <v>6.5985086596000025E-2</v>
      </c>
      <c r="H193">
        <f t="shared" si="17"/>
        <v>3.6439355425191139E-3</v>
      </c>
      <c r="I193">
        <f t="shared" si="18"/>
        <v>11638.284700571354</v>
      </c>
    </row>
    <row r="194" spans="1:9" x14ac:dyDescent="0.3">
      <c r="A194">
        <v>192</v>
      </c>
      <c r="B194">
        <v>26.88</v>
      </c>
      <c r="C194">
        <v>0</v>
      </c>
      <c r="D194">
        <f t="shared" ref="D194:D257" si="19">$J$3+$J$4*B194+$J$5*B194^2 +$J$6*B194^3 +$J$7*B194^4+$J$15*C194</f>
        <v>4.1798832048700829E-2</v>
      </c>
      <c r="E194">
        <f t="shared" ref="E194:E257" si="20">$K$3+$K$4*B194+$K$5*B194^2 +$K$6*B194^3 +$K$7*B194^4</f>
        <v>8.0093300091781838E-2</v>
      </c>
      <c r="F194">
        <f t="shared" ref="F194:F257" si="21">D194*0.47+E194*0.53</f>
        <v>6.2094900111533763E-2</v>
      </c>
      <c r="G194">
        <f t="shared" ref="G194:G257" si="22">$J$10*B194^3 +$J$11*B194^2 +$J$12*B194+ $J$13 +$J$16*C194</f>
        <v>6.6734601408000055E-2</v>
      </c>
      <c r="H194">
        <f t="shared" ref="H194:H257" si="23">G194-F194</f>
        <v>4.639701296466292E-3</v>
      </c>
      <c r="I194">
        <f t="shared" si="18"/>
        <v>11692.282865185238</v>
      </c>
    </row>
    <row r="195" spans="1:9" x14ac:dyDescent="0.3">
      <c r="A195">
        <v>193</v>
      </c>
      <c r="B195">
        <v>24.95</v>
      </c>
      <c r="C195">
        <v>0</v>
      </c>
      <c r="D195">
        <f t="shared" si="19"/>
        <v>4.6696513836274267E-2</v>
      </c>
      <c r="E195">
        <f t="shared" si="20"/>
        <v>7.8126762367450198E-2</v>
      </c>
      <c r="F195">
        <f t="shared" si="21"/>
        <v>6.3354545557797515E-2</v>
      </c>
      <c r="G195">
        <f t="shared" si="22"/>
        <v>5.8835930499999939E-2</v>
      </c>
      <c r="H195">
        <f t="shared" si="23"/>
        <v>-4.5186150577975759E-3</v>
      </c>
      <c r="I195">
        <f t="shared" ref="I195:I258" si="24">I194*(1+H195)</f>
        <v>11639.449939770582</v>
      </c>
    </row>
    <row r="196" spans="1:9" x14ac:dyDescent="0.3">
      <c r="A196">
        <v>194</v>
      </c>
      <c r="B196">
        <v>25.25</v>
      </c>
      <c r="C196">
        <v>0</v>
      </c>
      <c r="D196">
        <f t="shared" si="19"/>
        <v>4.5957350796874463E-2</v>
      </c>
      <c r="E196">
        <f t="shared" si="20"/>
        <v>7.8806610906251073E-2</v>
      </c>
      <c r="F196">
        <f t="shared" si="21"/>
        <v>6.3367458654844069E-2</v>
      </c>
      <c r="G196">
        <f t="shared" si="22"/>
        <v>6.0093962499999959E-2</v>
      </c>
      <c r="H196">
        <f t="shared" si="23"/>
        <v>-3.2734961548441105E-3</v>
      </c>
      <c r="I196">
        <f t="shared" si="24"/>
        <v>11601.348245148243</v>
      </c>
    </row>
    <row r="197" spans="1:9" x14ac:dyDescent="0.3">
      <c r="A197">
        <v>195</v>
      </c>
      <c r="B197">
        <v>27.06</v>
      </c>
      <c r="C197">
        <v>0</v>
      </c>
      <c r="D197">
        <f t="shared" si="19"/>
        <v>4.1362841700212982E-2</v>
      </c>
      <c r="E197">
        <f t="shared" si="20"/>
        <v>8.0006387835804826E-2</v>
      </c>
      <c r="F197">
        <f t="shared" si="21"/>
        <v>6.1843921152076667E-2</v>
      </c>
      <c r="G197">
        <f t="shared" si="22"/>
        <v>6.7436763984000142E-2</v>
      </c>
      <c r="H197">
        <f t="shared" si="23"/>
        <v>5.5928428319234752E-3</v>
      </c>
      <c r="I197">
        <f t="shared" si="24"/>
        <v>11666.232762521768</v>
      </c>
    </row>
    <row r="198" spans="1:9" x14ac:dyDescent="0.3">
      <c r="A198">
        <v>196</v>
      </c>
      <c r="B198">
        <v>26.35</v>
      </c>
      <c r="C198">
        <v>0</v>
      </c>
      <c r="D198">
        <f t="shared" si="19"/>
        <v>4.3134488572275531E-2</v>
      </c>
      <c r="E198">
        <f t="shared" si="20"/>
        <v>8.0100866695453021E-2</v>
      </c>
      <c r="F198">
        <f t="shared" si="21"/>
        <v>6.2726668977559602E-2</v>
      </c>
      <c r="G198">
        <f t="shared" si="22"/>
        <v>6.4624510500000093E-2</v>
      </c>
      <c r="H198">
        <f t="shared" si="23"/>
        <v>1.897841522440491E-3</v>
      </c>
      <c r="I198">
        <f t="shared" si="24"/>
        <v>11688.373423468936</v>
      </c>
    </row>
    <row r="199" spans="1:9" x14ac:dyDescent="0.3">
      <c r="A199">
        <v>197</v>
      </c>
      <c r="B199">
        <v>22.28</v>
      </c>
      <c r="C199">
        <v>0</v>
      </c>
      <c r="D199">
        <f t="shared" si="19"/>
        <v>5.1564060875017748E-2</v>
      </c>
      <c r="E199">
        <f t="shared" si="20"/>
        <v>6.6115867995627076E-2</v>
      </c>
      <c r="F199">
        <f t="shared" si="21"/>
        <v>5.9276518648940693E-2</v>
      </c>
      <c r="G199">
        <f t="shared" si="22"/>
        <v>4.7732384127999988E-2</v>
      </c>
      <c r="H199">
        <f t="shared" si="23"/>
        <v>-1.1544134520940705E-2</v>
      </c>
      <c r="I199">
        <f t="shared" si="24"/>
        <v>11553.441268337423</v>
      </c>
    </row>
    <row r="200" spans="1:9" x14ac:dyDescent="0.3">
      <c r="A200">
        <v>198</v>
      </c>
      <c r="B200">
        <v>25.3</v>
      </c>
      <c r="C200">
        <v>0</v>
      </c>
      <c r="D200">
        <f t="shared" si="19"/>
        <v>4.5832022312400023E-2</v>
      </c>
      <c r="E200">
        <f t="shared" si="20"/>
        <v>7.8906042815199307E-2</v>
      </c>
      <c r="F200">
        <f t="shared" si="21"/>
        <v>6.336125317888365E-2</v>
      </c>
      <c r="G200">
        <f t="shared" si="22"/>
        <v>6.0302993999999971E-2</v>
      </c>
      <c r="H200">
        <f t="shared" si="23"/>
        <v>-3.0582591788836794E-3</v>
      </c>
      <c r="I200">
        <f t="shared" si="24"/>
        <v>11518.107850530836</v>
      </c>
    </row>
    <row r="201" spans="1:9" x14ac:dyDescent="0.3">
      <c r="A201">
        <v>199</v>
      </c>
      <c r="B201">
        <v>26.71</v>
      </c>
      <c r="C201">
        <v>0</v>
      </c>
      <c r="D201">
        <f t="shared" si="19"/>
        <v>4.2220224657020911E-2</v>
      </c>
      <c r="E201">
        <f t="shared" si="20"/>
        <v>8.0137164846024955E-2</v>
      </c>
      <c r="F201">
        <f t="shared" si="21"/>
        <v>6.2316202957193055E-2</v>
      </c>
      <c r="G201">
        <f t="shared" si="22"/>
        <v>6.6064367364000148E-2</v>
      </c>
      <c r="H201">
        <f t="shared" si="23"/>
        <v>3.7481644068070932E-3</v>
      </c>
      <c r="I201">
        <f t="shared" si="24"/>
        <v>11561.279612409962</v>
      </c>
    </row>
    <row r="202" spans="1:9" x14ac:dyDescent="0.3">
      <c r="A202">
        <v>200</v>
      </c>
      <c r="B202">
        <v>26.21</v>
      </c>
      <c r="C202">
        <v>0</v>
      </c>
      <c r="D202">
        <f t="shared" si="19"/>
        <v>4.3495121621333732E-2</v>
      </c>
      <c r="E202">
        <f t="shared" si="20"/>
        <v>8.0037329940599644E-2</v>
      </c>
      <c r="F202">
        <f t="shared" si="21"/>
        <v>6.286249203054467E-2</v>
      </c>
      <c r="G202">
        <f t="shared" si="22"/>
        <v>6.4057781764000038E-2</v>
      </c>
      <c r="H202">
        <f t="shared" si="23"/>
        <v>1.195289733455368E-3</v>
      </c>
      <c r="I202">
        <f t="shared" si="24"/>
        <v>11575.098691236282</v>
      </c>
    </row>
    <row r="203" spans="1:9" x14ac:dyDescent="0.3">
      <c r="A203">
        <v>201</v>
      </c>
      <c r="B203">
        <v>24.56</v>
      </c>
      <c r="C203">
        <v>0</v>
      </c>
      <c r="D203">
        <f t="shared" si="19"/>
        <v>4.761668980957201E-2</v>
      </c>
      <c r="E203">
        <f t="shared" si="20"/>
        <v>7.7029223313081818E-2</v>
      </c>
      <c r="F203">
        <f t="shared" si="21"/>
        <v>6.320533256643221E-2</v>
      </c>
      <c r="G203">
        <f t="shared" si="22"/>
        <v>5.7193825984000052E-2</v>
      </c>
      <c r="H203">
        <f t="shared" si="23"/>
        <v>-6.0115065824321579E-3</v>
      </c>
      <c r="I203">
        <f t="shared" si="24"/>
        <v>11505.514909261612</v>
      </c>
    </row>
    <row r="204" spans="1:9" x14ac:dyDescent="0.3">
      <c r="A204">
        <v>202</v>
      </c>
      <c r="B204">
        <v>26.88</v>
      </c>
      <c r="C204">
        <v>0</v>
      </c>
      <c r="D204">
        <f t="shared" si="19"/>
        <v>4.1798832048700829E-2</v>
      </c>
      <c r="E204">
        <f t="shared" si="20"/>
        <v>8.0093300091781838E-2</v>
      </c>
      <c r="F204">
        <f t="shared" si="21"/>
        <v>6.2094900111533763E-2</v>
      </c>
      <c r="G204">
        <f t="shared" si="22"/>
        <v>6.6734601408000055E-2</v>
      </c>
      <c r="H204">
        <f t="shared" si="23"/>
        <v>4.639701296466292E-3</v>
      </c>
      <c r="I204">
        <f t="shared" si="24"/>
        <v>11558.897061702626</v>
      </c>
    </row>
    <row r="205" spans="1:9" x14ac:dyDescent="0.3">
      <c r="A205">
        <v>203</v>
      </c>
      <c r="B205">
        <v>26.42</v>
      </c>
      <c r="C205">
        <v>0</v>
      </c>
      <c r="D205">
        <f t="shared" si="19"/>
        <v>4.2954979441523378E-2</v>
      </c>
      <c r="E205">
        <f t="shared" si="20"/>
        <v>8.0122085985175673E-2</v>
      </c>
      <c r="F205">
        <f t="shared" si="21"/>
        <v>6.2653545909659103E-2</v>
      </c>
      <c r="G205">
        <f t="shared" si="22"/>
        <v>6.4906518352000037E-2</v>
      </c>
      <c r="H205">
        <f t="shared" si="23"/>
        <v>2.2529724423409336E-3</v>
      </c>
      <c r="I205">
        <f t="shared" si="24"/>
        <v>11584.938938246498</v>
      </c>
    </row>
    <row r="206" spans="1:9" x14ac:dyDescent="0.3">
      <c r="A206">
        <v>204</v>
      </c>
      <c r="B206">
        <v>24.82</v>
      </c>
      <c r="C206">
        <v>0</v>
      </c>
      <c r="D206">
        <f t="shared" si="19"/>
        <v>4.7008906629287806E-2</v>
      </c>
      <c r="E206">
        <f t="shared" si="20"/>
        <v>7.7787740965171714E-2</v>
      </c>
      <c r="F206">
        <f t="shared" si="21"/>
        <v>6.332168882730628E-2</v>
      </c>
      <c r="G206">
        <f t="shared" si="22"/>
        <v>5.8289166672000153E-2</v>
      </c>
      <c r="H206">
        <f t="shared" si="23"/>
        <v>-5.0325221553061267E-3</v>
      </c>
      <c r="I206">
        <f t="shared" si="24"/>
        <v>11526.637476371903</v>
      </c>
    </row>
    <row r="207" spans="1:9" x14ac:dyDescent="0.3">
      <c r="A207">
        <v>205</v>
      </c>
      <c r="B207">
        <v>26.43</v>
      </c>
      <c r="C207">
        <v>0</v>
      </c>
      <c r="D207">
        <f t="shared" si="19"/>
        <v>4.2929389793801231E-2</v>
      </c>
      <c r="E207">
        <f t="shared" si="20"/>
        <v>8.0124549925741473E-2</v>
      </c>
      <c r="F207">
        <f t="shared" si="21"/>
        <v>6.2642824663729557E-2</v>
      </c>
      <c r="G207">
        <f t="shared" si="22"/>
        <v>6.4946728548000016E-2</v>
      </c>
      <c r="H207">
        <f t="shared" si="23"/>
        <v>2.3039038842704584E-3</v>
      </c>
      <c r="I207">
        <f t="shared" si="24"/>
        <v>11553.193741226294</v>
      </c>
    </row>
    <row r="208" spans="1:9" x14ac:dyDescent="0.3">
      <c r="A208">
        <v>206</v>
      </c>
      <c r="B208">
        <v>25.6</v>
      </c>
      <c r="C208">
        <v>0</v>
      </c>
      <c r="D208">
        <f t="shared" si="19"/>
        <v>4.5070224998399855E-2</v>
      </c>
      <c r="E208">
        <f t="shared" si="20"/>
        <v>7.9419982643200271E-2</v>
      </c>
      <c r="F208">
        <f t="shared" si="21"/>
        <v>6.3275596550144073E-2</v>
      </c>
      <c r="G208">
        <f t="shared" si="22"/>
        <v>6.1552248000000059E-2</v>
      </c>
      <c r="H208">
        <f t="shared" si="23"/>
        <v>-1.7233485501440132E-3</v>
      </c>
      <c r="I208">
        <f t="shared" si="24"/>
        <v>11533.283561542819</v>
      </c>
    </row>
    <row r="209" spans="1:9" x14ac:dyDescent="0.3">
      <c r="A209">
        <v>207</v>
      </c>
      <c r="B209">
        <v>26.22</v>
      </c>
      <c r="C209">
        <v>0</v>
      </c>
      <c r="D209">
        <f t="shared" si="19"/>
        <v>4.3469306128665952E-2</v>
      </c>
      <c r="E209">
        <f t="shared" si="20"/>
        <v>8.004281073953079E-2</v>
      </c>
      <c r="F209">
        <f t="shared" si="21"/>
        <v>6.2853263572424323E-2</v>
      </c>
      <c r="G209">
        <f t="shared" si="22"/>
        <v>6.4098378192000066E-2</v>
      </c>
      <c r="H209">
        <f t="shared" si="23"/>
        <v>1.2451146195757434E-3</v>
      </c>
      <c r="I209">
        <f t="shared" si="24"/>
        <v>11547.643821517009</v>
      </c>
    </row>
    <row r="210" spans="1:9" x14ac:dyDescent="0.3">
      <c r="A210">
        <v>208</v>
      </c>
      <c r="B210">
        <v>25.3</v>
      </c>
      <c r="C210">
        <v>0</v>
      </c>
      <c r="D210">
        <f t="shared" si="19"/>
        <v>4.5832022312400023E-2</v>
      </c>
      <c r="E210">
        <f t="shared" si="20"/>
        <v>7.8906042815199307E-2</v>
      </c>
      <c r="F210">
        <f t="shared" si="21"/>
        <v>6.336125317888365E-2</v>
      </c>
      <c r="G210">
        <f t="shared" si="22"/>
        <v>6.0302993999999971E-2</v>
      </c>
      <c r="H210">
        <f t="shared" si="23"/>
        <v>-3.0582591788836794E-3</v>
      </c>
      <c r="I210">
        <f t="shared" si="24"/>
        <v>11512.328133805375</v>
      </c>
    </row>
    <row r="211" spans="1:9" x14ac:dyDescent="0.3">
      <c r="A211">
        <v>209</v>
      </c>
      <c r="B211">
        <v>26.75</v>
      </c>
      <c r="C211">
        <v>0</v>
      </c>
      <c r="D211">
        <f t="shared" si="19"/>
        <v>4.2120341421874041E-2</v>
      </c>
      <c r="E211">
        <f t="shared" si="20"/>
        <v>8.0130267156251822E-2</v>
      </c>
      <c r="F211">
        <f t="shared" si="21"/>
        <v>6.2265602061094272E-2</v>
      </c>
      <c r="G211">
        <f t="shared" si="22"/>
        <v>6.6222662500000001E-2</v>
      </c>
      <c r="H211">
        <f t="shared" si="23"/>
        <v>3.9570604389057296E-3</v>
      </c>
      <c r="I211">
        <f t="shared" si="24"/>
        <v>11557.883112023357</v>
      </c>
    </row>
    <row r="212" spans="1:9" x14ac:dyDescent="0.3">
      <c r="A212">
        <v>210</v>
      </c>
      <c r="B212">
        <v>27.41</v>
      </c>
      <c r="C212">
        <v>0</v>
      </c>
      <c r="D212">
        <f t="shared" si="19"/>
        <v>4.0554197062919517E-2</v>
      </c>
      <c r="E212">
        <f t="shared" si="20"/>
        <v>7.9725528531344292E-2</v>
      </c>
      <c r="F212">
        <f t="shared" si="21"/>
        <v>6.1315002741184649E-2</v>
      </c>
      <c r="G212">
        <f t="shared" si="22"/>
        <v>6.8777928003999983E-2</v>
      </c>
      <c r="H212">
        <f t="shared" si="23"/>
        <v>7.4629252628153342E-3</v>
      </c>
      <c r="I212">
        <f t="shared" si="24"/>
        <v>11644.138729884742</v>
      </c>
    </row>
    <row r="213" spans="1:9" x14ac:dyDescent="0.3">
      <c r="A213">
        <v>211</v>
      </c>
      <c r="B213">
        <v>24.43</v>
      </c>
      <c r="C213">
        <v>0</v>
      </c>
      <c r="D213">
        <f t="shared" si="19"/>
        <v>4.7911163176777904E-2</v>
      </c>
      <c r="E213">
        <f t="shared" si="20"/>
        <v>7.6609912193387419E-2</v>
      </c>
      <c r="F213">
        <f t="shared" si="21"/>
        <v>6.3121500155580948E-2</v>
      </c>
      <c r="G213">
        <f t="shared" si="22"/>
        <v>5.664567094799991E-2</v>
      </c>
      <c r="H213">
        <f t="shared" si="23"/>
        <v>-6.4758292075810381E-3</v>
      </c>
      <c r="I213">
        <f t="shared" si="24"/>
        <v>11568.733276200628</v>
      </c>
    </row>
    <row r="214" spans="1:9" x14ac:dyDescent="0.3">
      <c r="A214">
        <v>212</v>
      </c>
      <c r="B214">
        <v>26.06</v>
      </c>
      <c r="C214">
        <v>0</v>
      </c>
      <c r="D214">
        <f t="shared" si="19"/>
        <v>4.3882984594355134E-2</v>
      </c>
      <c r="E214">
        <f t="shared" si="20"/>
        <v>7.9937480165913843E-2</v>
      </c>
      <c r="F214">
        <f t="shared" si="21"/>
        <v>6.2991867247281244E-2</v>
      </c>
      <c r="G214">
        <f t="shared" si="22"/>
        <v>6.3446808783999914E-2</v>
      </c>
      <c r="H214">
        <f t="shared" si="23"/>
        <v>4.5494153671866988E-4</v>
      </c>
      <c r="I214">
        <f t="shared" si="24"/>
        <v>11573.996373495193</v>
      </c>
    </row>
    <row r="215" spans="1:9" x14ac:dyDescent="0.3">
      <c r="A215">
        <v>213</v>
      </c>
      <c r="B215">
        <v>26.05</v>
      </c>
      <c r="C215">
        <v>0</v>
      </c>
      <c r="D215">
        <f t="shared" si="19"/>
        <v>4.3908868723274708E-2</v>
      </c>
      <c r="E215">
        <f t="shared" si="20"/>
        <v>7.9929638893450505E-2</v>
      </c>
      <c r="F215">
        <f t="shared" si="21"/>
        <v>6.2999876913467881E-2</v>
      </c>
      <c r="G215">
        <f t="shared" si="22"/>
        <v>6.3405946500000115E-2</v>
      </c>
      <c r="H215">
        <f t="shared" si="23"/>
        <v>4.0606958653223446E-4</v>
      </c>
      <c r="I215">
        <f t="shared" si="24"/>
        <v>11578.696221417104</v>
      </c>
    </row>
    <row r="216" spans="1:9" x14ac:dyDescent="0.3">
      <c r="A216">
        <v>214</v>
      </c>
      <c r="B216">
        <v>26.45</v>
      </c>
      <c r="C216">
        <v>0</v>
      </c>
      <c r="D216">
        <f t="shared" si="19"/>
        <v>4.2878255043274027E-2</v>
      </c>
      <c r="E216">
        <f t="shared" si="20"/>
        <v>8.0129054653452769E-2</v>
      </c>
      <c r="F216">
        <f t="shared" si="21"/>
        <v>6.2621178836668762E-2</v>
      </c>
      <c r="G216">
        <f t="shared" si="22"/>
        <v>6.5027090500000023E-2</v>
      </c>
      <c r="H216">
        <f t="shared" si="23"/>
        <v>2.4059116633312616E-3</v>
      </c>
      <c r="I216">
        <f t="shared" si="24"/>
        <v>11606.55354170238</v>
      </c>
    </row>
    <row r="217" spans="1:9" x14ac:dyDescent="0.3">
      <c r="A217">
        <v>215</v>
      </c>
      <c r="B217">
        <v>27.84</v>
      </c>
      <c r="C217">
        <v>0</v>
      </c>
      <c r="D217">
        <f t="shared" si="19"/>
        <v>3.9655416056379789E-2</v>
      </c>
      <c r="E217">
        <f t="shared" si="20"/>
        <v>7.9198762937222611E-2</v>
      </c>
      <c r="F217">
        <f t="shared" si="21"/>
        <v>6.0613389903226483E-2</v>
      </c>
      <c r="G217">
        <f t="shared" si="22"/>
        <v>7.0376822976000036E-2</v>
      </c>
      <c r="H217">
        <f t="shared" si="23"/>
        <v>9.763433072773553E-3</v>
      </c>
      <c r="I217">
        <f t="shared" si="24"/>
        <v>11719.873350412356</v>
      </c>
    </row>
    <row r="218" spans="1:9" x14ac:dyDescent="0.3">
      <c r="A218">
        <v>216</v>
      </c>
      <c r="B218">
        <v>24.2</v>
      </c>
      <c r="C218">
        <v>0</v>
      </c>
      <c r="D218">
        <f t="shared" si="19"/>
        <v>4.8415134118399816E-2</v>
      </c>
      <c r="E218">
        <f t="shared" si="20"/>
        <v>7.5803265203201686E-2</v>
      </c>
      <c r="F218">
        <f t="shared" si="21"/>
        <v>6.2930843593344804E-2</v>
      </c>
      <c r="G218">
        <f t="shared" si="22"/>
        <v>5.5675888000000034E-2</v>
      </c>
      <c r="H218">
        <f t="shared" si="23"/>
        <v>-7.2549555933447696E-3</v>
      </c>
      <c r="I218">
        <f t="shared" si="24"/>
        <v>11634.846189695489</v>
      </c>
    </row>
    <row r="219" spans="1:9" x14ac:dyDescent="0.3">
      <c r="A219">
        <v>217</v>
      </c>
      <c r="B219">
        <v>23.52</v>
      </c>
      <c r="C219">
        <v>0</v>
      </c>
      <c r="D219">
        <f t="shared" si="19"/>
        <v>4.9760568245617032E-2</v>
      </c>
      <c r="E219">
        <f t="shared" si="20"/>
        <v>7.2947680503070877E-2</v>
      </c>
      <c r="F219">
        <f t="shared" si="21"/>
        <v>6.2049737742067568E-2</v>
      </c>
      <c r="G219">
        <f t="shared" si="22"/>
        <v>5.2819223232000029E-2</v>
      </c>
      <c r="H219">
        <f t="shared" si="23"/>
        <v>-9.230514510067539E-3</v>
      </c>
      <c r="I219">
        <f t="shared" si="24"/>
        <v>11527.4505731191</v>
      </c>
    </row>
    <row r="220" spans="1:9" x14ac:dyDescent="0.3">
      <c r="A220">
        <v>218</v>
      </c>
      <c r="B220">
        <v>24.91</v>
      </c>
      <c r="C220">
        <v>0</v>
      </c>
      <c r="D220">
        <f t="shared" si="19"/>
        <v>4.6793192204080292E-2</v>
      </c>
      <c r="E220">
        <f t="shared" si="20"/>
        <v>7.80253099250241E-2</v>
      </c>
      <c r="F220">
        <f t="shared" si="21"/>
        <v>6.3346214596180506E-2</v>
      </c>
      <c r="G220">
        <f t="shared" si="22"/>
        <v>5.8667780003999997E-2</v>
      </c>
      <c r="H220">
        <f t="shared" si="23"/>
        <v>-4.6784345921805082E-3</v>
      </c>
      <c r="I220">
        <f t="shared" si="24"/>
        <v>11473.520149598169</v>
      </c>
    </row>
    <row r="221" spans="1:9" x14ac:dyDescent="0.3">
      <c r="A221">
        <v>219</v>
      </c>
      <c r="B221">
        <v>23.03</v>
      </c>
      <c r="C221">
        <v>0</v>
      </c>
      <c r="D221">
        <f t="shared" si="19"/>
        <v>5.0579148024316956E-2</v>
      </c>
      <c r="E221">
        <f t="shared" si="20"/>
        <v>7.0479027903429525E-2</v>
      </c>
      <c r="F221">
        <f t="shared" si="21"/>
        <v>6.1126084360246614E-2</v>
      </c>
      <c r="G221">
        <f t="shared" si="22"/>
        <v>5.0783332227999883E-2</v>
      </c>
      <c r="H221">
        <f t="shared" si="23"/>
        <v>-1.0342752132246731E-2</v>
      </c>
      <c r="I221">
        <f t="shared" si="24"/>
        <v>11354.852374606537</v>
      </c>
    </row>
    <row r="222" spans="1:9" x14ac:dyDescent="0.3">
      <c r="A222">
        <v>220</v>
      </c>
      <c r="B222">
        <v>21.89</v>
      </c>
      <c r="C222">
        <v>0</v>
      </c>
      <c r="D222">
        <f t="shared" si="19"/>
        <v>5.1945043993531614E-2</v>
      </c>
      <c r="E222">
        <f t="shared" si="20"/>
        <v>6.3612206505641034E-2</v>
      </c>
      <c r="F222">
        <f t="shared" si="21"/>
        <v>5.8128640124949602E-2</v>
      </c>
      <c r="G222">
        <f t="shared" si="22"/>
        <v>4.6188661636000078E-2</v>
      </c>
      <c r="H222">
        <f t="shared" si="23"/>
        <v>-1.1939978488949524E-2</v>
      </c>
      <c r="I222">
        <f t="shared" si="24"/>
        <v>11219.275681508536</v>
      </c>
    </row>
    <row r="223" spans="1:9" x14ac:dyDescent="0.3">
      <c r="A223">
        <v>221</v>
      </c>
      <c r="B223">
        <v>24.79</v>
      </c>
      <c r="C223">
        <v>0</v>
      </c>
      <c r="D223">
        <f t="shared" si="19"/>
        <v>4.7080232338556849E-2</v>
      </c>
      <c r="E223">
        <f t="shared" si="20"/>
        <v>7.7705690743748335E-2</v>
      </c>
      <c r="F223">
        <f t="shared" si="21"/>
        <v>6.3311725293308335E-2</v>
      </c>
      <c r="G223">
        <f t="shared" si="22"/>
        <v>5.8162886915999995E-2</v>
      </c>
      <c r="H223">
        <f t="shared" si="23"/>
        <v>-5.1488383773083402E-3</v>
      </c>
      <c r="I223">
        <f t="shared" si="24"/>
        <v>11161.509444313982</v>
      </c>
    </row>
    <row r="224" spans="1:9" x14ac:dyDescent="0.3">
      <c r="A224">
        <v>222</v>
      </c>
      <c r="B224">
        <v>23.34</v>
      </c>
      <c r="C224">
        <v>0</v>
      </c>
      <c r="D224">
        <f t="shared" si="19"/>
        <v>5.0076777340492207E-2</v>
      </c>
      <c r="E224">
        <f t="shared" si="20"/>
        <v>7.2078967892197365E-2</v>
      </c>
      <c r="F224">
        <f t="shared" si="21"/>
        <v>6.1737938332895939E-2</v>
      </c>
      <c r="G224">
        <f t="shared" si="22"/>
        <v>5.2068378576000024E-2</v>
      </c>
      <c r="H224">
        <f t="shared" si="23"/>
        <v>-9.6695597568959152E-3</v>
      </c>
      <c r="I224">
        <f t="shared" si="24"/>
        <v>11053.58256176503</v>
      </c>
    </row>
    <row r="225" spans="1:9" x14ac:dyDescent="0.3">
      <c r="A225">
        <v>223</v>
      </c>
      <c r="B225">
        <v>24.53</v>
      </c>
      <c r="C225">
        <v>0</v>
      </c>
      <c r="D225">
        <f t="shared" si="19"/>
        <v>4.7685231364564595E-2</v>
      </c>
      <c r="E225">
        <f t="shared" si="20"/>
        <v>7.6934820575734086E-2</v>
      </c>
      <c r="F225">
        <f t="shared" si="21"/>
        <v>6.3187513646484422E-2</v>
      </c>
      <c r="G225">
        <f t="shared" si="22"/>
        <v>5.7067343427999934E-2</v>
      </c>
      <c r="H225">
        <f t="shared" si="23"/>
        <v>-6.1201702184844886E-3</v>
      </c>
      <c r="I225">
        <f t="shared" si="24"/>
        <v>10985.932754962956</v>
      </c>
    </row>
    <row r="226" spans="1:9" x14ac:dyDescent="0.3">
      <c r="A226">
        <v>224</v>
      </c>
      <c r="B226">
        <v>25.17</v>
      </c>
      <c r="C226">
        <v>0</v>
      </c>
      <c r="D226">
        <f t="shared" si="19"/>
        <v>4.6156703990639203E-2</v>
      </c>
      <c r="E226">
        <f t="shared" si="20"/>
        <v>7.8639287050946471E-2</v>
      </c>
      <c r="F226">
        <f t="shared" si="21"/>
        <v>6.3372473012602057E-2</v>
      </c>
      <c r="G226">
        <f t="shared" si="22"/>
        <v>5.9759094852000066E-2</v>
      </c>
      <c r="H226">
        <f t="shared" si="23"/>
        <v>-3.6133781606019905E-3</v>
      </c>
      <c r="I226">
        <f t="shared" si="24"/>
        <v>10946.236425472331</v>
      </c>
    </row>
    <row r="227" spans="1:9" x14ac:dyDescent="0.3">
      <c r="A227">
        <v>225</v>
      </c>
      <c r="B227">
        <v>26.83</v>
      </c>
      <c r="C227">
        <v>0</v>
      </c>
      <c r="D227">
        <f t="shared" si="19"/>
        <v>4.1921894345623212E-2</v>
      </c>
      <c r="E227">
        <f t="shared" si="20"/>
        <v>8.0110127552979637E-2</v>
      </c>
      <c r="F227">
        <f t="shared" si="21"/>
        <v>6.2161657945522114E-2</v>
      </c>
      <c r="G227">
        <f t="shared" si="22"/>
        <v>6.653816566800011E-2</v>
      </c>
      <c r="H227">
        <f t="shared" si="23"/>
        <v>4.3765077224779958E-3</v>
      </c>
      <c r="I227">
        <f t="shared" si="24"/>
        <v>10994.142713720481</v>
      </c>
    </row>
    <row r="228" spans="1:9" x14ac:dyDescent="0.3">
      <c r="A228">
        <v>226</v>
      </c>
      <c r="B228">
        <v>24.86</v>
      </c>
      <c r="C228">
        <v>0</v>
      </c>
      <c r="D228">
        <f t="shared" si="19"/>
        <v>4.6913350073344739E-2</v>
      </c>
      <c r="E228">
        <f t="shared" si="20"/>
        <v>7.7894916767615285E-2</v>
      </c>
      <c r="F228">
        <f t="shared" si="21"/>
        <v>6.3333580421308128E-2</v>
      </c>
      <c r="G228">
        <f t="shared" si="22"/>
        <v>5.8457483343999944E-2</v>
      </c>
      <c r="H228">
        <f t="shared" si="23"/>
        <v>-4.8760970773081835E-3</v>
      </c>
      <c r="I228">
        <f t="shared" si="24"/>
        <v>10940.534206566599</v>
      </c>
    </row>
    <row r="229" spans="1:9" x14ac:dyDescent="0.3">
      <c r="A229">
        <v>227</v>
      </c>
      <c r="B229">
        <v>24.95</v>
      </c>
      <c r="C229">
        <v>0</v>
      </c>
      <c r="D229">
        <f t="shared" si="19"/>
        <v>4.6696513836274267E-2</v>
      </c>
      <c r="E229">
        <f t="shared" si="20"/>
        <v>7.8126762367450198E-2</v>
      </c>
      <c r="F229">
        <f t="shared" si="21"/>
        <v>6.3354545557797515E-2</v>
      </c>
      <c r="G229">
        <f t="shared" si="22"/>
        <v>5.8835930499999939E-2</v>
      </c>
      <c r="H229">
        <f t="shared" si="23"/>
        <v>-4.5186150577975759E-3</v>
      </c>
      <c r="I229">
        <f t="shared" si="24"/>
        <v>10891.098143960458</v>
      </c>
    </row>
    <row r="230" spans="1:9" x14ac:dyDescent="0.3">
      <c r="A230">
        <v>228</v>
      </c>
      <c r="B230">
        <v>26.15</v>
      </c>
      <c r="C230">
        <v>0</v>
      </c>
      <c r="D230">
        <f t="shared" si="19"/>
        <v>4.3650146532274281E-2</v>
      </c>
      <c r="E230">
        <f t="shared" si="20"/>
        <v>8.0001370975451458E-2</v>
      </c>
      <c r="F230">
        <f t="shared" si="21"/>
        <v>6.2916295487158186E-2</v>
      </c>
      <c r="G230">
        <f t="shared" si="22"/>
        <v>6.3813842499999912E-2</v>
      </c>
      <c r="H230">
        <f t="shared" si="23"/>
        <v>8.9754701284172622E-4</v>
      </c>
      <c r="I230">
        <f t="shared" si="24"/>
        <v>10900.873416566137</v>
      </c>
    </row>
    <row r="231" spans="1:9" x14ac:dyDescent="0.3">
      <c r="A231">
        <v>229</v>
      </c>
      <c r="B231">
        <v>25.7</v>
      </c>
      <c r="C231">
        <v>0</v>
      </c>
      <c r="D231">
        <f t="shared" si="19"/>
        <v>4.4813386840399705E-2</v>
      </c>
      <c r="E231">
        <f t="shared" si="20"/>
        <v>7.9560060959202428E-2</v>
      </c>
      <c r="F231">
        <f t="shared" si="21"/>
        <v>6.3229124123365149E-2</v>
      </c>
      <c r="G231">
        <f t="shared" si="22"/>
        <v>6.1966498000000009E-2</v>
      </c>
      <c r="H231">
        <f t="shared" si="23"/>
        <v>-1.2626261233651404E-3</v>
      </c>
      <c r="I231">
        <f t="shared" si="24"/>
        <v>10887.109689022884</v>
      </c>
    </row>
    <row r="232" spans="1:9" x14ac:dyDescent="0.3">
      <c r="A232">
        <v>230</v>
      </c>
      <c r="B232">
        <v>26.21</v>
      </c>
      <c r="C232">
        <v>0</v>
      </c>
      <c r="D232">
        <f t="shared" si="19"/>
        <v>4.3495121621333732E-2</v>
      </c>
      <c r="E232">
        <f t="shared" si="20"/>
        <v>8.0037329940599644E-2</v>
      </c>
      <c r="F232">
        <f t="shared" si="21"/>
        <v>6.286249203054467E-2</v>
      </c>
      <c r="G232">
        <f t="shared" si="22"/>
        <v>6.4057781764000038E-2</v>
      </c>
      <c r="H232">
        <f t="shared" si="23"/>
        <v>1.195289733455368E-3</v>
      </c>
      <c r="I232">
        <f t="shared" si="24"/>
        <v>10900.122939461175</v>
      </c>
    </row>
    <row r="233" spans="1:9" x14ac:dyDescent="0.3">
      <c r="A233">
        <v>231</v>
      </c>
      <c r="B233">
        <v>26.15</v>
      </c>
      <c r="C233">
        <v>0</v>
      </c>
      <c r="D233">
        <f t="shared" si="19"/>
        <v>4.3650146532274281E-2</v>
      </c>
      <c r="E233">
        <f t="shared" si="20"/>
        <v>8.0001370975451458E-2</v>
      </c>
      <c r="F233">
        <f t="shared" si="21"/>
        <v>6.2916295487158186E-2</v>
      </c>
      <c r="G233">
        <f t="shared" si="22"/>
        <v>6.3813842499999912E-2</v>
      </c>
      <c r="H233">
        <f t="shared" si="23"/>
        <v>8.9754701284172622E-4</v>
      </c>
      <c r="I233">
        <f t="shared" si="24"/>
        <v>10909.906312245097</v>
      </c>
    </row>
    <row r="234" spans="1:9" x14ac:dyDescent="0.3">
      <c r="A234">
        <v>232</v>
      </c>
      <c r="B234">
        <v>25.2</v>
      </c>
      <c r="C234">
        <v>0</v>
      </c>
      <c r="D234">
        <f t="shared" si="19"/>
        <v>4.6082122086400057E-2</v>
      </c>
      <c r="E234">
        <f t="shared" si="20"/>
        <v>7.870322206720104E-2</v>
      </c>
      <c r="F234">
        <f t="shared" si="21"/>
        <v>6.3371305076224571E-2</v>
      </c>
      <c r="G234">
        <f t="shared" si="22"/>
        <v>5.988472799999997E-2</v>
      </c>
      <c r="H234">
        <f t="shared" si="23"/>
        <v>-3.4865770762246007E-3</v>
      </c>
      <c r="I234">
        <f t="shared" si="24"/>
        <v>10871.868082993065</v>
      </c>
    </row>
    <row r="235" spans="1:9" x14ac:dyDescent="0.3">
      <c r="A235">
        <v>233</v>
      </c>
      <c r="B235">
        <v>24.14</v>
      </c>
      <c r="C235">
        <v>0</v>
      </c>
      <c r="D235">
        <f t="shared" si="19"/>
        <v>4.8542813607040713E-2</v>
      </c>
      <c r="E235">
        <f t="shared" si="20"/>
        <v>7.5579342801022964E-2</v>
      </c>
      <c r="F235">
        <f t="shared" si="21"/>
        <v>6.2872174079851309E-2</v>
      </c>
      <c r="G235">
        <f t="shared" si="22"/>
        <v>5.5423024336000021E-2</v>
      </c>
      <c r="H235">
        <f t="shared" si="23"/>
        <v>-7.4491497438512883E-3</v>
      </c>
      <c r="I235">
        <f t="shared" si="24"/>
        <v>10790.881909647453</v>
      </c>
    </row>
    <row r="236" spans="1:9" x14ac:dyDescent="0.3">
      <c r="A236">
        <v>234</v>
      </c>
      <c r="B236">
        <v>23.8</v>
      </c>
      <c r="C236">
        <v>0</v>
      </c>
      <c r="D236">
        <f t="shared" si="19"/>
        <v>4.9234431974400472E-2</v>
      </c>
      <c r="E236">
        <f t="shared" si="20"/>
        <v>7.4206864691201968E-2</v>
      </c>
      <c r="F236">
        <f t="shared" si="21"/>
        <v>6.2469821314305264E-2</v>
      </c>
      <c r="G236">
        <f t="shared" si="22"/>
        <v>5.3992463999999935E-2</v>
      </c>
      <c r="H236">
        <f t="shared" si="23"/>
        <v>-8.4773573143053296E-3</v>
      </c>
      <c r="I236">
        <f t="shared" si="24"/>
        <v>10699.403747962899</v>
      </c>
    </row>
    <row r="237" spans="1:9" x14ac:dyDescent="0.3">
      <c r="A237">
        <v>235</v>
      </c>
      <c r="B237">
        <v>23.72</v>
      </c>
      <c r="C237">
        <v>0</v>
      </c>
      <c r="D237">
        <f t="shared" si="19"/>
        <v>4.9388901780746508E-2</v>
      </c>
      <c r="E237">
        <f t="shared" si="20"/>
        <v>7.3858768123371554E-2</v>
      </c>
      <c r="F237">
        <f t="shared" si="21"/>
        <v>6.2357930942337783E-2</v>
      </c>
      <c r="G237">
        <f t="shared" si="22"/>
        <v>5.3656696192000003E-2</v>
      </c>
      <c r="H237">
        <f t="shared" si="23"/>
        <v>-8.7012347503377802E-3</v>
      </c>
      <c r="I237">
        <f t="shared" si="24"/>
        <v>10606.305724263229</v>
      </c>
    </row>
    <row r="238" spans="1:9" x14ac:dyDescent="0.3">
      <c r="A238">
        <v>236</v>
      </c>
      <c r="B238">
        <v>25.19</v>
      </c>
      <c r="C238">
        <v>0</v>
      </c>
      <c r="D238">
        <f t="shared" si="19"/>
        <v>4.6107006637911452E-2</v>
      </c>
      <c r="E238">
        <f t="shared" si="20"/>
        <v>7.8682068954002649E-2</v>
      </c>
      <c r="F238">
        <f t="shared" si="21"/>
        <v>6.3371789665439784E-2</v>
      </c>
      <c r="G238">
        <f t="shared" si="22"/>
        <v>5.9842857795999987E-2</v>
      </c>
      <c r="H238">
        <f t="shared" si="23"/>
        <v>-3.528931869439797E-3</v>
      </c>
      <c r="I238">
        <f t="shared" si="24"/>
        <v>10568.876793975855</v>
      </c>
    </row>
    <row r="239" spans="1:9" x14ac:dyDescent="0.3">
      <c r="A239">
        <v>237</v>
      </c>
      <c r="B239">
        <v>26.41</v>
      </c>
      <c r="C239">
        <v>0</v>
      </c>
      <c r="D239">
        <f t="shared" si="19"/>
        <v>4.2980583447784992E-2</v>
      </c>
      <c r="E239">
        <f t="shared" si="20"/>
        <v>8.0119480672015797E-2</v>
      </c>
      <c r="F239">
        <f t="shared" si="21"/>
        <v>6.2664198976627325E-2</v>
      </c>
      <c r="G239">
        <f t="shared" si="22"/>
        <v>6.4866288803999944E-2</v>
      </c>
      <c r="H239">
        <f t="shared" si="23"/>
        <v>2.2020898273726192E-3</v>
      </c>
      <c r="I239">
        <f t="shared" si="24"/>
        <v>10592.150410050624</v>
      </c>
    </row>
    <row r="240" spans="1:9" x14ac:dyDescent="0.3">
      <c r="A240">
        <v>238</v>
      </c>
      <c r="B240">
        <v>24.01</v>
      </c>
      <c r="C240">
        <v>0</v>
      </c>
      <c r="D240">
        <f t="shared" si="19"/>
        <v>4.8813788046722761E-2</v>
      </c>
      <c r="E240">
        <f t="shared" si="20"/>
        <v>7.5075236449499982E-2</v>
      </c>
      <c r="F240">
        <f t="shared" si="21"/>
        <v>6.2732355700194684E-2</v>
      </c>
      <c r="G240">
        <f t="shared" si="22"/>
        <v>5.4875493924000068E-2</v>
      </c>
      <c r="H240">
        <f t="shared" si="23"/>
        <v>-7.8568617761946152E-3</v>
      </c>
      <c r="I240">
        <f t="shared" si="24"/>
        <v>10508.929348366193</v>
      </c>
    </row>
    <row r="241" spans="1:9" x14ac:dyDescent="0.3">
      <c r="A241">
        <v>239</v>
      </c>
      <c r="B241">
        <v>25.59</v>
      </c>
      <c r="C241">
        <v>0</v>
      </c>
      <c r="D241">
        <f t="shared" si="19"/>
        <v>4.5095844164912524E-2</v>
      </c>
      <c r="E241">
        <f t="shared" si="20"/>
        <v>7.9405121041760118E-2</v>
      </c>
      <c r="F241">
        <f t="shared" si="21"/>
        <v>6.3279760909641741E-2</v>
      </c>
      <c r="G241">
        <f t="shared" si="22"/>
        <v>6.1510758275999972E-2</v>
      </c>
      <c r="H241">
        <f t="shared" si="23"/>
        <v>-1.7690026336417697E-3</v>
      </c>
      <c r="I241">
        <f t="shared" si="24"/>
        <v>10490.339024672177</v>
      </c>
    </row>
    <row r="242" spans="1:9" x14ac:dyDescent="0.3">
      <c r="A242">
        <v>240</v>
      </c>
      <c r="B242">
        <v>26.6</v>
      </c>
      <c r="C242">
        <v>0</v>
      </c>
      <c r="D242">
        <f t="shared" si="19"/>
        <v>4.2496921894400685E-2</v>
      </c>
      <c r="E242">
        <f t="shared" si="20"/>
        <v>8.014504645120013E-2</v>
      </c>
      <c r="F242">
        <f t="shared" si="21"/>
        <v>6.2450427909504391E-2</v>
      </c>
      <c r="G242">
        <f t="shared" si="22"/>
        <v>6.562724800000011E-2</v>
      </c>
      <c r="H242">
        <f t="shared" si="23"/>
        <v>3.1768200904957189E-3</v>
      </c>
      <c r="I242">
        <f t="shared" si="24"/>
        <v>10523.664944441869</v>
      </c>
    </row>
    <row r="243" spans="1:9" x14ac:dyDescent="0.3">
      <c r="A243">
        <v>241</v>
      </c>
      <c r="B243">
        <v>26.29</v>
      </c>
      <c r="C243">
        <v>0</v>
      </c>
      <c r="D243">
        <f t="shared" si="19"/>
        <v>4.3288819111893195E-2</v>
      </c>
      <c r="E243">
        <f t="shared" si="20"/>
        <v>8.0077104466677707E-2</v>
      </c>
      <c r="F243">
        <f t="shared" si="21"/>
        <v>6.2786610349928995E-2</v>
      </c>
      <c r="G243">
        <f t="shared" si="22"/>
        <v>6.4382059716000001E-2</v>
      </c>
      <c r="H243">
        <f t="shared" si="23"/>
        <v>1.5954493660710056E-3</v>
      </c>
      <c r="I243">
        <f t="shared" si="24"/>
        <v>10540.454919006223</v>
      </c>
    </row>
    <row r="244" spans="1:9" x14ac:dyDescent="0.3">
      <c r="A244">
        <v>242</v>
      </c>
      <c r="B244">
        <v>26.4</v>
      </c>
      <c r="C244">
        <v>0</v>
      </c>
      <c r="D244">
        <f t="shared" si="19"/>
        <v>4.3006201446399439E-2</v>
      </c>
      <c r="E244">
        <f t="shared" si="20"/>
        <v>8.0116733747199742E-2</v>
      </c>
      <c r="F244">
        <f t="shared" si="21"/>
        <v>6.2674783565823594E-2</v>
      </c>
      <c r="G244">
        <f t="shared" si="22"/>
        <v>6.4826039999999946E-2</v>
      </c>
      <c r="H244">
        <f t="shared" si="23"/>
        <v>2.1512564341763518E-3</v>
      </c>
      <c r="I244">
        <f t="shared" si="24"/>
        <v>10563.130140469881</v>
      </c>
    </row>
    <row r="245" spans="1:9" x14ac:dyDescent="0.3">
      <c r="A245">
        <v>243</v>
      </c>
      <c r="B245">
        <v>24.85</v>
      </c>
      <c r="C245">
        <v>0</v>
      </c>
      <c r="D245">
        <f t="shared" si="19"/>
        <v>4.6937287363274516E-2</v>
      </c>
      <c r="E245">
        <f t="shared" si="20"/>
        <v>7.7868361213449866E-2</v>
      </c>
      <c r="F245">
        <f t="shared" si="21"/>
        <v>6.3330756503867464E-2</v>
      </c>
      <c r="G245">
        <f t="shared" si="22"/>
        <v>5.8415410500000015E-2</v>
      </c>
      <c r="H245">
        <f t="shared" si="23"/>
        <v>-4.915346003867449E-3</v>
      </c>
      <c r="I245">
        <f t="shared" si="24"/>
        <v>10511.20870094559</v>
      </c>
    </row>
    <row r="246" spans="1:9" x14ac:dyDescent="0.3">
      <c r="A246">
        <v>244</v>
      </c>
      <c r="B246">
        <v>22.95</v>
      </c>
      <c r="C246">
        <v>0</v>
      </c>
      <c r="D246">
        <f t="shared" si="19"/>
        <v>5.0699903780275557E-2</v>
      </c>
      <c r="E246">
        <f t="shared" si="20"/>
        <v>7.0045654879451025E-2</v>
      </c>
      <c r="F246">
        <f t="shared" si="21"/>
        <v>6.0953151862838562E-2</v>
      </c>
      <c r="G246">
        <f t="shared" si="22"/>
        <v>5.0453650499999975E-2</v>
      </c>
      <c r="H246">
        <f t="shared" si="23"/>
        <v>-1.0499501362838587E-2</v>
      </c>
      <c r="I246">
        <f t="shared" si="24"/>
        <v>10400.84625086493</v>
      </c>
    </row>
    <row r="247" spans="1:9" x14ac:dyDescent="0.3">
      <c r="A247">
        <v>245</v>
      </c>
      <c r="B247">
        <v>26.39</v>
      </c>
      <c r="C247">
        <v>0</v>
      </c>
      <c r="D247">
        <f t="shared" si="19"/>
        <v>4.3031833072099346E-2</v>
      </c>
      <c r="E247">
        <f t="shared" si="20"/>
        <v>8.0113844973306314E-2</v>
      </c>
      <c r="F247">
        <f t="shared" si="21"/>
        <v>6.2685299379739046E-2</v>
      </c>
      <c r="G247">
        <f t="shared" si="22"/>
        <v>6.4785772036000028E-2</v>
      </c>
      <c r="H247">
        <f t="shared" si="23"/>
        <v>2.1004726562609821E-3</v>
      </c>
      <c r="I247">
        <f t="shared" si="24"/>
        <v>10422.692944016846</v>
      </c>
    </row>
    <row r="248" spans="1:9" x14ac:dyDescent="0.3">
      <c r="A248">
        <v>246</v>
      </c>
      <c r="B248">
        <v>26.17</v>
      </c>
      <c r="C248">
        <v>0</v>
      </c>
      <c r="D248">
        <f t="shared" si="19"/>
        <v>4.3598448730446382E-2</v>
      </c>
      <c r="E248">
        <f t="shared" si="20"/>
        <v>8.0013944200130194E-2</v>
      </c>
      <c r="F248">
        <f t="shared" si="21"/>
        <v>6.2898661329378797E-2</v>
      </c>
      <c r="G248">
        <f t="shared" si="22"/>
        <v>6.3895223651999983E-2</v>
      </c>
      <c r="H248">
        <f t="shared" si="23"/>
        <v>9.9656232262118616E-4</v>
      </c>
      <c r="I248">
        <f t="shared" si="24"/>
        <v>10433.079807105103</v>
      </c>
    </row>
    <row r="249" spans="1:9" x14ac:dyDescent="0.3">
      <c r="A249">
        <v>247</v>
      </c>
      <c r="B249">
        <v>25.55</v>
      </c>
      <c r="C249">
        <v>0</v>
      </c>
      <c r="D249">
        <f t="shared" si="19"/>
        <v>4.5198188652274762E-2</v>
      </c>
      <c r="E249">
        <f t="shared" si="20"/>
        <v>7.9344116935450959E-2</v>
      </c>
      <c r="F249">
        <f t="shared" si="21"/>
        <v>6.3295530642358155E-2</v>
      </c>
      <c r="G249">
        <f t="shared" si="22"/>
        <v>6.1344686499999995E-2</v>
      </c>
      <c r="H249">
        <f t="shared" si="23"/>
        <v>-1.9508441423581602E-3</v>
      </c>
      <c r="I249">
        <f t="shared" si="24"/>
        <v>10412.726494476658</v>
      </c>
    </row>
    <row r="250" spans="1:9" x14ac:dyDescent="0.3">
      <c r="A250">
        <v>248</v>
      </c>
      <c r="B250">
        <v>22.08</v>
      </c>
      <c r="C250">
        <v>0</v>
      </c>
      <c r="D250">
        <f t="shared" si="19"/>
        <v>5.1770601910435254E-2</v>
      </c>
      <c r="E250">
        <f t="shared" si="20"/>
        <v>6.4849431060150842E-2</v>
      </c>
      <c r="F250">
        <f t="shared" si="21"/>
        <v>5.870238135978452E-2</v>
      </c>
      <c r="G250">
        <f t="shared" si="22"/>
        <v>4.6936498367999985E-2</v>
      </c>
      <c r="H250">
        <f t="shared" si="23"/>
        <v>-1.1765882991784535E-2</v>
      </c>
      <c r="I250">
        <f t="shared" si="24"/>
        <v>10290.211572917191</v>
      </c>
    </row>
    <row r="251" spans="1:9" x14ac:dyDescent="0.3">
      <c r="A251">
        <v>249</v>
      </c>
      <c r="B251">
        <v>23.41</v>
      </c>
      <c r="C251">
        <v>1</v>
      </c>
      <c r="D251">
        <f t="shared" si="19"/>
        <v>6.9955905895177292E-2</v>
      </c>
      <c r="E251">
        <f t="shared" si="20"/>
        <v>7.2422192588433187E-2</v>
      </c>
      <c r="F251">
        <f t="shared" si="21"/>
        <v>7.1263037842602905E-2</v>
      </c>
      <c r="G251">
        <f t="shared" si="22"/>
        <v>8.7360011203999943E-2</v>
      </c>
      <c r="H251">
        <f t="shared" si="23"/>
        <v>1.6096973361397038E-2</v>
      </c>
      <c r="I251">
        <f t="shared" si="24"/>
        <v>10455.852834489577</v>
      </c>
    </row>
    <row r="252" spans="1:9" x14ac:dyDescent="0.3">
      <c r="A252">
        <v>250</v>
      </c>
      <c r="B252">
        <v>25.63</v>
      </c>
      <c r="C252">
        <v>0</v>
      </c>
      <c r="D252">
        <f t="shared" si="19"/>
        <v>4.4993292849135669E-2</v>
      </c>
      <c r="E252">
        <f t="shared" si="20"/>
        <v>7.9463634506911962E-2</v>
      </c>
      <c r="F252">
        <f t="shared" si="21"/>
        <v>6.326257392775711E-2</v>
      </c>
      <c r="G252">
        <f t="shared" si="22"/>
        <v>6.167664790800001E-2</v>
      </c>
      <c r="H252">
        <f t="shared" si="23"/>
        <v>-1.5859260197571001E-3</v>
      </c>
      <c r="I252">
        <f t="shared" si="24"/>
        <v>10439.27062542061</v>
      </c>
    </row>
    <row r="253" spans="1:9" x14ac:dyDescent="0.3">
      <c r="A253">
        <v>251</v>
      </c>
      <c r="B253">
        <v>25.45</v>
      </c>
      <c r="C253">
        <v>0</v>
      </c>
      <c r="D253">
        <f t="shared" si="19"/>
        <v>4.5453024175275969E-2</v>
      </c>
      <c r="E253">
        <f t="shared" si="20"/>
        <v>7.9180668589452718E-2</v>
      </c>
      <c r="F253">
        <f t="shared" si="21"/>
        <v>6.3328675714789645E-2</v>
      </c>
      <c r="G253">
        <f t="shared" si="22"/>
        <v>6.0928750500000101E-2</v>
      </c>
      <c r="H253">
        <f t="shared" si="23"/>
        <v>-2.3999252147895445E-3</v>
      </c>
      <c r="I253">
        <f t="shared" si="24"/>
        <v>10414.217156622652</v>
      </c>
    </row>
    <row r="254" spans="1:9" x14ac:dyDescent="0.3">
      <c r="A254">
        <v>252</v>
      </c>
      <c r="B254">
        <v>25.09</v>
      </c>
      <c r="C254">
        <v>0</v>
      </c>
      <c r="D254">
        <f t="shared" si="19"/>
        <v>4.6354499795080217E-2</v>
      </c>
      <c r="E254">
        <f t="shared" si="20"/>
        <v>7.8461811966227035E-2</v>
      </c>
      <c r="F254">
        <f t="shared" si="21"/>
        <v>6.3371375245788036E-2</v>
      </c>
      <c r="G254">
        <f t="shared" si="22"/>
        <v>5.9423756676000056E-2</v>
      </c>
      <c r="H254">
        <f t="shared" si="23"/>
        <v>-3.9476185697879806E-3</v>
      </c>
      <c r="I254">
        <f t="shared" si="24"/>
        <v>10373.105799585363</v>
      </c>
    </row>
    <row r="255" spans="1:9" x14ac:dyDescent="0.3">
      <c r="A255">
        <v>253</v>
      </c>
      <c r="B255">
        <v>23.82</v>
      </c>
      <c r="C255">
        <v>0</v>
      </c>
      <c r="D255">
        <f t="shared" si="19"/>
        <v>4.919530834659902E-2</v>
      </c>
      <c r="E255">
        <f t="shared" si="20"/>
        <v>7.429240993374675E-2</v>
      </c>
      <c r="F255">
        <f t="shared" si="21"/>
        <v>6.2496772187787319E-2</v>
      </c>
      <c r="G255">
        <f t="shared" si="22"/>
        <v>5.4076465872000129E-2</v>
      </c>
      <c r="H255">
        <f t="shared" si="23"/>
        <v>-8.4203063157871905E-3</v>
      </c>
      <c r="I255">
        <f t="shared" si="24"/>
        <v>10285.761071306786</v>
      </c>
    </row>
    <row r="256" spans="1:9" x14ac:dyDescent="0.3">
      <c r="A256">
        <v>254</v>
      </c>
      <c r="B256">
        <v>23.98</v>
      </c>
      <c r="C256">
        <v>0</v>
      </c>
      <c r="D256">
        <f t="shared" si="19"/>
        <v>4.8875192855935223E-2</v>
      </c>
      <c r="E256">
        <f t="shared" si="20"/>
        <v>7.4955248188029788E-2</v>
      </c>
      <c r="F256">
        <f t="shared" si="21"/>
        <v>6.2697622181945342E-2</v>
      </c>
      <c r="G256">
        <f t="shared" si="22"/>
        <v>5.4749223887999882E-2</v>
      </c>
      <c r="H256">
        <f t="shared" si="23"/>
        <v>-7.9483982939454606E-3</v>
      </c>
      <c r="I256">
        <f t="shared" si="24"/>
        <v>10204.005745555682</v>
      </c>
    </row>
    <row r="257" spans="1:9" x14ac:dyDescent="0.3">
      <c r="A257">
        <v>255</v>
      </c>
      <c r="B257">
        <v>25.24</v>
      </c>
      <c r="C257">
        <v>0</v>
      </c>
      <c r="D257">
        <f t="shared" si="19"/>
        <v>4.5982350668758665E-2</v>
      </c>
      <c r="E257">
        <f t="shared" si="20"/>
        <v>7.8786249887825566E-2</v>
      </c>
      <c r="F257">
        <f t="shared" si="21"/>
        <v>6.3368417254864126E-2</v>
      </c>
      <c r="G257">
        <f t="shared" si="22"/>
        <v>6.0052131455999996E-2</v>
      </c>
      <c r="H257">
        <f t="shared" si="23"/>
        <v>-3.3162857988641298E-3</v>
      </c>
      <c r="I257">
        <f t="shared" si="24"/>
        <v>10170.166346210168</v>
      </c>
    </row>
    <row r="258" spans="1:9" x14ac:dyDescent="0.3">
      <c r="A258">
        <v>256</v>
      </c>
      <c r="B258">
        <v>27.15</v>
      </c>
      <c r="C258">
        <v>0</v>
      </c>
      <c r="D258">
        <f t="shared" ref="D258:D321" si="25">$J$3+$J$4*B258+$J$5*B258^2 +$J$6*B258^3 +$J$7*B258^4+$J$15*C258</f>
        <v>4.1149516556274524E-2</v>
      </c>
      <c r="E258">
        <f t="shared" ref="E258:E321" si="26">$K$3+$K$4*B258+$K$5*B258^2 +$K$6*B258^3 +$K$7*B258^4</f>
        <v>7.9947904327451802E-2</v>
      </c>
      <c r="F258">
        <f t="shared" ref="F258:F321" si="27">D258*0.47+E258*0.53</f>
        <v>6.1712662074998481E-2</v>
      </c>
      <c r="G258">
        <f t="shared" ref="G258:G321" si="28">$J$10*B258^3 +$J$11*B258^2 +$J$12*B258+ $J$13 +$J$16*C258</f>
        <v>6.7784782500000001E-2</v>
      </c>
      <c r="H258">
        <f t="shared" ref="H258:H321" si="29">G258-F258</f>
        <v>6.0721204250015204E-3</v>
      </c>
      <c r="I258">
        <f t="shared" si="24"/>
        <v>10231.920821006655</v>
      </c>
    </row>
    <row r="259" spans="1:9" x14ac:dyDescent="0.3">
      <c r="A259">
        <v>257</v>
      </c>
      <c r="B259">
        <v>22.69</v>
      </c>
      <c r="C259">
        <v>0</v>
      </c>
      <c r="D259">
        <f t="shared" si="25"/>
        <v>5.1066653261550909E-2</v>
      </c>
      <c r="E259">
        <f t="shared" si="26"/>
        <v>6.8582188710724523E-2</v>
      </c>
      <c r="F259">
        <f t="shared" si="27"/>
        <v>6.0349887049612923E-2</v>
      </c>
      <c r="G259">
        <f t="shared" si="28"/>
        <v>4.9388609796000044E-2</v>
      </c>
      <c r="H259">
        <f t="shared" si="29"/>
        <v>-1.0961277253612879E-2</v>
      </c>
      <c r="I259">
        <f t="shared" ref="I259:I322" si="30">I258*(1+H259)</f>
        <v>10119.765900050588</v>
      </c>
    </row>
    <row r="260" spans="1:9" x14ac:dyDescent="0.3">
      <c r="A260">
        <v>258</v>
      </c>
      <c r="B260">
        <v>25.48</v>
      </c>
      <c r="C260">
        <v>1</v>
      </c>
      <c r="D260">
        <f t="shared" si="25"/>
        <v>6.5376738316144975E-2</v>
      </c>
      <c r="E260">
        <f t="shared" si="26"/>
        <v>7.9231347376415684E-2</v>
      </c>
      <c r="F260">
        <f t="shared" si="27"/>
        <v>7.271968111808845E-2</v>
      </c>
      <c r="G260">
        <f t="shared" si="28"/>
        <v>9.6053641088000019E-2</v>
      </c>
      <c r="H260">
        <f t="shared" si="29"/>
        <v>2.3333959969911569E-2</v>
      </c>
      <c r="I260">
        <f t="shared" si="30"/>
        <v>10355.900112467245</v>
      </c>
    </row>
    <row r="261" spans="1:9" x14ac:dyDescent="0.3">
      <c r="A261">
        <v>259</v>
      </c>
      <c r="B261">
        <v>25.73</v>
      </c>
      <c r="C261">
        <v>0</v>
      </c>
      <c r="D261">
        <f t="shared" si="25"/>
        <v>4.4736133190588223E-2</v>
      </c>
      <c r="E261">
        <f t="shared" si="26"/>
        <v>7.9599067932330403E-2</v>
      </c>
      <c r="F261">
        <f t="shared" si="27"/>
        <v>6.3213488603711579E-2</v>
      </c>
      <c r="G261">
        <f t="shared" si="28"/>
        <v>6.2090534788000001E-2</v>
      </c>
      <c r="H261">
        <f t="shared" si="29"/>
        <v>-1.1229538157115776E-3</v>
      </c>
      <c r="I261">
        <f t="shared" si="30"/>
        <v>10344.270914920822</v>
      </c>
    </row>
    <row r="262" spans="1:9" x14ac:dyDescent="0.3">
      <c r="A262">
        <v>260</v>
      </c>
      <c r="B262">
        <v>25.08</v>
      </c>
      <c r="C262">
        <v>0</v>
      </c>
      <c r="D262">
        <f t="shared" si="25"/>
        <v>4.637910837981174E-2</v>
      </c>
      <c r="E262">
        <f t="shared" si="26"/>
        <v>7.8438912994999388E-2</v>
      </c>
      <c r="F262">
        <f t="shared" si="27"/>
        <v>6.3370804825861188E-2</v>
      </c>
      <c r="G262">
        <f t="shared" si="28"/>
        <v>5.9381808767999894E-2</v>
      </c>
      <c r="H262">
        <f t="shared" si="29"/>
        <v>-3.9889960578612937E-3</v>
      </c>
      <c r="I262">
        <f t="shared" si="30"/>
        <v>10303.007659019753</v>
      </c>
    </row>
    <row r="263" spans="1:9" x14ac:dyDescent="0.3">
      <c r="A263">
        <v>261</v>
      </c>
      <c r="B263">
        <v>26.59</v>
      </c>
      <c r="C263">
        <v>1</v>
      </c>
      <c r="D263">
        <f t="shared" si="25"/>
        <v>6.2522210536176667E-2</v>
      </c>
      <c r="E263">
        <f t="shared" si="26"/>
        <v>8.0144947689630541E-2</v>
      </c>
      <c r="F263">
        <f t="shared" si="27"/>
        <v>7.1862261227507218E-2</v>
      </c>
      <c r="G263">
        <f t="shared" si="28"/>
        <v>0.10058738147599988</v>
      </c>
      <c r="H263">
        <f t="shared" si="29"/>
        <v>2.8725120248492664E-2</v>
      </c>
      <c r="I263">
        <f t="shared" si="30"/>
        <v>10598.962792946237</v>
      </c>
    </row>
    <row r="264" spans="1:9" x14ac:dyDescent="0.3">
      <c r="A264">
        <v>262</v>
      </c>
      <c r="B264">
        <v>27.05</v>
      </c>
      <c r="C264">
        <v>0</v>
      </c>
      <c r="D264">
        <f t="shared" si="25"/>
        <v>4.1386748655274364E-2</v>
      </c>
      <c r="E264">
        <f t="shared" si="26"/>
        <v>8.0012277229449147E-2</v>
      </c>
      <c r="F264">
        <f t="shared" si="27"/>
        <v>6.1858278799586996E-2</v>
      </c>
      <c r="G264">
        <f t="shared" si="28"/>
        <v>6.7397966499999989E-2</v>
      </c>
      <c r="H264">
        <f t="shared" si="29"/>
        <v>5.539687700412993E-3</v>
      </c>
      <c r="I264">
        <f t="shared" si="30"/>
        <v>10657.677736767457</v>
      </c>
    </row>
    <row r="265" spans="1:9" x14ac:dyDescent="0.3">
      <c r="A265">
        <v>263</v>
      </c>
      <c r="B265">
        <v>28.12</v>
      </c>
      <c r="C265">
        <v>0</v>
      </c>
      <c r="D265">
        <f t="shared" si="25"/>
        <v>3.9142976954940956E-2</v>
      </c>
      <c r="E265">
        <f t="shared" si="26"/>
        <v>7.8763271885702757E-2</v>
      </c>
      <c r="F265">
        <f t="shared" si="27"/>
        <v>6.0141733268244707E-2</v>
      </c>
      <c r="G265">
        <f t="shared" si="28"/>
        <v>7.1385654911999913E-2</v>
      </c>
      <c r="H265">
        <f t="shared" si="29"/>
        <v>1.1243921643755206E-2</v>
      </c>
      <c r="I265">
        <f t="shared" si="30"/>
        <v>10777.511830144065</v>
      </c>
    </row>
    <row r="266" spans="1:9" x14ac:dyDescent="0.3">
      <c r="A266">
        <v>264</v>
      </c>
      <c r="B266">
        <v>27.85</v>
      </c>
      <c r="C266">
        <v>0</v>
      </c>
      <c r="D266">
        <f t="shared" si="25"/>
        <v>3.963602811127398E-2</v>
      </c>
      <c r="E266">
        <f t="shared" si="26"/>
        <v>7.9184373517449558E-2</v>
      </c>
      <c r="F266">
        <f t="shared" si="27"/>
        <v>6.0596651176547035E-2</v>
      </c>
      <c r="G266">
        <f t="shared" si="28"/>
        <v>7.041331050000002E-2</v>
      </c>
      <c r="H266">
        <f t="shared" si="29"/>
        <v>9.816659323452985E-3</v>
      </c>
      <c r="I266">
        <f t="shared" si="30"/>
        <v>10883.310992135073</v>
      </c>
    </row>
    <row r="267" spans="1:9" x14ac:dyDescent="0.3">
      <c r="A267">
        <v>265</v>
      </c>
      <c r="B267">
        <v>27.95</v>
      </c>
      <c r="C267">
        <v>0</v>
      </c>
      <c r="D267">
        <f t="shared" si="25"/>
        <v>3.9446417820275137E-2</v>
      </c>
      <c r="E267">
        <f t="shared" si="26"/>
        <v>7.903558579945269E-2</v>
      </c>
      <c r="F267">
        <f t="shared" si="27"/>
        <v>6.0428676849239235E-2</v>
      </c>
      <c r="G267">
        <f t="shared" si="28"/>
        <v>7.0776350500000113E-2</v>
      </c>
      <c r="H267">
        <f t="shared" si="29"/>
        <v>1.0347673650760877E-2</v>
      </c>
      <c r="I267">
        <f t="shared" si="30"/>
        <v>10995.927942521424</v>
      </c>
    </row>
    <row r="268" spans="1:9" x14ac:dyDescent="0.3">
      <c r="A268">
        <v>266</v>
      </c>
      <c r="B268">
        <v>27.85</v>
      </c>
      <c r="C268">
        <v>0</v>
      </c>
      <c r="D268">
        <f t="shared" si="25"/>
        <v>3.963602811127398E-2</v>
      </c>
      <c r="E268">
        <f t="shared" si="26"/>
        <v>7.9184373517449558E-2</v>
      </c>
      <c r="F268">
        <f t="shared" si="27"/>
        <v>6.0596651176547035E-2</v>
      </c>
      <c r="G268">
        <f t="shared" si="28"/>
        <v>7.041331050000002E-2</v>
      </c>
      <c r="H268">
        <f t="shared" si="29"/>
        <v>9.816659323452985E-3</v>
      </c>
      <c r="I268">
        <f t="shared" si="30"/>
        <v>11103.871221078394</v>
      </c>
    </row>
    <row r="269" spans="1:9" x14ac:dyDescent="0.3">
      <c r="A269">
        <v>267</v>
      </c>
      <c r="B269">
        <v>26.83</v>
      </c>
      <c r="C269">
        <v>0</v>
      </c>
      <c r="D269">
        <f t="shared" si="25"/>
        <v>4.1921894345623212E-2</v>
      </c>
      <c r="E269">
        <f t="shared" si="26"/>
        <v>8.0110127552979637E-2</v>
      </c>
      <c r="F269">
        <f t="shared" si="27"/>
        <v>6.2161657945522114E-2</v>
      </c>
      <c r="G269">
        <f t="shared" si="28"/>
        <v>6.653816566800011E-2</v>
      </c>
      <c r="H269">
        <f t="shared" si="29"/>
        <v>4.3765077224779958E-3</v>
      </c>
      <c r="I269">
        <f t="shared" si="30"/>
        <v>11152.467399226845</v>
      </c>
    </row>
    <row r="270" spans="1:9" x14ac:dyDescent="0.3">
      <c r="A270">
        <v>268</v>
      </c>
      <c r="B270">
        <v>25.97</v>
      </c>
      <c r="C270">
        <v>0</v>
      </c>
      <c r="D270">
        <f t="shared" si="25"/>
        <v>4.411596498734971E-2</v>
      </c>
      <c r="E270">
        <f t="shared" si="26"/>
        <v>7.9861525150967339E-2</v>
      </c>
      <c r="F270">
        <f t="shared" si="27"/>
        <v>6.3061111874067058E-2</v>
      </c>
      <c r="G270">
        <f t="shared" si="28"/>
        <v>6.3078487491999985E-2</v>
      </c>
      <c r="H270">
        <f t="shared" si="29"/>
        <v>1.7375617932927079E-5</v>
      </c>
      <c r="I270">
        <f t="shared" si="30"/>
        <v>11152.661180239384</v>
      </c>
    </row>
    <row r="271" spans="1:9" x14ac:dyDescent="0.3">
      <c r="A271">
        <v>269</v>
      </c>
      <c r="B271">
        <v>24.21</v>
      </c>
      <c r="C271">
        <v>0</v>
      </c>
      <c r="D271">
        <f t="shared" si="25"/>
        <v>4.8393697370580968E-2</v>
      </c>
      <c r="E271">
        <f t="shared" si="26"/>
        <v>7.5840045734901995E-2</v>
      </c>
      <c r="F271">
        <f t="shared" si="27"/>
        <v>6.2940262003671116E-2</v>
      </c>
      <c r="G271">
        <f t="shared" si="28"/>
        <v>5.5718039364000022E-2</v>
      </c>
      <c r="H271">
        <f t="shared" si="29"/>
        <v>-7.2222226396710942E-3</v>
      </c>
      <c r="I271">
        <f t="shared" si="30"/>
        <v>11072.114178170877</v>
      </c>
    </row>
    <row r="272" spans="1:9" x14ac:dyDescent="0.3">
      <c r="A272">
        <v>270</v>
      </c>
      <c r="B272">
        <v>25.43</v>
      </c>
      <c r="C272">
        <v>0</v>
      </c>
      <c r="D272">
        <f t="shared" si="25"/>
        <v>4.5503797327689277E-2</v>
      </c>
      <c r="E272">
        <f t="shared" si="26"/>
        <v>7.914609801476491E-2</v>
      </c>
      <c r="F272">
        <f t="shared" si="27"/>
        <v>6.3334216691839362E-2</v>
      </c>
      <c r="G272">
        <f t="shared" si="28"/>
        <v>6.084543974800008E-2</v>
      </c>
      <c r="H272">
        <f t="shared" si="29"/>
        <v>-2.4887769438392826E-3</v>
      </c>
      <c r="I272">
        <f t="shared" si="30"/>
        <v>11044.55815568469</v>
      </c>
    </row>
    <row r="273" spans="1:9" x14ac:dyDescent="0.3">
      <c r="A273">
        <v>271</v>
      </c>
      <c r="B273">
        <v>24.08</v>
      </c>
      <c r="C273">
        <v>0</v>
      </c>
      <c r="D273">
        <f t="shared" si="25"/>
        <v>4.8668854982819365E-2</v>
      </c>
      <c r="E273">
        <f t="shared" si="26"/>
        <v>7.5349887577785157E-2</v>
      </c>
      <c r="F273">
        <f t="shared" si="27"/>
        <v>6.2809802258151234E-2</v>
      </c>
      <c r="G273">
        <f t="shared" si="28"/>
        <v>5.5170251967999989E-2</v>
      </c>
      <c r="H273">
        <f t="shared" si="29"/>
        <v>-7.6395502901512452E-3</v>
      </c>
      <c r="I273">
        <f t="shared" si="30"/>
        <v>10960.182698221837</v>
      </c>
    </row>
    <row r="274" spans="1:9" x14ac:dyDescent="0.3">
      <c r="A274">
        <v>272</v>
      </c>
      <c r="B274">
        <v>26.27</v>
      </c>
      <c r="C274">
        <v>0</v>
      </c>
      <c r="D274">
        <f t="shared" si="25"/>
        <v>4.334034378064322E-2</v>
      </c>
      <c r="E274">
        <f t="shared" si="26"/>
        <v>8.0068031260216888E-2</v>
      </c>
      <c r="F274">
        <f t="shared" si="27"/>
        <v>6.2806018144817261E-2</v>
      </c>
      <c r="G274">
        <f t="shared" si="28"/>
        <v>6.4301096932000062E-2</v>
      </c>
      <c r="H274">
        <f t="shared" si="29"/>
        <v>1.495078787182802E-3</v>
      </c>
      <c r="I274">
        <f t="shared" si="30"/>
        <v>10976.569034877597</v>
      </c>
    </row>
    <row r="275" spans="1:9" x14ac:dyDescent="0.3">
      <c r="A275">
        <v>273</v>
      </c>
      <c r="B275">
        <v>23.3</v>
      </c>
      <c r="C275">
        <v>1</v>
      </c>
      <c r="D275">
        <f t="shared" si="25"/>
        <v>7.0144632888399436E-2</v>
      </c>
      <c r="E275">
        <f t="shared" si="26"/>
        <v>7.1879799263201427E-2</v>
      </c>
      <c r="F275">
        <f t="shared" si="27"/>
        <v>7.1064271067044493E-2</v>
      </c>
      <c r="G275">
        <f t="shared" si="28"/>
        <v>8.6901954000000003E-2</v>
      </c>
      <c r="H275">
        <f t="shared" si="29"/>
        <v>1.583768293295551E-2</v>
      </c>
      <c r="I275">
        <f t="shared" si="30"/>
        <v>11150.412454943684</v>
      </c>
    </row>
    <row r="276" spans="1:9" x14ac:dyDescent="0.3">
      <c r="A276">
        <v>274</v>
      </c>
      <c r="B276">
        <v>25.19</v>
      </c>
      <c r="C276">
        <v>0</v>
      </c>
      <c r="D276">
        <f t="shared" si="25"/>
        <v>4.6107006637911452E-2</v>
      </c>
      <c r="E276">
        <f t="shared" si="26"/>
        <v>7.8682068954002649E-2</v>
      </c>
      <c r="F276">
        <f t="shared" si="27"/>
        <v>6.3371789665439784E-2</v>
      </c>
      <c r="G276">
        <f t="shared" si="28"/>
        <v>5.9842857795999987E-2</v>
      </c>
      <c r="H276">
        <f t="shared" si="29"/>
        <v>-3.528931869439797E-3</v>
      </c>
      <c r="I276">
        <f t="shared" si="30"/>
        <v>11111.063409074035</v>
      </c>
    </row>
    <row r="277" spans="1:9" x14ac:dyDescent="0.3">
      <c r="A277">
        <v>275</v>
      </c>
      <c r="B277">
        <v>26.91</v>
      </c>
      <c r="C277">
        <v>0</v>
      </c>
      <c r="D277">
        <f t="shared" si="25"/>
        <v>4.1725377696751886E-2</v>
      </c>
      <c r="E277">
        <f t="shared" si="26"/>
        <v>8.008165775888143E-2</v>
      </c>
      <c r="F277">
        <f t="shared" si="27"/>
        <v>6.2054206129680545E-2</v>
      </c>
      <c r="G277">
        <f t="shared" si="28"/>
        <v>6.6852178404000068E-2</v>
      </c>
      <c r="H277">
        <f t="shared" si="29"/>
        <v>4.797972274319523E-3</v>
      </c>
      <c r="I277">
        <f t="shared" si="30"/>
        <v>11164.373983248977</v>
      </c>
    </row>
    <row r="278" spans="1:9" x14ac:dyDescent="0.3">
      <c r="A278">
        <v>276</v>
      </c>
      <c r="B278">
        <v>27.48</v>
      </c>
      <c r="C278">
        <v>1</v>
      </c>
      <c r="D278">
        <f t="shared" si="25"/>
        <v>6.0399956690288178E-2</v>
      </c>
      <c r="E278">
        <f t="shared" si="26"/>
        <v>7.9652710026527185E-2</v>
      </c>
      <c r="F278">
        <f t="shared" si="27"/>
        <v>7.0603915958494856E-2</v>
      </c>
      <c r="G278">
        <f t="shared" si="28"/>
        <v>0.10404205068799999</v>
      </c>
      <c r="H278">
        <f t="shared" si="29"/>
        <v>3.3438134729505131E-2</v>
      </c>
      <c r="I278">
        <f t="shared" si="30"/>
        <v>11537.689824671439</v>
      </c>
    </row>
    <row r="279" spans="1:9" x14ac:dyDescent="0.3">
      <c r="A279">
        <v>277</v>
      </c>
      <c r="B279">
        <v>25.55</v>
      </c>
      <c r="C279">
        <v>0</v>
      </c>
      <c r="D279">
        <f t="shared" si="25"/>
        <v>4.5198188652274762E-2</v>
      </c>
      <c r="E279">
        <f t="shared" si="26"/>
        <v>7.9344116935450959E-2</v>
      </c>
      <c r="F279">
        <f t="shared" si="27"/>
        <v>6.3295530642358155E-2</v>
      </c>
      <c r="G279">
        <f t="shared" si="28"/>
        <v>6.1344686499999995E-2</v>
      </c>
      <c r="H279">
        <f t="shared" si="29"/>
        <v>-1.9508441423581602E-3</v>
      </c>
      <c r="I279">
        <f t="shared" si="30"/>
        <v>11515.181590060634</v>
      </c>
    </row>
    <row r="280" spans="1:9" x14ac:dyDescent="0.3">
      <c r="A280">
        <v>278</v>
      </c>
      <c r="B280">
        <v>26.05</v>
      </c>
      <c r="C280">
        <v>0</v>
      </c>
      <c r="D280">
        <f t="shared" si="25"/>
        <v>4.3908868723274708E-2</v>
      </c>
      <c r="E280">
        <f t="shared" si="26"/>
        <v>7.9929638893450505E-2</v>
      </c>
      <c r="F280">
        <f t="shared" si="27"/>
        <v>6.2999876913467881E-2</v>
      </c>
      <c r="G280">
        <f t="shared" si="28"/>
        <v>6.3405946500000115E-2</v>
      </c>
      <c r="H280">
        <f t="shared" si="29"/>
        <v>4.0606958653223446E-4</v>
      </c>
      <c r="I280">
        <f t="shared" si="30"/>
        <v>11519.857555087754</v>
      </c>
    </row>
    <row r="281" spans="1:9" x14ac:dyDescent="0.3">
      <c r="A281">
        <v>279</v>
      </c>
      <c r="B281">
        <v>26.27</v>
      </c>
      <c r="C281">
        <v>1</v>
      </c>
      <c r="D281">
        <f t="shared" si="25"/>
        <v>6.3340343780643224E-2</v>
      </c>
      <c r="E281">
        <f t="shared" si="26"/>
        <v>8.0068031260216888E-2</v>
      </c>
      <c r="F281">
        <f t="shared" si="27"/>
        <v>7.2206018144817266E-2</v>
      </c>
      <c r="G281">
        <f t="shared" si="28"/>
        <v>9.9301096932000066E-2</v>
      </c>
      <c r="H281">
        <f t="shared" si="29"/>
        <v>2.70950787871828E-2</v>
      </c>
      <c r="I281">
        <f t="shared" si="30"/>
        <v>11831.989003159981</v>
      </c>
    </row>
    <row r="282" spans="1:9" x14ac:dyDescent="0.3">
      <c r="A282">
        <v>280</v>
      </c>
      <c r="B282">
        <v>24.95</v>
      </c>
      <c r="C282">
        <v>0</v>
      </c>
      <c r="D282">
        <f t="shared" si="25"/>
        <v>4.6696513836274267E-2</v>
      </c>
      <c r="E282">
        <f t="shared" si="26"/>
        <v>7.8126762367450198E-2</v>
      </c>
      <c r="F282">
        <f t="shared" si="27"/>
        <v>6.3354545557797515E-2</v>
      </c>
      <c r="G282">
        <f t="shared" si="28"/>
        <v>5.8835930499999939E-2</v>
      </c>
      <c r="H282">
        <f t="shared" si="29"/>
        <v>-4.5186150577975759E-3</v>
      </c>
      <c r="I282">
        <f t="shared" si="30"/>
        <v>11778.524799486606</v>
      </c>
    </row>
    <row r="283" spans="1:9" x14ac:dyDescent="0.3">
      <c r="A283">
        <v>281</v>
      </c>
      <c r="B283">
        <v>24.19</v>
      </c>
      <c r="C283">
        <v>1</v>
      </c>
      <c r="D283">
        <f t="shared" si="25"/>
        <v>6.8436526327766631E-2</v>
      </c>
      <c r="E283">
        <f t="shared" si="26"/>
        <v>7.5766330215890854E-2</v>
      </c>
      <c r="F283">
        <f t="shared" si="27"/>
        <v>7.232132238847247E-2</v>
      </c>
      <c r="G283">
        <f t="shared" si="28"/>
        <v>9.0633738595999935E-2</v>
      </c>
      <c r="H283">
        <f t="shared" si="29"/>
        <v>1.8312416207527465E-2</v>
      </c>
      <c r="I283">
        <f t="shared" si="30"/>
        <v>11994.218047925488</v>
      </c>
    </row>
    <row r="284" spans="1:9" x14ac:dyDescent="0.3">
      <c r="A284">
        <v>282</v>
      </c>
      <c r="B284">
        <v>24.42</v>
      </c>
      <c r="C284">
        <v>0</v>
      </c>
      <c r="D284">
        <f t="shared" si="25"/>
        <v>4.7933536555508693E-2</v>
      </c>
      <c r="E284">
        <f t="shared" si="26"/>
        <v>7.6576557459609784E-2</v>
      </c>
      <c r="F284">
        <f t="shared" si="27"/>
        <v>6.3114337634682272E-2</v>
      </c>
      <c r="G284">
        <f t="shared" si="28"/>
        <v>5.6603500752000074E-2</v>
      </c>
      <c r="H284">
        <f t="shared" si="29"/>
        <v>-6.5108368826821972E-3</v>
      </c>
      <c r="I284">
        <f t="shared" si="30"/>
        <v>11916.125650680122</v>
      </c>
    </row>
    <row r="285" spans="1:9" x14ac:dyDescent="0.3">
      <c r="A285">
        <v>283</v>
      </c>
      <c r="B285">
        <v>22.34</v>
      </c>
      <c r="C285">
        <v>0</v>
      </c>
      <c r="D285">
        <f t="shared" si="25"/>
        <v>5.1497487602829795E-2</v>
      </c>
      <c r="E285">
        <f t="shared" si="26"/>
        <v>6.6488083937125575E-2</v>
      </c>
      <c r="F285">
        <f t="shared" si="27"/>
        <v>5.9442503660006557E-2</v>
      </c>
      <c r="G285">
        <f t="shared" si="28"/>
        <v>4.797277537600006E-2</v>
      </c>
      <c r="H285">
        <f t="shared" si="29"/>
        <v>-1.1469728284006497E-2</v>
      </c>
      <c r="I285">
        <f t="shared" si="30"/>
        <v>11779.450927268741</v>
      </c>
    </row>
    <row r="286" spans="1:9" x14ac:dyDescent="0.3">
      <c r="A286">
        <v>284</v>
      </c>
      <c r="B286">
        <v>20.89</v>
      </c>
      <c r="C286">
        <v>0</v>
      </c>
      <c r="D286">
        <f t="shared" si="25"/>
        <v>5.2529097708827965E-2</v>
      </c>
      <c r="E286">
        <f t="shared" si="26"/>
        <v>5.6694883300651311E-2</v>
      </c>
      <c r="F286">
        <f t="shared" si="27"/>
        <v>5.4736964072494336E-2</v>
      </c>
      <c r="G286">
        <f t="shared" si="28"/>
        <v>4.2411710436000033E-2</v>
      </c>
      <c r="H286">
        <f t="shared" si="29"/>
        <v>-1.2325253636494303E-2</v>
      </c>
      <c r="I286">
        <f t="shared" si="30"/>
        <v>11634.266206891516</v>
      </c>
    </row>
    <row r="287" spans="1:9" x14ac:dyDescent="0.3">
      <c r="A287">
        <v>285</v>
      </c>
      <c r="B287">
        <v>24.19</v>
      </c>
      <c r="C287">
        <v>1</v>
      </c>
      <c r="D287">
        <f t="shared" si="25"/>
        <v>6.8436526327766631E-2</v>
      </c>
      <c r="E287">
        <f t="shared" si="26"/>
        <v>7.5766330215890854E-2</v>
      </c>
      <c r="F287">
        <f t="shared" si="27"/>
        <v>7.232132238847247E-2</v>
      </c>
      <c r="G287">
        <f t="shared" si="28"/>
        <v>9.0633738595999935E-2</v>
      </c>
      <c r="H287">
        <f t="shared" si="29"/>
        <v>1.8312416207527465E-2</v>
      </c>
      <c r="I287">
        <f t="shared" si="30"/>
        <v>11847.317731941284</v>
      </c>
    </row>
    <row r="288" spans="1:9" x14ac:dyDescent="0.3">
      <c r="A288">
        <v>286</v>
      </c>
      <c r="B288">
        <v>21.21</v>
      </c>
      <c r="C288">
        <v>0</v>
      </c>
      <c r="D288">
        <f t="shared" si="25"/>
        <v>5.2400732470453737E-2</v>
      </c>
      <c r="E288">
        <f t="shared" si="26"/>
        <v>5.8964950074358979E-2</v>
      </c>
      <c r="F288">
        <f t="shared" si="27"/>
        <v>5.5879767800523519E-2</v>
      </c>
      <c r="G288">
        <f t="shared" si="28"/>
        <v>4.3588225764000038E-2</v>
      </c>
      <c r="H288">
        <f t="shared" si="29"/>
        <v>-1.2291542036523481E-2</v>
      </c>
      <c r="I288">
        <f t="shared" si="30"/>
        <v>11701.695928019079</v>
      </c>
    </row>
    <row r="289" spans="1:9" x14ac:dyDescent="0.3">
      <c r="A289">
        <v>287</v>
      </c>
      <c r="B289">
        <v>23.58</v>
      </c>
      <c r="C289">
        <v>1</v>
      </c>
      <c r="D289">
        <f t="shared" si="25"/>
        <v>6.9651279689524323E-2</v>
      </c>
      <c r="E289">
        <f t="shared" si="26"/>
        <v>7.3227068778778825E-2</v>
      </c>
      <c r="F289">
        <f t="shared" si="27"/>
        <v>7.1546447906829208E-2</v>
      </c>
      <c r="G289">
        <f t="shared" si="28"/>
        <v>8.8070143568000026E-2</v>
      </c>
      <c r="H289">
        <f t="shared" si="29"/>
        <v>1.6523695661170817E-2</v>
      </c>
      <c r="I289">
        <f t="shared" si="30"/>
        <v>11895.051190253227</v>
      </c>
    </row>
    <row r="290" spans="1:9" x14ac:dyDescent="0.3">
      <c r="A290">
        <v>288</v>
      </c>
      <c r="B290">
        <v>25.51</v>
      </c>
      <c r="C290">
        <v>0</v>
      </c>
      <c r="D290">
        <f t="shared" si="25"/>
        <v>4.5300307812745855E-2</v>
      </c>
      <c r="E290">
        <f t="shared" si="26"/>
        <v>7.9280615703851698E-2</v>
      </c>
      <c r="F290">
        <f t="shared" si="27"/>
        <v>6.3309870995031964E-2</v>
      </c>
      <c r="G290">
        <f t="shared" si="28"/>
        <v>6.1178438724000056E-2</v>
      </c>
      <c r="H290">
        <f t="shared" si="29"/>
        <v>-2.1314322710319078E-3</v>
      </c>
      <c r="I290">
        <f t="shared" si="30"/>
        <v>11869.697694280745</v>
      </c>
    </row>
    <row r="291" spans="1:9" x14ac:dyDescent="0.3">
      <c r="A291">
        <v>289</v>
      </c>
      <c r="B291">
        <v>26.27</v>
      </c>
      <c r="C291">
        <v>0</v>
      </c>
      <c r="D291">
        <f t="shared" si="25"/>
        <v>4.334034378064322E-2</v>
      </c>
      <c r="E291">
        <f t="shared" si="26"/>
        <v>8.0068031260216888E-2</v>
      </c>
      <c r="F291">
        <f t="shared" si="27"/>
        <v>6.2806018144817261E-2</v>
      </c>
      <c r="G291">
        <f t="shared" si="28"/>
        <v>6.4301096932000062E-2</v>
      </c>
      <c r="H291">
        <f t="shared" si="29"/>
        <v>1.495078787182802E-3</v>
      </c>
      <c r="I291">
        <f t="shared" si="30"/>
        <v>11887.443827513736</v>
      </c>
    </row>
    <row r="292" spans="1:9" x14ac:dyDescent="0.3">
      <c r="A292">
        <v>290</v>
      </c>
      <c r="B292">
        <v>25.09</v>
      </c>
      <c r="C292">
        <v>0</v>
      </c>
      <c r="D292">
        <f t="shared" si="25"/>
        <v>4.6354499795080217E-2</v>
      </c>
      <c r="E292">
        <f t="shared" si="26"/>
        <v>7.8461811966227035E-2</v>
      </c>
      <c r="F292">
        <f t="shared" si="27"/>
        <v>6.3371375245788036E-2</v>
      </c>
      <c r="G292">
        <f t="shared" si="28"/>
        <v>5.9423756676000056E-2</v>
      </c>
      <c r="H292">
        <f t="shared" si="29"/>
        <v>-3.9476185697879806E-3</v>
      </c>
      <c r="I292">
        <f t="shared" si="30"/>
        <v>11840.516733512932</v>
      </c>
    </row>
    <row r="293" spans="1:9" x14ac:dyDescent="0.3">
      <c r="A293">
        <v>291</v>
      </c>
      <c r="B293">
        <v>24.05</v>
      </c>
      <c r="C293">
        <v>0</v>
      </c>
      <c r="D293">
        <f t="shared" si="25"/>
        <v>4.8731250819275651E-2</v>
      </c>
      <c r="E293">
        <f t="shared" si="26"/>
        <v>7.5233094301449643E-2</v>
      </c>
      <c r="F293">
        <f t="shared" si="27"/>
        <v>6.2777227864827867E-2</v>
      </c>
      <c r="G293">
        <f t="shared" si="28"/>
        <v>5.5043906500000045E-2</v>
      </c>
      <c r="H293">
        <f t="shared" si="29"/>
        <v>-7.7333213648278221E-3</v>
      </c>
      <c r="I293">
        <f t="shared" si="30"/>
        <v>11748.950212487054</v>
      </c>
    </row>
    <row r="294" spans="1:9" x14ac:dyDescent="0.3">
      <c r="A294">
        <v>292</v>
      </c>
      <c r="B294">
        <v>23.25</v>
      </c>
      <c r="C294">
        <v>1</v>
      </c>
      <c r="D294">
        <f t="shared" si="25"/>
        <v>7.0228200796875292E-2</v>
      </c>
      <c r="E294">
        <f t="shared" si="26"/>
        <v>7.1627760906249227E-2</v>
      </c>
      <c r="F294">
        <f t="shared" si="27"/>
        <v>7.096996765484348E-2</v>
      </c>
      <c r="G294">
        <f t="shared" si="28"/>
        <v>8.6694162499999949E-2</v>
      </c>
      <c r="H294">
        <f t="shared" si="29"/>
        <v>1.5724194845156469E-2</v>
      </c>
      <c r="I294">
        <f t="shared" si="30"/>
        <v>11933.692994854244</v>
      </c>
    </row>
    <row r="295" spans="1:9" x14ac:dyDescent="0.3">
      <c r="A295">
        <v>293</v>
      </c>
      <c r="B295">
        <v>24.72</v>
      </c>
      <c r="C295">
        <v>0</v>
      </c>
      <c r="D295">
        <f t="shared" si="25"/>
        <v>4.7245484277514738E-2</v>
      </c>
      <c r="E295">
        <f t="shared" si="26"/>
        <v>7.7508683014638091E-2</v>
      </c>
      <c r="F295">
        <f t="shared" si="27"/>
        <v>6.3284979608190114E-2</v>
      </c>
      <c r="G295">
        <f t="shared" si="28"/>
        <v>5.7868108992000039E-2</v>
      </c>
      <c r="H295">
        <f t="shared" si="29"/>
        <v>-5.4168706161900754E-3</v>
      </c>
      <c r="I295">
        <f t="shared" si="30"/>
        <v>11869.049723927785</v>
      </c>
    </row>
    <row r="296" spans="1:9" x14ac:dyDescent="0.3">
      <c r="A296">
        <v>294</v>
      </c>
      <c r="B296">
        <v>25.25</v>
      </c>
      <c r="C296">
        <v>0</v>
      </c>
      <c r="D296">
        <f t="shared" si="25"/>
        <v>4.5957350796874463E-2</v>
      </c>
      <c r="E296">
        <f t="shared" si="26"/>
        <v>7.8806610906251073E-2</v>
      </c>
      <c r="F296">
        <f t="shared" si="27"/>
        <v>6.3367458654844069E-2</v>
      </c>
      <c r="G296">
        <f t="shared" si="28"/>
        <v>6.0093962499999959E-2</v>
      </c>
      <c r="H296">
        <f t="shared" si="29"/>
        <v>-3.2734961548441105E-3</v>
      </c>
      <c r="I296">
        <f t="shared" si="30"/>
        <v>11830.196435294854</v>
      </c>
    </row>
    <row r="297" spans="1:9" x14ac:dyDescent="0.3">
      <c r="A297">
        <v>295</v>
      </c>
      <c r="B297">
        <v>25.58</v>
      </c>
      <c r="C297">
        <v>0</v>
      </c>
      <c r="D297">
        <f t="shared" si="25"/>
        <v>4.5121450403507346E-2</v>
      </c>
      <c r="E297">
        <f t="shared" si="26"/>
        <v>7.9390103773209653E-2</v>
      </c>
      <c r="F297">
        <f t="shared" si="27"/>
        <v>6.3283836689449563E-2</v>
      </c>
      <c r="G297">
        <f t="shared" si="28"/>
        <v>6.1469257167999974E-2</v>
      </c>
      <c r="H297">
        <f t="shared" si="29"/>
        <v>-1.8145795214495886E-3</v>
      </c>
      <c r="I297">
        <f t="shared" si="30"/>
        <v>11808.729603108643</v>
      </c>
    </row>
    <row r="298" spans="1:9" x14ac:dyDescent="0.3">
      <c r="A298">
        <v>296</v>
      </c>
      <c r="B298">
        <v>26.14</v>
      </c>
      <c r="C298">
        <v>0</v>
      </c>
      <c r="D298">
        <f t="shared" si="25"/>
        <v>4.3676002792448099E-2</v>
      </c>
      <c r="E298">
        <f t="shared" si="26"/>
        <v>7.9994863579005315E-2</v>
      </c>
      <c r="F298">
        <f t="shared" si="27"/>
        <v>6.2924999009323426E-2</v>
      </c>
      <c r="G298">
        <f t="shared" si="28"/>
        <v>6.3773126736000024E-2</v>
      </c>
      <c r="H298">
        <f t="shared" si="29"/>
        <v>8.4812772667659797E-4</v>
      </c>
      <c r="I298">
        <f t="shared" si="30"/>
        <v>11818.744914101864</v>
      </c>
    </row>
    <row r="299" spans="1:9" x14ac:dyDescent="0.3">
      <c r="A299">
        <v>297</v>
      </c>
      <c r="B299">
        <v>23.31</v>
      </c>
      <c r="C299">
        <v>0</v>
      </c>
      <c r="D299">
        <f t="shared" si="25"/>
        <v>5.0127752191127195E-2</v>
      </c>
      <c r="E299">
        <f t="shared" si="26"/>
        <v>7.192979739797245E-2</v>
      </c>
      <c r="F299">
        <f t="shared" si="27"/>
        <v>6.1682836150755184E-2</v>
      </c>
      <c r="G299">
        <f t="shared" si="28"/>
        <v>5.1943544483999987E-2</v>
      </c>
      <c r="H299">
        <f t="shared" si="29"/>
        <v>-9.7392916667551968E-3</v>
      </c>
      <c r="I299">
        <f t="shared" si="30"/>
        <v>11703.638710248446</v>
      </c>
    </row>
    <row r="300" spans="1:9" x14ac:dyDescent="0.3">
      <c r="A300">
        <v>298</v>
      </c>
      <c r="B300">
        <v>25.64</v>
      </c>
      <c r="C300">
        <v>0</v>
      </c>
      <c r="D300">
        <f t="shared" si="25"/>
        <v>4.4967624893297309E-2</v>
      </c>
      <c r="E300">
        <f t="shared" si="26"/>
        <v>7.9477874510113011E-2</v>
      </c>
      <c r="F300">
        <f t="shared" si="27"/>
        <v>6.3258057190209632E-2</v>
      </c>
      <c r="G300">
        <f t="shared" si="28"/>
        <v>6.1718091135999936E-2</v>
      </c>
      <c r="H300">
        <f t="shared" si="29"/>
        <v>-1.539966054209696E-3</v>
      </c>
      <c r="I300">
        <f t="shared" si="30"/>
        <v>11685.615503923929</v>
      </c>
    </row>
    <row r="301" spans="1:9" x14ac:dyDescent="0.3">
      <c r="A301">
        <v>299</v>
      </c>
      <c r="B301">
        <v>24.95</v>
      </c>
      <c r="C301">
        <v>1</v>
      </c>
      <c r="D301">
        <f t="shared" si="25"/>
        <v>6.6696513836274271E-2</v>
      </c>
      <c r="E301">
        <f t="shared" si="26"/>
        <v>7.8126762367450198E-2</v>
      </c>
      <c r="F301">
        <f t="shared" si="27"/>
        <v>7.2754545557797506E-2</v>
      </c>
      <c r="G301">
        <f t="shared" si="28"/>
        <v>9.3835930499999942E-2</v>
      </c>
      <c r="H301">
        <f t="shared" si="29"/>
        <v>2.1081384942202436E-2</v>
      </c>
      <c r="I301">
        <f t="shared" si="30"/>
        <v>11931.964462648719</v>
      </c>
    </row>
    <row r="302" spans="1:9" x14ac:dyDescent="0.3">
      <c r="A302">
        <v>300</v>
      </c>
      <c r="B302">
        <v>24.14</v>
      </c>
      <c r="C302">
        <v>0</v>
      </c>
      <c r="D302">
        <f t="shared" si="25"/>
        <v>4.8542813607040713E-2</v>
      </c>
      <c r="E302">
        <f t="shared" si="26"/>
        <v>7.5579342801022964E-2</v>
      </c>
      <c r="F302">
        <f t="shared" si="27"/>
        <v>6.2872174079851309E-2</v>
      </c>
      <c r="G302">
        <f t="shared" si="28"/>
        <v>5.5423024336000021E-2</v>
      </c>
      <c r="H302">
        <f t="shared" si="29"/>
        <v>-7.4491497438512883E-3</v>
      </c>
      <c r="I302">
        <f t="shared" si="30"/>
        <v>11843.081472628137</v>
      </c>
    </row>
    <row r="303" spans="1:9" x14ac:dyDescent="0.3">
      <c r="A303">
        <v>301</v>
      </c>
      <c r="B303">
        <v>22.07</v>
      </c>
      <c r="C303">
        <v>0</v>
      </c>
      <c r="D303">
        <f t="shared" si="25"/>
        <v>5.1780310080969727E-2</v>
      </c>
      <c r="E303">
        <f t="shared" si="26"/>
        <v>6.4785113090602753E-2</v>
      </c>
      <c r="F303">
        <f t="shared" si="27"/>
        <v>5.8672855676075227E-2</v>
      </c>
      <c r="G303">
        <f t="shared" si="28"/>
        <v>4.6896931972000039E-2</v>
      </c>
      <c r="H303">
        <f t="shared" si="29"/>
        <v>-1.1775923704075188E-2</v>
      </c>
      <c r="I303">
        <f t="shared" si="30"/>
        <v>11703.618248785322</v>
      </c>
    </row>
    <row r="304" spans="1:9" x14ac:dyDescent="0.3">
      <c r="A304">
        <v>302</v>
      </c>
      <c r="B304">
        <v>23.68</v>
      </c>
      <c r="C304">
        <v>0</v>
      </c>
      <c r="D304">
        <f t="shared" si="25"/>
        <v>4.9464908047318623E-2</v>
      </c>
      <c r="E304">
        <f t="shared" si="26"/>
        <v>7.3681192269905438E-2</v>
      </c>
      <c r="F304">
        <f t="shared" si="27"/>
        <v>6.2299538685289632E-2</v>
      </c>
      <c r="G304">
        <f t="shared" si="28"/>
        <v>5.3488966848000002E-2</v>
      </c>
      <c r="H304">
        <f t="shared" si="29"/>
        <v>-8.8105718372896297E-3</v>
      </c>
      <c r="I304">
        <f t="shared" si="30"/>
        <v>11600.502679448186</v>
      </c>
    </row>
    <row r="305" spans="1:9" x14ac:dyDescent="0.3">
      <c r="A305">
        <v>303</v>
      </c>
      <c r="B305">
        <v>23.91</v>
      </c>
      <c r="C305">
        <v>0</v>
      </c>
      <c r="D305">
        <f t="shared" si="25"/>
        <v>4.9016786760943454E-2</v>
      </c>
      <c r="E305">
        <f t="shared" si="26"/>
        <v>7.4669984921695409E-2</v>
      </c>
      <c r="F305">
        <f t="shared" si="27"/>
        <v>6.2612981786141997E-2</v>
      </c>
      <c r="G305">
        <f t="shared" si="28"/>
        <v>5.4454740803999951E-2</v>
      </c>
      <c r="H305">
        <f t="shared" si="29"/>
        <v>-8.1582409821420454E-3</v>
      </c>
      <c r="I305">
        <f t="shared" si="30"/>
        <v>11505.862983075263</v>
      </c>
    </row>
    <row r="306" spans="1:9" x14ac:dyDescent="0.3">
      <c r="A306">
        <v>304</v>
      </c>
      <c r="B306">
        <v>22.57</v>
      </c>
      <c r="C306">
        <v>0</v>
      </c>
      <c r="D306">
        <f t="shared" si="25"/>
        <v>5.122253220211348E-2</v>
      </c>
      <c r="E306">
        <f t="shared" si="26"/>
        <v>6.7879588426715376E-2</v>
      </c>
      <c r="F306">
        <f t="shared" si="27"/>
        <v>6.005077200115249E-2</v>
      </c>
      <c r="G306">
        <f t="shared" si="28"/>
        <v>4.8900702371999977E-2</v>
      </c>
      <c r="H306">
        <f t="shared" si="29"/>
        <v>-1.1150069629152513E-2</v>
      </c>
      <c r="I306">
        <f t="shared" si="30"/>
        <v>11377.571809670486</v>
      </c>
    </row>
    <row r="307" spans="1:9" x14ac:dyDescent="0.3">
      <c r="A307">
        <v>305</v>
      </c>
      <c r="B307">
        <v>19.98</v>
      </c>
      <c r="C307">
        <v>1</v>
      </c>
      <c r="D307">
        <f t="shared" si="25"/>
        <v>7.2638974533248732E-2</v>
      </c>
      <c r="E307">
        <f t="shared" si="26"/>
        <v>5.0178402196606964E-2</v>
      </c>
      <c r="F307">
        <f t="shared" si="27"/>
        <v>6.0734871194828594E-2</v>
      </c>
      <c r="G307">
        <f t="shared" si="28"/>
        <v>7.4265364687999991E-2</v>
      </c>
      <c r="H307">
        <f t="shared" si="29"/>
        <v>1.3530493493171397E-2</v>
      </c>
      <c r="I307">
        <f t="shared" si="30"/>
        <v>11531.515971009323</v>
      </c>
    </row>
    <row r="308" spans="1:9" x14ac:dyDescent="0.3">
      <c r="A308">
        <v>306</v>
      </c>
      <c r="B308">
        <v>23.17</v>
      </c>
      <c r="C308">
        <v>0</v>
      </c>
      <c r="D308">
        <f t="shared" si="25"/>
        <v>5.035899387262277E-2</v>
      </c>
      <c r="E308">
        <f t="shared" si="26"/>
        <v>7.121746778937954E-2</v>
      </c>
      <c r="F308">
        <f t="shared" si="27"/>
        <v>6.1413985048503858E-2</v>
      </c>
      <c r="G308">
        <f t="shared" si="28"/>
        <v>5.136227725199996E-2</v>
      </c>
      <c r="H308">
        <f t="shared" si="29"/>
        <v>-1.0051707796503898E-2</v>
      </c>
      <c r="I308">
        <f t="shared" si="30"/>
        <v>11415.60454201802</v>
      </c>
    </row>
    <row r="309" spans="1:9" x14ac:dyDescent="0.3">
      <c r="A309">
        <v>307</v>
      </c>
      <c r="B309">
        <v>23.35</v>
      </c>
      <c r="C309">
        <v>1</v>
      </c>
      <c r="D309">
        <f t="shared" si="25"/>
        <v>7.0059675084275005E-2</v>
      </c>
      <c r="E309">
        <f t="shared" si="26"/>
        <v>7.2128415871451246E-2</v>
      </c>
      <c r="F309">
        <f t="shared" si="27"/>
        <v>7.1156107701478413E-2</v>
      </c>
      <c r="G309">
        <f t="shared" si="28"/>
        <v>8.7110010500000001E-2</v>
      </c>
      <c r="H309">
        <f t="shared" si="29"/>
        <v>1.5953902798521588E-2</v>
      </c>
      <c r="I309">
        <f t="shared" si="30"/>
        <v>11597.727987267737</v>
      </c>
    </row>
    <row r="310" spans="1:9" x14ac:dyDescent="0.3">
      <c r="A310">
        <v>308</v>
      </c>
      <c r="B310">
        <v>22.09</v>
      </c>
      <c r="C310">
        <v>0</v>
      </c>
      <c r="D310">
        <f t="shared" si="25"/>
        <v>5.1760834957288115E-2</v>
      </c>
      <c r="E310">
        <f t="shared" si="26"/>
        <v>6.491365707060659E-2</v>
      </c>
      <c r="F310">
        <f t="shared" si="27"/>
        <v>5.8731830677346913E-2</v>
      </c>
      <c r="G310">
        <f t="shared" si="28"/>
        <v>4.6976087075999901E-2</v>
      </c>
      <c r="H310">
        <f t="shared" si="29"/>
        <v>-1.1755743601347013E-2</v>
      </c>
      <c r="I310">
        <f t="shared" si="30"/>
        <v>11461.388070691251</v>
      </c>
    </row>
    <row r="311" spans="1:9" x14ac:dyDescent="0.3">
      <c r="A311">
        <v>309</v>
      </c>
      <c r="B311">
        <v>23.57</v>
      </c>
      <c r="C311">
        <v>0</v>
      </c>
      <c r="D311">
        <f t="shared" si="25"/>
        <v>4.9669627440801722E-2</v>
      </c>
      <c r="E311">
        <f t="shared" si="26"/>
        <v>7.3180862146140946E-2</v>
      </c>
      <c r="F311">
        <f t="shared" si="27"/>
        <v>6.2130581834631514E-2</v>
      </c>
      <c r="G311">
        <f t="shared" si="28"/>
        <v>5.3028303171999996E-2</v>
      </c>
      <c r="H311">
        <f t="shared" si="29"/>
        <v>-9.1022786626315175E-3</v>
      </c>
      <c r="I311">
        <f t="shared" si="30"/>
        <v>11357.06332261126</v>
      </c>
    </row>
    <row r="312" spans="1:9" x14ac:dyDescent="0.3">
      <c r="A312">
        <v>310</v>
      </c>
      <c r="B312">
        <v>23.34</v>
      </c>
      <c r="C312">
        <v>0</v>
      </c>
      <c r="D312">
        <f t="shared" si="25"/>
        <v>5.0076777340492207E-2</v>
      </c>
      <c r="E312">
        <f t="shared" si="26"/>
        <v>7.2078967892197365E-2</v>
      </c>
      <c r="F312">
        <f t="shared" si="27"/>
        <v>6.1737938332895939E-2</v>
      </c>
      <c r="G312">
        <f t="shared" si="28"/>
        <v>5.2068378576000024E-2</v>
      </c>
      <c r="H312">
        <f t="shared" si="29"/>
        <v>-9.6695597568959152E-3</v>
      </c>
      <c r="I312">
        <f t="shared" si="30"/>
        <v>11247.24552015042</v>
      </c>
    </row>
    <row r="313" spans="1:9" x14ac:dyDescent="0.3">
      <c r="A313">
        <v>311</v>
      </c>
      <c r="B313">
        <v>22.15</v>
      </c>
      <c r="C313">
        <v>0</v>
      </c>
      <c r="D313">
        <f t="shared" si="25"/>
        <v>5.1700997236275525E-2</v>
      </c>
      <c r="E313">
        <f t="shared" si="26"/>
        <v>6.5297055967449724E-2</v>
      </c>
      <c r="F313">
        <f t="shared" si="27"/>
        <v>5.8906908363797847E-2</v>
      </c>
      <c r="G313">
        <f t="shared" si="28"/>
        <v>4.7214082499999949E-2</v>
      </c>
      <c r="H313">
        <f t="shared" si="29"/>
        <v>-1.1692825863797898E-2</v>
      </c>
      <c r="I313">
        <f t="shared" si="30"/>
        <v>11115.733436835919</v>
      </c>
    </row>
    <row r="314" spans="1:9" x14ac:dyDescent="0.3">
      <c r="A314">
        <v>312</v>
      </c>
      <c r="B314">
        <v>24.47</v>
      </c>
      <c r="C314">
        <v>0</v>
      </c>
      <c r="D314">
        <f t="shared" si="25"/>
        <v>4.7821266262396911E-2</v>
      </c>
      <c r="E314">
        <f t="shared" si="26"/>
        <v>7.6741761993670554E-2</v>
      </c>
      <c r="F314">
        <f t="shared" si="27"/>
        <v>6.3149128999971937E-2</v>
      </c>
      <c r="G314">
        <f t="shared" si="28"/>
        <v>5.6814348291999967E-2</v>
      </c>
      <c r="H314">
        <f t="shared" si="29"/>
        <v>-6.3347807079719709E-3</v>
      </c>
      <c r="I314">
        <f t="shared" si="30"/>
        <v>11045.317703105291</v>
      </c>
    </row>
    <row r="315" spans="1:9" x14ac:dyDescent="0.3">
      <c r="A315">
        <v>313</v>
      </c>
      <c r="B315">
        <v>24.82</v>
      </c>
      <c r="C315">
        <v>1</v>
      </c>
      <c r="D315">
        <f t="shared" si="25"/>
        <v>6.7008906629287809E-2</v>
      </c>
      <c r="E315">
        <f t="shared" si="26"/>
        <v>7.7787740965171714E-2</v>
      </c>
      <c r="F315">
        <f t="shared" si="27"/>
        <v>7.2721688827306286E-2</v>
      </c>
      <c r="G315">
        <f t="shared" si="28"/>
        <v>9.3289166672000157E-2</v>
      </c>
      <c r="H315">
        <f t="shared" si="29"/>
        <v>2.0567477844693871E-2</v>
      </c>
      <c r="I315">
        <f t="shared" si="30"/>
        <v>11272.492030251513</v>
      </c>
    </row>
    <row r="316" spans="1:9" x14ac:dyDescent="0.3">
      <c r="A316">
        <v>314</v>
      </c>
      <c r="B316">
        <v>24.98</v>
      </c>
      <c r="C316">
        <v>0</v>
      </c>
      <c r="D316">
        <f t="shared" si="25"/>
        <v>4.6623692684608864E-2</v>
      </c>
      <c r="E316">
        <f t="shared" si="26"/>
        <v>7.8201181989888013E-2</v>
      </c>
      <c r="F316">
        <f t="shared" si="27"/>
        <v>6.335976201640682E-2</v>
      </c>
      <c r="G316">
        <f t="shared" si="28"/>
        <v>5.8961988687999983E-2</v>
      </c>
      <c r="H316">
        <f t="shared" si="29"/>
        <v>-4.3977733284068371E-3</v>
      </c>
      <c r="I316">
        <f t="shared" si="30"/>
        <v>11222.918165456194</v>
      </c>
    </row>
    <row r="317" spans="1:9" x14ac:dyDescent="0.3">
      <c r="A317">
        <v>315</v>
      </c>
      <c r="B317">
        <v>23.95</v>
      </c>
      <c r="C317">
        <v>0</v>
      </c>
      <c r="D317">
        <f t="shared" si="25"/>
        <v>4.8936166348274357E-2</v>
      </c>
      <c r="E317">
        <f t="shared" si="26"/>
        <v>7.48338975434506E-2</v>
      </c>
      <c r="F317">
        <f t="shared" si="27"/>
        <v>6.2661963881717769E-2</v>
      </c>
      <c r="G317">
        <f t="shared" si="28"/>
        <v>5.4622990500000052E-2</v>
      </c>
      <c r="H317">
        <f t="shared" si="29"/>
        <v>-8.0389733817177178E-3</v>
      </c>
      <c r="I317">
        <f t="shared" si="30"/>
        <v>11132.697425058896</v>
      </c>
    </row>
    <row r="318" spans="1:9" x14ac:dyDescent="0.3">
      <c r="A318">
        <v>316</v>
      </c>
      <c r="B318">
        <v>24.66</v>
      </c>
      <c r="C318">
        <v>0</v>
      </c>
      <c r="D318">
        <f t="shared" si="25"/>
        <v>4.7385775326221014E-2</v>
      </c>
      <c r="E318">
        <f t="shared" si="26"/>
        <v>7.7333633738342122E-2</v>
      </c>
      <c r="F318">
        <f t="shared" si="27"/>
        <v>6.3258140284645201E-2</v>
      </c>
      <c r="G318">
        <f t="shared" si="28"/>
        <v>5.7615322704000077E-2</v>
      </c>
      <c r="H318">
        <f t="shared" si="29"/>
        <v>-5.6428175806451236E-3</v>
      </c>
      <c r="I318">
        <f t="shared" si="30"/>
        <v>11069.87764430877</v>
      </c>
    </row>
    <row r="319" spans="1:9" x14ac:dyDescent="0.3">
      <c r="A319">
        <v>317</v>
      </c>
      <c r="B319">
        <v>24.58</v>
      </c>
      <c r="C319">
        <v>0</v>
      </c>
      <c r="D319">
        <f t="shared" si="25"/>
        <v>4.7570804892915763E-2</v>
      </c>
      <c r="E319">
        <f t="shared" si="26"/>
        <v>7.7091369623193629E-2</v>
      </c>
      <c r="F319">
        <f t="shared" si="27"/>
        <v>6.3216704199963031E-2</v>
      </c>
      <c r="G319">
        <f t="shared" si="28"/>
        <v>5.7278140368000025E-2</v>
      </c>
      <c r="H319">
        <f t="shared" si="29"/>
        <v>-5.9385638319630063E-3</v>
      </c>
      <c r="I319">
        <f t="shared" si="30"/>
        <v>11004.138469306023</v>
      </c>
    </row>
    <row r="320" spans="1:9" x14ac:dyDescent="0.3">
      <c r="A320">
        <v>318</v>
      </c>
      <c r="B320">
        <v>24.58</v>
      </c>
      <c r="C320">
        <v>0</v>
      </c>
      <c r="D320">
        <f t="shared" si="25"/>
        <v>4.7570804892915763E-2</v>
      </c>
      <c r="E320">
        <f t="shared" si="26"/>
        <v>7.7091369623193629E-2</v>
      </c>
      <c r="F320">
        <f t="shared" si="27"/>
        <v>6.3216704199963031E-2</v>
      </c>
      <c r="G320">
        <f t="shared" si="28"/>
        <v>5.7278140368000025E-2</v>
      </c>
      <c r="H320">
        <f t="shared" si="29"/>
        <v>-5.9385638319630063E-3</v>
      </c>
      <c r="I320">
        <f t="shared" si="30"/>
        <v>10938.789690590289</v>
      </c>
    </row>
    <row r="321" spans="1:9" x14ac:dyDescent="0.3">
      <c r="A321">
        <v>319</v>
      </c>
      <c r="B321">
        <v>23.16</v>
      </c>
      <c r="C321">
        <v>0</v>
      </c>
      <c r="D321">
        <f t="shared" si="25"/>
        <v>5.0375089133116502E-2</v>
      </c>
      <c r="E321">
        <f t="shared" si="26"/>
        <v>7.1165578550147934E-2</v>
      </c>
      <c r="F321">
        <f t="shared" si="27"/>
        <v>6.1394048524143159E-2</v>
      </c>
      <c r="G321">
        <f t="shared" si="28"/>
        <v>5.1320843903999963E-2</v>
      </c>
      <c r="H321">
        <f t="shared" si="29"/>
        <v>-1.0073204620143196E-2</v>
      </c>
      <c r="I321">
        <f t="shared" si="30"/>
        <v>10828.601023740261</v>
      </c>
    </row>
    <row r="322" spans="1:9" x14ac:dyDescent="0.3">
      <c r="A322">
        <v>320</v>
      </c>
      <c r="B322">
        <v>23.95</v>
      </c>
      <c r="C322">
        <v>0</v>
      </c>
      <c r="D322">
        <f t="shared" ref="D322:D364" si="31">$J$3+$J$4*B322+$J$5*B322^2 +$J$6*B322^3 +$J$7*B322^4+$J$15*C322</f>
        <v>4.8936166348274357E-2</v>
      </c>
      <c r="E322">
        <f t="shared" ref="E322:E364" si="32">$K$3+$K$4*B322+$K$5*B322^2 +$K$6*B322^3 +$K$7*B322^4</f>
        <v>7.48338975434506E-2</v>
      </c>
      <c r="F322">
        <f t="shared" ref="F322:F364" si="33">D322*0.47+E322*0.53</f>
        <v>6.2661963881717769E-2</v>
      </c>
      <c r="G322">
        <f t="shared" ref="G322:G364" si="34">$J$10*B322^3 +$J$11*B322^2 +$J$12*B322+ $J$13 +$J$16*C322</f>
        <v>5.4622990500000052E-2</v>
      </c>
      <c r="H322">
        <f t="shared" ref="H322:H364" si="35">G322-F322</f>
        <v>-8.0389733817177178E-3</v>
      </c>
      <c r="I322">
        <f t="shared" si="30"/>
        <v>10741.550188349172</v>
      </c>
    </row>
    <row r="323" spans="1:9" x14ac:dyDescent="0.3">
      <c r="A323">
        <v>321</v>
      </c>
      <c r="B323">
        <v>22.33</v>
      </c>
      <c r="C323">
        <v>0</v>
      </c>
      <c r="D323">
        <f t="shared" si="31"/>
        <v>5.1508731214158554E-2</v>
      </c>
      <c r="E323">
        <f t="shared" si="32"/>
        <v>6.6426304365506894E-2</v>
      </c>
      <c r="F323">
        <f t="shared" si="33"/>
        <v>5.9415044984373173E-2</v>
      </c>
      <c r="G323">
        <f t="shared" si="34"/>
        <v>4.7932660068000038E-2</v>
      </c>
      <c r="H323">
        <f t="shared" si="35"/>
        <v>-1.1482384916373135E-2</v>
      </c>
      <c r="I323">
        <f t="shared" ref="I323:I364" si="36">I322*(1+H323)</f>
        <v>10618.211574488007</v>
      </c>
    </row>
    <row r="324" spans="1:9" x14ac:dyDescent="0.3">
      <c r="A324">
        <v>322</v>
      </c>
      <c r="B324">
        <v>22.33</v>
      </c>
      <c r="C324">
        <v>1</v>
      </c>
      <c r="D324">
        <f t="shared" si="31"/>
        <v>7.1508731214158558E-2</v>
      </c>
      <c r="E324">
        <f t="shared" si="32"/>
        <v>6.6426304365506894E-2</v>
      </c>
      <c r="F324">
        <f t="shared" si="33"/>
        <v>6.8815044984373172E-2</v>
      </c>
      <c r="G324">
        <f t="shared" si="34"/>
        <v>8.2932660068000041E-2</v>
      </c>
      <c r="H324">
        <f t="shared" si="35"/>
        <v>1.4117615083626869E-2</v>
      </c>
      <c r="I324">
        <f t="shared" si="36"/>
        <v>10768.11539837314</v>
      </c>
    </row>
    <row r="325" spans="1:9" x14ac:dyDescent="0.3">
      <c r="A325">
        <v>323</v>
      </c>
      <c r="B325">
        <v>21.65</v>
      </c>
      <c r="C325">
        <v>0</v>
      </c>
      <c r="D325">
        <f t="shared" si="31"/>
        <v>5.213549433927489E-2</v>
      </c>
      <c r="E325">
        <f t="shared" si="32"/>
        <v>6.2007144061449804E-2</v>
      </c>
      <c r="F325">
        <f t="shared" si="33"/>
        <v>5.7367468692027593E-2</v>
      </c>
      <c r="G325">
        <f t="shared" si="34"/>
        <v>4.5256562499999958E-2</v>
      </c>
      <c r="H325">
        <f t="shared" si="35"/>
        <v>-1.2110906192027635E-2</v>
      </c>
      <c r="I325">
        <f t="shared" si="36"/>
        <v>10637.703762918516</v>
      </c>
    </row>
    <row r="326" spans="1:9" x14ac:dyDescent="0.3">
      <c r="A326">
        <v>324</v>
      </c>
      <c r="B326">
        <v>22.87</v>
      </c>
      <c r="C326">
        <v>0</v>
      </c>
      <c r="D326">
        <f t="shared" si="31"/>
        <v>5.0816954156465366E-2</v>
      </c>
      <c r="E326">
        <f t="shared" si="32"/>
        <v>6.9604188335457007E-2</v>
      </c>
      <c r="F326">
        <f t="shared" si="33"/>
        <v>6.0774188271330937E-2</v>
      </c>
      <c r="G326">
        <f t="shared" si="34"/>
        <v>5.0124862211999993E-2</v>
      </c>
      <c r="H326">
        <f t="shared" si="35"/>
        <v>-1.0649326059330944E-2</v>
      </c>
      <c r="I326">
        <f t="shared" si="36"/>
        <v>10524.419387024625</v>
      </c>
    </row>
    <row r="327" spans="1:9" x14ac:dyDescent="0.3">
      <c r="A327">
        <v>325</v>
      </c>
      <c r="B327">
        <v>22.7</v>
      </c>
      <c r="C327">
        <v>1</v>
      </c>
      <c r="D327">
        <f t="shared" si="31"/>
        <v>7.1053280016400308E-2</v>
      </c>
      <c r="E327">
        <f t="shared" si="32"/>
        <v>6.8639984207199634E-2</v>
      </c>
      <c r="F327">
        <f t="shared" si="33"/>
        <v>6.977423323752395E-2</v>
      </c>
      <c r="G327">
        <f t="shared" si="34"/>
        <v>8.4429377999999944E-2</v>
      </c>
      <c r="H327">
        <f t="shared" si="35"/>
        <v>1.4655144762475994E-2</v>
      </c>
      <c r="I327">
        <f t="shared" si="36"/>
        <v>10678.656276682481</v>
      </c>
    </row>
    <row r="328" spans="1:9" x14ac:dyDescent="0.3">
      <c r="A328">
        <v>326</v>
      </c>
      <c r="B328">
        <v>21.25</v>
      </c>
      <c r="C328">
        <v>0</v>
      </c>
      <c r="D328">
        <f t="shared" si="31"/>
        <v>5.2380966796874984E-2</v>
      </c>
      <c r="E328">
        <f t="shared" si="32"/>
        <v>5.9245878906251992E-2</v>
      </c>
      <c r="F328">
        <f t="shared" si="33"/>
        <v>5.6019370214844801E-2</v>
      </c>
      <c r="G328">
        <f t="shared" si="34"/>
        <v>4.3737562499999966E-2</v>
      </c>
      <c r="H328">
        <f t="shared" si="35"/>
        <v>-1.2281807714844835E-2</v>
      </c>
      <c r="I328">
        <f t="shared" si="36"/>
        <v>10547.503073639346</v>
      </c>
    </row>
    <row r="329" spans="1:9" x14ac:dyDescent="0.3">
      <c r="A329">
        <v>327</v>
      </c>
      <c r="B329">
        <v>22.88</v>
      </c>
      <c r="C329">
        <v>0</v>
      </c>
      <c r="D329">
        <f t="shared" si="31"/>
        <v>5.0802526341692689E-2</v>
      </c>
      <c r="E329">
        <f t="shared" si="32"/>
        <v>6.9659808516997046E-2</v>
      </c>
      <c r="F329">
        <f t="shared" si="33"/>
        <v>6.0796885894603997E-2</v>
      </c>
      <c r="G329">
        <f t="shared" si="34"/>
        <v>5.0165910207999903E-2</v>
      </c>
      <c r="H329">
        <f t="shared" si="35"/>
        <v>-1.0630975686604094E-2</v>
      </c>
      <c r="I329">
        <f t="shared" si="36"/>
        <v>10435.372824909104</v>
      </c>
    </row>
    <row r="330" spans="1:9" x14ac:dyDescent="0.3">
      <c r="A330">
        <v>328</v>
      </c>
      <c r="B330">
        <v>22.75</v>
      </c>
      <c r="C330">
        <v>0</v>
      </c>
      <c r="D330">
        <f t="shared" si="31"/>
        <v>5.098553142187523E-2</v>
      </c>
      <c r="E330">
        <f t="shared" si="32"/>
        <v>6.8927187156250458E-2</v>
      </c>
      <c r="F330">
        <f t="shared" si="33"/>
        <v>6.0494608961094098E-2</v>
      </c>
      <c r="G330">
        <f t="shared" si="34"/>
        <v>4.9633462500000031E-2</v>
      </c>
      <c r="H330">
        <f t="shared" si="35"/>
        <v>-1.0861146461094068E-2</v>
      </c>
      <c r="I330">
        <f t="shared" si="36"/>
        <v>10322.032712281645</v>
      </c>
    </row>
    <row r="331" spans="1:9" x14ac:dyDescent="0.3">
      <c r="A331">
        <v>329</v>
      </c>
      <c r="B331">
        <v>22.03</v>
      </c>
      <c r="C331">
        <v>0</v>
      </c>
      <c r="D331">
        <f t="shared" si="31"/>
        <v>5.1818555551485401E-2</v>
      </c>
      <c r="E331">
        <f t="shared" si="32"/>
        <v>6.4526931013893618E-2</v>
      </c>
      <c r="F331">
        <f t="shared" si="33"/>
        <v>5.8553994546561752E-2</v>
      </c>
      <c r="G331">
        <f t="shared" si="34"/>
        <v>4.6738891428000001E-2</v>
      </c>
      <c r="H331">
        <f t="shared" si="35"/>
        <v>-1.1815103118561751E-2</v>
      </c>
      <c r="I331">
        <f t="shared" si="36"/>
        <v>10200.076831392871</v>
      </c>
    </row>
    <row r="332" spans="1:9" x14ac:dyDescent="0.3">
      <c r="A332">
        <v>330</v>
      </c>
      <c r="B332">
        <v>21.97</v>
      </c>
      <c r="C332">
        <v>0</v>
      </c>
      <c r="D332">
        <f t="shared" si="31"/>
        <v>5.1874165803477146E-2</v>
      </c>
      <c r="E332">
        <f t="shared" si="32"/>
        <v>6.4136979499509028E-2</v>
      </c>
      <c r="F332">
        <f t="shared" si="33"/>
        <v>5.837345706237404E-2</v>
      </c>
      <c r="G332">
        <f t="shared" si="34"/>
        <v>4.6502516291999946E-2</v>
      </c>
      <c r="H332">
        <f t="shared" si="35"/>
        <v>-1.1870940770374094E-2</v>
      </c>
      <c r="I332">
        <f t="shared" si="36"/>
        <v>10078.992323474142</v>
      </c>
    </row>
    <row r="333" spans="1:9" x14ac:dyDescent="0.3">
      <c r="A333">
        <v>331</v>
      </c>
      <c r="B333">
        <v>22.45</v>
      </c>
      <c r="C333">
        <v>0</v>
      </c>
      <c r="D333">
        <f t="shared" si="31"/>
        <v>5.1369897091274708E-2</v>
      </c>
      <c r="E333">
        <f t="shared" si="32"/>
        <v>6.7160731357449599E-2</v>
      </c>
      <c r="F333">
        <f t="shared" si="33"/>
        <v>5.9739039252347401E-2</v>
      </c>
      <c r="G333">
        <f t="shared" si="34"/>
        <v>4.8415330499999992E-2</v>
      </c>
      <c r="H333">
        <f t="shared" si="35"/>
        <v>-1.1323708752347408E-2</v>
      </c>
      <c r="I333">
        <f t="shared" si="36"/>
        <v>9964.8607498859747</v>
      </c>
    </row>
    <row r="334" spans="1:9" x14ac:dyDescent="0.3">
      <c r="A334">
        <v>332</v>
      </c>
      <c r="B334">
        <v>21.64</v>
      </c>
      <c r="C334">
        <v>0</v>
      </c>
      <c r="D334">
        <f t="shared" si="31"/>
        <v>5.2142715367279879E-2</v>
      </c>
      <c r="E334">
        <f t="shared" si="32"/>
        <v>6.1939336544541757E-2</v>
      </c>
      <c r="F334">
        <f t="shared" si="33"/>
        <v>5.7334924591228673E-2</v>
      </c>
      <c r="G334">
        <f t="shared" si="34"/>
        <v>4.5218046335999934E-2</v>
      </c>
      <c r="H334">
        <f t="shared" si="35"/>
        <v>-1.2116878255228739E-2</v>
      </c>
      <c r="I334">
        <f t="shared" si="36"/>
        <v>9844.1177453492983</v>
      </c>
    </row>
    <row r="335" spans="1:9" x14ac:dyDescent="0.3">
      <c r="A335">
        <v>333</v>
      </c>
      <c r="B335">
        <v>20.62</v>
      </c>
      <c r="C335">
        <v>0</v>
      </c>
      <c r="D335">
        <f t="shared" si="31"/>
        <v>5.2598408693581233E-2</v>
      </c>
      <c r="E335">
        <f t="shared" si="32"/>
        <v>5.4758999112422213E-2</v>
      </c>
      <c r="F335">
        <f t="shared" si="33"/>
        <v>5.3743521615566954E-2</v>
      </c>
      <c r="G335">
        <f t="shared" si="34"/>
        <v>4.1445768912000053E-2</v>
      </c>
      <c r="H335">
        <f t="shared" si="35"/>
        <v>-1.2297752703566901E-2</v>
      </c>
      <c r="I335">
        <f t="shared" si="36"/>
        <v>9723.0572197321981</v>
      </c>
    </row>
    <row r="336" spans="1:9" x14ac:dyDescent="0.3">
      <c r="A336">
        <v>334</v>
      </c>
      <c r="B336">
        <v>22.64</v>
      </c>
      <c r="C336">
        <v>0</v>
      </c>
      <c r="D336">
        <f t="shared" si="31"/>
        <v>5.1132635657584746E-2</v>
      </c>
      <c r="E336">
        <f t="shared" si="32"/>
        <v>6.8291456898334157E-2</v>
      </c>
      <c r="F336">
        <f t="shared" si="33"/>
        <v>6.0226810915181936E-2</v>
      </c>
      <c r="G336">
        <f t="shared" si="34"/>
        <v>4.9185017536000047E-2</v>
      </c>
      <c r="H336">
        <f t="shared" si="35"/>
        <v>-1.1041793379181888E-2</v>
      </c>
      <c r="I336">
        <f t="shared" si="36"/>
        <v>9615.697230897953</v>
      </c>
    </row>
    <row r="337" spans="1:9" x14ac:dyDescent="0.3">
      <c r="A337">
        <v>335</v>
      </c>
      <c r="B337">
        <v>23.87</v>
      </c>
      <c r="C337">
        <v>0</v>
      </c>
      <c r="D337">
        <f t="shared" si="31"/>
        <v>4.9096624640112108E-2</v>
      </c>
      <c r="E337">
        <f t="shared" si="32"/>
        <v>7.4503668620959917E-2</v>
      </c>
      <c r="F337">
        <f t="shared" si="33"/>
        <v>6.2562357949961456E-2</v>
      </c>
      <c r="G337">
        <f t="shared" si="34"/>
        <v>5.4286567011999992E-2</v>
      </c>
      <c r="H337">
        <f t="shared" si="35"/>
        <v>-8.2757909379614636E-3</v>
      </c>
      <c r="I337">
        <f t="shared" si="36"/>
        <v>9536.1197308923056</v>
      </c>
    </row>
    <row r="338" spans="1:9" x14ac:dyDescent="0.3">
      <c r="A338">
        <v>336</v>
      </c>
      <c r="B338">
        <v>22.8</v>
      </c>
      <c r="C338">
        <v>0</v>
      </c>
      <c r="D338">
        <f t="shared" si="31"/>
        <v>5.0916314982400124E-2</v>
      </c>
      <c r="E338">
        <f t="shared" si="32"/>
        <v>6.9211399475201274E-2</v>
      </c>
      <c r="F338">
        <f t="shared" si="33"/>
        <v>6.0612709763584738E-2</v>
      </c>
      <c r="G338">
        <f t="shared" si="34"/>
        <v>4.9837944000000051E-2</v>
      </c>
      <c r="H338">
        <f t="shared" si="35"/>
        <v>-1.0774765763584687E-2</v>
      </c>
      <c r="I338">
        <f t="shared" si="36"/>
        <v>9433.3702744984421</v>
      </c>
    </row>
    <row r="339" spans="1:9" x14ac:dyDescent="0.3">
      <c r="A339">
        <v>337</v>
      </c>
      <c r="B339">
        <v>24.63</v>
      </c>
      <c r="C339">
        <v>0</v>
      </c>
      <c r="D339">
        <f t="shared" si="31"/>
        <v>4.7455437249584786E-2</v>
      </c>
      <c r="E339">
        <f t="shared" si="32"/>
        <v>7.7243970878818402E-2</v>
      </c>
      <c r="F339">
        <f t="shared" si="33"/>
        <v>6.3243360073078597E-2</v>
      </c>
      <c r="G339">
        <f t="shared" si="34"/>
        <v>5.7488895107999954E-2</v>
      </c>
      <c r="H339">
        <f t="shared" si="35"/>
        <v>-5.7544649650786428E-3</v>
      </c>
      <c r="I339">
        <f t="shared" si="36"/>
        <v>9379.0862757512259</v>
      </c>
    </row>
    <row r="340" spans="1:9" x14ac:dyDescent="0.3">
      <c r="A340">
        <v>338</v>
      </c>
      <c r="B340">
        <v>22.06</v>
      </c>
      <c r="C340">
        <v>0</v>
      </c>
      <c r="D340">
        <f t="shared" si="31"/>
        <v>5.1789959498931615E-2</v>
      </c>
      <c r="E340">
        <f t="shared" si="32"/>
        <v>6.472070363036142E-2</v>
      </c>
      <c r="F340">
        <f t="shared" si="33"/>
        <v>5.864325388858941E-2</v>
      </c>
      <c r="G340">
        <f t="shared" si="34"/>
        <v>4.6857387983999993E-2</v>
      </c>
      <c r="H340">
        <f t="shared" si="35"/>
        <v>-1.1785865904589417E-2</v>
      </c>
      <c r="I340">
        <f t="shared" si="36"/>
        <v>9268.5456225976468</v>
      </c>
    </row>
    <row r="341" spans="1:9" x14ac:dyDescent="0.3">
      <c r="A341">
        <v>339</v>
      </c>
      <c r="B341">
        <v>22.18</v>
      </c>
      <c r="C341">
        <v>0</v>
      </c>
      <c r="D341">
        <f t="shared" si="31"/>
        <v>5.1670282656551159E-2</v>
      </c>
      <c r="E341">
        <f t="shared" si="32"/>
        <v>6.5487476526644439E-2</v>
      </c>
      <c r="F341">
        <f t="shared" si="33"/>
        <v>5.89933954077006E-2</v>
      </c>
      <c r="G341">
        <f t="shared" si="34"/>
        <v>4.7333373648000082E-2</v>
      </c>
      <c r="H341">
        <f t="shared" si="35"/>
        <v>-1.1660021759700517E-2</v>
      </c>
      <c r="I341">
        <f t="shared" si="36"/>
        <v>9160.4741789573818</v>
      </c>
    </row>
    <row r="342" spans="1:9" x14ac:dyDescent="0.3">
      <c r="A342">
        <v>340</v>
      </c>
      <c r="B342">
        <v>21.96</v>
      </c>
      <c r="C342">
        <v>0</v>
      </c>
      <c r="D342">
        <f t="shared" si="31"/>
        <v>5.1883229548810306E-2</v>
      </c>
      <c r="E342">
        <f t="shared" si="32"/>
        <v>6.4071681252843238E-2</v>
      </c>
      <c r="F342">
        <f t="shared" si="33"/>
        <v>5.8343108951947761E-2</v>
      </c>
      <c r="G342">
        <f t="shared" si="34"/>
        <v>4.6463201664000059E-2</v>
      </c>
      <c r="H342">
        <f t="shared" si="35"/>
        <v>-1.1879907287947702E-2</v>
      </c>
      <c r="I342">
        <f t="shared" si="36"/>
        <v>9051.6485949977287</v>
      </c>
    </row>
    <row r="343" spans="1:9" x14ac:dyDescent="0.3">
      <c r="A343">
        <v>341</v>
      </c>
      <c r="B343">
        <v>22.97</v>
      </c>
      <c r="C343">
        <v>0</v>
      </c>
      <c r="D343">
        <f t="shared" si="31"/>
        <v>5.0670061214645346E-2</v>
      </c>
      <c r="E343">
        <f t="shared" si="32"/>
        <v>7.0154763401972575E-2</v>
      </c>
      <c r="F343">
        <f t="shared" si="33"/>
        <v>6.0996953373928783E-2</v>
      </c>
      <c r="G343">
        <f t="shared" si="34"/>
        <v>5.0535989091999883E-2</v>
      </c>
      <c r="H343">
        <f t="shared" si="35"/>
        <v>-1.04609642819289E-2</v>
      </c>
      <c r="I343">
        <f t="shared" si="36"/>
        <v>8956.9596223528861</v>
      </c>
    </row>
    <row r="344" spans="1:9" x14ac:dyDescent="0.3">
      <c r="A344">
        <v>342</v>
      </c>
      <c r="B344">
        <v>24.3</v>
      </c>
      <c r="C344">
        <v>0</v>
      </c>
      <c r="D344">
        <f t="shared" si="31"/>
        <v>4.8198789840399936E-2</v>
      </c>
      <c r="E344">
        <f t="shared" si="32"/>
        <v>7.6164100559199532E-2</v>
      </c>
      <c r="F344">
        <f t="shared" si="33"/>
        <v>6.3020404521363718E-2</v>
      </c>
      <c r="G344">
        <f t="shared" si="34"/>
        <v>5.6097473999999897E-2</v>
      </c>
      <c r="H344">
        <f t="shared" si="35"/>
        <v>-6.9229305213638209E-3</v>
      </c>
      <c r="I344">
        <f t="shared" si="36"/>
        <v>8894.9512132046766</v>
      </c>
    </row>
    <row r="345" spans="1:9" x14ac:dyDescent="0.3">
      <c r="A345">
        <v>343</v>
      </c>
      <c r="B345">
        <v>23.72</v>
      </c>
      <c r="C345">
        <v>0</v>
      </c>
      <c r="D345">
        <f t="shared" si="31"/>
        <v>4.9388901780746508E-2</v>
      </c>
      <c r="E345">
        <f t="shared" si="32"/>
        <v>7.3858768123371554E-2</v>
      </c>
      <c r="F345">
        <f t="shared" si="33"/>
        <v>6.2357930942337783E-2</v>
      </c>
      <c r="G345">
        <f t="shared" si="34"/>
        <v>5.3656696192000003E-2</v>
      </c>
      <c r="H345">
        <f t="shared" si="35"/>
        <v>-8.7012347503377802E-3</v>
      </c>
      <c r="I345">
        <f t="shared" si="36"/>
        <v>8817.5541546057812</v>
      </c>
    </row>
    <row r="346" spans="1:9" x14ac:dyDescent="0.3">
      <c r="A346">
        <v>344</v>
      </c>
      <c r="B346">
        <v>22.75</v>
      </c>
      <c r="C346">
        <v>0</v>
      </c>
      <c r="D346">
        <f t="shared" si="31"/>
        <v>5.098553142187523E-2</v>
      </c>
      <c r="E346">
        <f t="shared" si="32"/>
        <v>6.8927187156250458E-2</v>
      </c>
      <c r="F346">
        <f t="shared" si="33"/>
        <v>6.0494608961094098E-2</v>
      </c>
      <c r="G346">
        <f t="shared" si="34"/>
        <v>4.9633462500000031E-2</v>
      </c>
      <c r="H346">
        <f t="shared" si="35"/>
        <v>-1.0861146461094068E-2</v>
      </c>
      <c r="I346">
        <f t="shared" si="36"/>
        <v>8721.7854075039795</v>
      </c>
    </row>
    <row r="347" spans="1:9" x14ac:dyDescent="0.3">
      <c r="A347">
        <v>345</v>
      </c>
      <c r="B347">
        <v>24.8</v>
      </c>
      <c r="C347">
        <v>0</v>
      </c>
      <c r="D347">
        <f t="shared" si="31"/>
        <v>4.705649008640056E-2</v>
      </c>
      <c r="E347">
        <f t="shared" si="32"/>
        <v>7.7733199667200381E-2</v>
      </c>
      <c r="F347">
        <f t="shared" si="33"/>
        <v>6.3315146164224456E-2</v>
      </c>
      <c r="G347">
        <f t="shared" si="34"/>
        <v>5.8204984000000098E-2</v>
      </c>
      <c r="H347">
        <f t="shared" si="35"/>
        <v>-5.1101621642243578E-3</v>
      </c>
      <c r="I347">
        <f t="shared" si="36"/>
        <v>8677.2156697100691</v>
      </c>
    </row>
    <row r="348" spans="1:9" x14ac:dyDescent="0.3">
      <c r="A348">
        <v>346</v>
      </c>
      <c r="B348">
        <v>25.05</v>
      </c>
      <c r="C348">
        <v>0</v>
      </c>
      <c r="D348">
        <f t="shared" si="31"/>
        <v>4.6452773711274764E-2</v>
      </c>
      <c r="E348">
        <f t="shared" si="32"/>
        <v>7.8369262717450816E-2</v>
      </c>
      <c r="F348">
        <f t="shared" si="33"/>
        <v>6.3368512884548076E-2</v>
      </c>
      <c r="G348">
        <f t="shared" si="34"/>
        <v>5.9255926500000083E-2</v>
      </c>
      <c r="H348">
        <f t="shared" si="35"/>
        <v>-4.1125863845479921E-3</v>
      </c>
      <c r="I348">
        <f t="shared" si="36"/>
        <v>8641.5298706910326</v>
      </c>
    </row>
    <row r="349" spans="1:9" x14ac:dyDescent="0.3">
      <c r="A349">
        <v>347</v>
      </c>
      <c r="B349">
        <v>24.42</v>
      </c>
      <c r="C349">
        <v>0</v>
      </c>
      <c r="D349">
        <f t="shared" si="31"/>
        <v>4.7933536555508693E-2</v>
      </c>
      <c r="E349">
        <f t="shared" si="32"/>
        <v>7.6576557459609784E-2</v>
      </c>
      <c r="F349">
        <f t="shared" si="33"/>
        <v>6.3114337634682272E-2</v>
      </c>
      <c r="G349">
        <f t="shared" si="34"/>
        <v>5.6603500752000074E-2</v>
      </c>
      <c r="H349">
        <f t="shared" si="35"/>
        <v>-6.5108368826821972E-3</v>
      </c>
      <c r="I349">
        <f t="shared" si="36"/>
        <v>8585.2662792861374</v>
      </c>
    </row>
    <row r="350" spans="1:9" x14ac:dyDescent="0.3">
      <c r="A350">
        <v>348</v>
      </c>
      <c r="B350">
        <v>23.16</v>
      </c>
      <c r="C350">
        <v>0</v>
      </c>
      <c r="D350">
        <f t="shared" si="31"/>
        <v>5.0375089133116502E-2</v>
      </c>
      <c r="E350">
        <f t="shared" si="32"/>
        <v>7.1165578550147934E-2</v>
      </c>
      <c r="F350">
        <f t="shared" si="33"/>
        <v>6.1394048524143159E-2</v>
      </c>
      <c r="G350">
        <f t="shared" si="34"/>
        <v>5.1320843903999963E-2</v>
      </c>
      <c r="H350">
        <f t="shared" si="35"/>
        <v>-1.0073204620143196E-2</v>
      </c>
      <c r="I350">
        <f t="shared" si="36"/>
        <v>8498.7851353364731</v>
      </c>
    </row>
    <row r="351" spans="1:9" x14ac:dyDescent="0.3">
      <c r="A351">
        <v>349</v>
      </c>
      <c r="B351">
        <v>21.98</v>
      </c>
      <c r="C351">
        <v>0</v>
      </c>
      <c r="D351">
        <f t="shared" si="31"/>
        <v>5.1865043656192378E-2</v>
      </c>
      <c r="E351">
        <f t="shared" si="32"/>
        <v>6.4202191029118616E-2</v>
      </c>
      <c r="F351">
        <f t="shared" si="33"/>
        <v>5.8403731763843281E-2</v>
      </c>
      <c r="G351">
        <f t="shared" si="34"/>
        <v>4.6541854287999979E-2</v>
      </c>
      <c r="H351">
        <f t="shared" si="35"/>
        <v>-1.1861877475843302E-2</v>
      </c>
      <c r="I351">
        <f t="shared" si="36"/>
        <v>8397.9735873675927</v>
      </c>
    </row>
    <row r="352" spans="1:9" x14ac:dyDescent="0.3">
      <c r="A352">
        <v>350</v>
      </c>
      <c r="B352">
        <v>23.69</v>
      </c>
      <c r="C352">
        <v>0</v>
      </c>
      <c r="D352">
        <f t="shared" si="31"/>
        <v>4.9445983932494997E-2</v>
      </c>
      <c r="E352">
        <f t="shared" si="32"/>
        <v>7.3725805607233852E-2</v>
      </c>
      <c r="F352">
        <f t="shared" si="33"/>
        <v>6.231428942010659E-2</v>
      </c>
      <c r="G352">
        <f t="shared" si="34"/>
        <v>5.3530888996000031E-2</v>
      </c>
      <c r="H352">
        <f t="shared" si="35"/>
        <v>-8.7834004241065591E-3</v>
      </c>
      <c r="I352">
        <f t="shared" si="36"/>
        <v>8324.2108225986722</v>
      </c>
    </row>
    <row r="353" spans="1:9" x14ac:dyDescent="0.3">
      <c r="A353">
        <v>351</v>
      </c>
      <c r="B353">
        <v>21.56</v>
      </c>
      <c r="C353">
        <v>0</v>
      </c>
      <c r="D353">
        <f t="shared" si="31"/>
        <v>5.2198452106403948E-2</v>
      </c>
      <c r="E353">
        <f t="shared" si="32"/>
        <v>6.1394408914617005E-2</v>
      </c>
      <c r="F353">
        <f t="shared" si="33"/>
        <v>5.7072309214756867E-2</v>
      </c>
      <c r="G353">
        <f t="shared" si="34"/>
        <v>4.4910880384000068E-2</v>
      </c>
      <c r="H353">
        <f t="shared" si="35"/>
        <v>-1.2161428830756799E-2</v>
      </c>
      <c r="I353">
        <f t="shared" si="36"/>
        <v>8222.9765251074223</v>
      </c>
    </row>
    <row r="354" spans="1:9" x14ac:dyDescent="0.3">
      <c r="A354">
        <v>352</v>
      </c>
      <c r="B354">
        <v>22.23</v>
      </c>
      <c r="C354">
        <v>0</v>
      </c>
      <c r="D354">
        <f t="shared" si="31"/>
        <v>5.1617910788835597E-2</v>
      </c>
      <c r="E354">
        <f t="shared" si="32"/>
        <v>6.5802907088634788E-2</v>
      </c>
      <c r="F354">
        <f t="shared" si="33"/>
        <v>5.9135958827729165E-2</v>
      </c>
      <c r="G354">
        <f t="shared" si="34"/>
        <v>4.7532617987999987E-2</v>
      </c>
      <c r="H354">
        <f t="shared" si="35"/>
        <v>-1.1603340839729179E-2</v>
      </c>
      <c r="I354">
        <f t="shared" si="36"/>
        <v>8127.5625257695092</v>
      </c>
    </row>
    <row r="355" spans="1:9" x14ac:dyDescent="0.3">
      <c r="A355">
        <v>353</v>
      </c>
      <c r="B355">
        <v>20.56</v>
      </c>
      <c r="C355">
        <v>0</v>
      </c>
      <c r="D355">
        <f t="shared" si="31"/>
        <v>5.2609274230947523E-2</v>
      </c>
      <c r="E355">
        <f t="shared" si="32"/>
        <v>5.4327696223928523E-2</v>
      </c>
      <c r="F355">
        <f t="shared" si="33"/>
        <v>5.3520037887227451E-2</v>
      </c>
      <c r="G355">
        <f t="shared" si="34"/>
        <v>4.1234645184000024E-2</v>
      </c>
      <c r="H355">
        <f t="shared" si="35"/>
        <v>-1.2285392703227427E-2</v>
      </c>
      <c r="I355">
        <f t="shared" si="36"/>
        <v>8027.7122284203961</v>
      </c>
    </row>
    <row r="356" spans="1:9" x14ac:dyDescent="0.3">
      <c r="A356">
        <v>354</v>
      </c>
      <c r="B356">
        <v>18.739999999999998</v>
      </c>
      <c r="C356">
        <v>0</v>
      </c>
      <c r="D356">
        <f t="shared" si="31"/>
        <v>5.2401280196262667E-2</v>
      </c>
      <c r="E356">
        <f t="shared" si="32"/>
        <v>4.2002174887218136E-2</v>
      </c>
      <c r="F356">
        <f t="shared" si="33"/>
        <v>4.6889754382469062E-2</v>
      </c>
      <c r="G356">
        <f t="shared" si="34"/>
        <v>3.555826465600001E-2</v>
      </c>
      <c r="H356">
        <f t="shared" si="35"/>
        <v>-1.1331489726469052E-2</v>
      </c>
      <c r="I356">
        <f t="shared" si="36"/>
        <v>7936.746289777001</v>
      </c>
    </row>
    <row r="357" spans="1:9" x14ac:dyDescent="0.3">
      <c r="A357">
        <v>355</v>
      </c>
      <c r="B357">
        <v>20.76</v>
      </c>
      <c r="C357">
        <v>0</v>
      </c>
      <c r="D357">
        <f t="shared" si="31"/>
        <v>5.2566733915094366E-2</v>
      </c>
      <c r="E357">
        <f t="shared" si="32"/>
        <v>5.576422730555497E-2</v>
      </c>
      <c r="F357">
        <f t="shared" si="33"/>
        <v>5.4261405412038485E-2</v>
      </c>
      <c r="G357">
        <f t="shared" si="34"/>
        <v>4.1943441023999911E-2</v>
      </c>
      <c r="H357">
        <f t="shared" si="35"/>
        <v>-1.2317964388038574E-2</v>
      </c>
      <c r="I357">
        <f t="shared" si="36"/>
        <v>7838.9817316226308</v>
      </c>
    </row>
    <row r="358" spans="1:9" x14ac:dyDescent="0.3">
      <c r="A358">
        <v>356</v>
      </c>
      <c r="B358">
        <v>22.64</v>
      </c>
      <c r="C358">
        <v>0</v>
      </c>
      <c r="D358">
        <f t="shared" si="31"/>
        <v>5.1132635657584746E-2</v>
      </c>
      <c r="E358">
        <f t="shared" si="32"/>
        <v>6.8291456898334157E-2</v>
      </c>
      <c r="F358">
        <f t="shared" si="33"/>
        <v>6.0226810915181936E-2</v>
      </c>
      <c r="G358">
        <f t="shared" si="34"/>
        <v>4.9185017536000047E-2</v>
      </c>
      <c r="H358">
        <f t="shared" si="35"/>
        <v>-1.1041793379181888E-2</v>
      </c>
      <c r="I358">
        <f t="shared" si="36"/>
        <v>7752.4253150388722</v>
      </c>
    </row>
    <row r="359" spans="1:9" x14ac:dyDescent="0.3">
      <c r="A359">
        <v>357</v>
      </c>
      <c r="B359">
        <v>22.5</v>
      </c>
      <c r="C359">
        <v>0</v>
      </c>
      <c r="D359">
        <f t="shared" si="31"/>
        <v>5.1309531249999929E-2</v>
      </c>
      <c r="E359">
        <f t="shared" si="32"/>
        <v>6.7462187500000548E-2</v>
      </c>
      <c r="F359">
        <f t="shared" si="33"/>
        <v>5.9870439062500252E-2</v>
      </c>
      <c r="G359">
        <f t="shared" si="34"/>
        <v>4.8617249999999973E-2</v>
      </c>
      <c r="H359">
        <f t="shared" si="35"/>
        <v>-1.125318906250028E-2</v>
      </c>
      <c r="I359">
        <f t="shared" si="36"/>
        <v>7665.1858072758268</v>
      </c>
    </row>
    <row r="360" spans="1:9" x14ac:dyDescent="0.3">
      <c r="A360">
        <v>358</v>
      </c>
      <c r="B360">
        <v>24.09</v>
      </c>
      <c r="C360">
        <v>0</v>
      </c>
      <c r="D360">
        <f t="shared" si="31"/>
        <v>4.8647963287016038E-2</v>
      </c>
      <c r="E360">
        <f t="shared" si="32"/>
        <v>7.5388513111950051E-2</v>
      </c>
      <c r="F360">
        <f t="shared" si="33"/>
        <v>6.2820454694231073E-2</v>
      </c>
      <c r="G360">
        <f t="shared" si="34"/>
        <v>5.5212373475999915E-2</v>
      </c>
      <c r="H360">
        <f t="shared" si="35"/>
        <v>-7.608081218231158E-3</v>
      </c>
      <c r="I360">
        <f t="shared" si="36"/>
        <v>7606.8684511012389</v>
      </c>
    </row>
    <row r="361" spans="1:9" x14ac:dyDescent="0.3">
      <c r="A361">
        <v>359</v>
      </c>
      <c r="B361">
        <v>25.34</v>
      </c>
      <c r="C361">
        <v>0</v>
      </c>
      <c r="D361">
        <f t="shared" si="31"/>
        <v>4.5731380342220795E-2</v>
      </c>
      <c r="E361">
        <f t="shared" si="32"/>
        <v>7.8982743789541399E-2</v>
      </c>
      <c r="F361">
        <f t="shared" si="33"/>
        <v>6.3354602969300719E-2</v>
      </c>
      <c r="G361">
        <f t="shared" si="34"/>
        <v>6.0470064975999965E-2</v>
      </c>
      <c r="H361">
        <f t="shared" si="35"/>
        <v>-2.8845379933007537E-3</v>
      </c>
      <c r="I361">
        <f t="shared" si="36"/>
        <v>7584.9261500439961</v>
      </c>
    </row>
    <row r="362" spans="1:9" x14ac:dyDescent="0.3">
      <c r="A362">
        <v>360</v>
      </c>
      <c r="B362">
        <v>26.15</v>
      </c>
      <c r="C362">
        <v>0</v>
      </c>
      <c r="D362">
        <f t="shared" si="31"/>
        <v>4.3650146532274281E-2</v>
      </c>
      <c r="E362">
        <f t="shared" si="32"/>
        <v>8.0001370975451458E-2</v>
      </c>
      <c r="F362">
        <f t="shared" si="33"/>
        <v>6.2916295487158186E-2</v>
      </c>
      <c r="G362">
        <f t="shared" si="34"/>
        <v>6.3813842499999912E-2</v>
      </c>
      <c r="H362">
        <f t="shared" si="35"/>
        <v>8.9754701284172622E-4</v>
      </c>
      <c r="I362">
        <f t="shared" si="36"/>
        <v>7591.7339778525939</v>
      </c>
    </row>
    <row r="363" spans="1:9" x14ac:dyDescent="0.3">
      <c r="A363">
        <v>361</v>
      </c>
      <c r="B363">
        <v>25.65</v>
      </c>
      <c r="C363">
        <v>0</v>
      </c>
      <c r="D363">
        <f t="shared" si="31"/>
        <v>4.4941945475274414E-2</v>
      </c>
      <c r="E363">
        <f t="shared" si="32"/>
        <v>7.9491959389450084E-2</v>
      </c>
      <c r="F363">
        <f t="shared" si="33"/>
        <v>6.325345284978752E-2</v>
      </c>
      <c r="G363">
        <f t="shared" si="34"/>
        <v>6.1759522499999858E-2</v>
      </c>
      <c r="H363">
        <f t="shared" si="35"/>
        <v>-1.4939303497876616E-3</v>
      </c>
      <c r="I363">
        <f t="shared" si="36"/>
        <v>7580.3924560555661</v>
      </c>
    </row>
    <row r="364" spans="1:9" x14ac:dyDescent="0.3">
      <c r="A364">
        <v>362</v>
      </c>
      <c r="B364">
        <v>25.6</v>
      </c>
      <c r="C364">
        <v>0</v>
      </c>
      <c r="D364">
        <f t="shared" si="31"/>
        <v>4.5070224998399855E-2</v>
      </c>
      <c r="E364">
        <f t="shared" si="32"/>
        <v>7.9419982643200271E-2</v>
      </c>
      <c r="F364">
        <f t="shared" si="33"/>
        <v>6.3275596550144073E-2</v>
      </c>
      <c r="G364">
        <f t="shared" si="34"/>
        <v>6.1552248000000059E-2</v>
      </c>
      <c r="H364">
        <f t="shared" si="35"/>
        <v>-1.7233485501440132E-3</v>
      </c>
      <c r="I364">
        <f t="shared" si="36"/>
        <v>7567.3287977069003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1A6F-595C-47AF-84A8-019FCD23A595}">
  <dimension ref="A1:Q350"/>
  <sheetViews>
    <sheetView tabSelected="1" workbookViewId="0">
      <selection activeCell="M3" sqref="M3"/>
    </sheetView>
  </sheetViews>
  <sheetFormatPr defaultRowHeight="14.4" x14ac:dyDescent="0.3"/>
  <cols>
    <col min="10" max="10" width="11.09765625" bestFit="1" customWidth="1"/>
    <col min="12" max="12" width="11.69921875" bestFit="1" customWidth="1"/>
  </cols>
  <sheetData>
    <row r="1" spans="1:17" x14ac:dyDescent="0.3">
      <c r="A1">
        <v>0</v>
      </c>
      <c r="B1">
        <v>23029</v>
      </c>
      <c r="C1">
        <v>119</v>
      </c>
      <c r="D1">
        <v>0</v>
      </c>
      <c r="K1" t="s">
        <v>53</v>
      </c>
    </row>
    <row r="2" spans="1:17" x14ac:dyDescent="0.3">
      <c r="A2">
        <v>1</v>
      </c>
      <c r="B2">
        <v>23028</v>
      </c>
      <c r="C2">
        <v>77</v>
      </c>
      <c r="D2">
        <v>43</v>
      </c>
      <c r="E2">
        <f>C2-C1+D2-D1</f>
        <v>1</v>
      </c>
      <c r="F2">
        <f>SUM(E2:E31)</f>
        <v>130</v>
      </c>
      <c r="G2">
        <f>SUM(E2:E32)</f>
        <v>139</v>
      </c>
      <c r="I2">
        <f>76+59</f>
        <v>135</v>
      </c>
      <c r="N2" t="s">
        <v>52</v>
      </c>
      <c r="O2">
        <v>0.7</v>
      </c>
    </row>
    <row r="3" spans="1:17" x14ac:dyDescent="0.3">
      <c r="A3">
        <v>2</v>
      </c>
      <c r="B3">
        <v>23027</v>
      </c>
      <c r="C3">
        <v>71</v>
      </c>
      <c r="D3">
        <v>50</v>
      </c>
      <c r="E3">
        <f t="shared" ref="E3:E66" si="0">C3-C2+D3-D2</f>
        <v>1</v>
      </c>
      <c r="F3">
        <f>SUM(E32:E61)</f>
        <v>222</v>
      </c>
      <c r="G3">
        <f>SUM(E33:F60)</f>
        <v>210</v>
      </c>
      <c r="I3">
        <f>182+91-I2</f>
        <v>138</v>
      </c>
      <c r="N3" t="s">
        <v>51</v>
      </c>
      <c r="O3">
        <v>0.6</v>
      </c>
      <c r="P3">
        <v>0.64</v>
      </c>
      <c r="Q3">
        <v>0.65</v>
      </c>
    </row>
    <row r="4" spans="1:17" x14ac:dyDescent="0.3">
      <c r="A4">
        <v>3</v>
      </c>
      <c r="B4">
        <v>23026</v>
      </c>
      <c r="C4">
        <v>69</v>
      </c>
      <c r="D4">
        <v>53</v>
      </c>
      <c r="E4">
        <f t="shared" si="0"/>
        <v>1</v>
      </c>
      <c r="F4">
        <f>SUM(E62:E91)</f>
        <v>290</v>
      </c>
      <c r="G4">
        <f>SUM(E61:E91)</f>
        <v>293</v>
      </c>
      <c r="I4">
        <f>355+74-I3-I2</f>
        <v>156</v>
      </c>
      <c r="O4">
        <v>0.12</v>
      </c>
      <c r="P4">
        <f>O5/P3</f>
        <v>0.11249999999999999</v>
      </c>
      <c r="Q4">
        <v>0.111</v>
      </c>
    </row>
    <row r="5" spans="1:17" x14ac:dyDescent="0.3">
      <c r="A5">
        <v>4</v>
      </c>
      <c r="B5">
        <v>23022</v>
      </c>
      <c r="C5">
        <v>67</v>
      </c>
      <c r="D5">
        <v>59</v>
      </c>
      <c r="E5">
        <f t="shared" si="0"/>
        <v>4</v>
      </c>
      <c r="F5">
        <f>SUM(E92:E121)</f>
        <v>322</v>
      </c>
      <c r="G5">
        <f>SUM(E92:E121)</f>
        <v>322</v>
      </c>
      <c r="I5">
        <f>621-SUM(I2:I4)</f>
        <v>192</v>
      </c>
      <c r="O5">
        <f>O3*O4</f>
        <v>7.1999999999999995E-2</v>
      </c>
    </row>
    <row r="6" spans="1:17" x14ac:dyDescent="0.3">
      <c r="A6">
        <v>5</v>
      </c>
      <c r="B6">
        <v>23020</v>
      </c>
      <c r="C6">
        <v>67</v>
      </c>
      <c r="D6">
        <v>61</v>
      </c>
      <c r="E6">
        <f t="shared" si="0"/>
        <v>2</v>
      </c>
      <c r="F6">
        <f>SUM(E122:E151)</f>
        <v>233</v>
      </c>
      <c r="G6">
        <f>SUM(E122:E151)</f>
        <v>233</v>
      </c>
      <c r="I6">
        <f>698+53-SUM(I2:I5)</f>
        <v>130</v>
      </c>
    </row>
    <row r="7" spans="1:17" x14ac:dyDescent="0.3">
      <c r="A7">
        <v>6</v>
      </c>
      <c r="B7">
        <v>23015</v>
      </c>
      <c r="C7">
        <v>66</v>
      </c>
      <c r="D7">
        <v>67</v>
      </c>
      <c r="E7">
        <f t="shared" si="0"/>
        <v>5</v>
      </c>
      <c r="F7">
        <f>SUM(E152:E181)</f>
        <v>125</v>
      </c>
      <c r="G7">
        <f>SUM(E152:E182)</f>
        <v>128</v>
      </c>
      <c r="I7">
        <f>789+47-SUM(I2:I6)</f>
        <v>85</v>
      </c>
    </row>
    <row r="8" spans="1:17" x14ac:dyDescent="0.3">
      <c r="A8">
        <v>7</v>
      </c>
      <c r="B8">
        <v>23012</v>
      </c>
      <c r="C8">
        <v>67</v>
      </c>
      <c r="D8">
        <v>69</v>
      </c>
      <c r="E8">
        <f t="shared" si="0"/>
        <v>3</v>
      </c>
      <c r="F8">
        <f>SUM(E182:E211)</f>
        <v>57</v>
      </c>
      <c r="G8">
        <f>SUM(E183:E213)</f>
        <v>57</v>
      </c>
      <c r="I8">
        <f>854+36-SUM(I2:I7)</f>
        <v>54</v>
      </c>
    </row>
    <row r="9" spans="1:17" x14ac:dyDescent="0.3">
      <c r="A9">
        <v>8</v>
      </c>
      <c r="B9">
        <v>23008</v>
      </c>
      <c r="C9">
        <v>66</v>
      </c>
      <c r="D9">
        <v>74</v>
      </c>
      <c r="E9">
        <f t="shared" si="0"/>
        <v>4</v>
      </c>
      <c r="F9">
        <f>SUM(E212:E241)</f>
        <v>52</v>
      </c>
      <c r="G9">
        <f>SUM(E212:E242)</f>
        <v>53</v>
      </c>
    </row>
    <row r="10" spans="1:17" x14ac:dyDescent="0.3">
      <c r="A10">
        <v>9</v>
      </c>
      <c r="B10">
        <v>23000</v>
      </c>
      <c r="C10">
        <v>65</v>
      </c>
      <c r="D10">
        <v>83</v>
      </c>
      <c r="E10">
        <f t="shared" si="0"/>
        <v>8</v>
      </c>
      <c r="F10">
        <f>SUM(E242:E271)</f>
        <v>60</v>
      </c>
      <c r="G10">
        <f>SUM(E243:E272)</f>
        <v>62</v>
      </c>
    </row>
    <row r="11" spans="1:17" x14ac:dyDescent="0.3">
      <c r="A11">
        <v>10</v>
      </c>
      <c r="B11">
        <v>22993</v>
      </c>
      <c r="C11">
        <v>69</v>
      </c>
      <c r="D11">
        <v>86</v>
      </c>
      <c r="E11">
        <f t="shared" si="0"/>
        <v>7</v>
      </c>
      <c r="F11">
        <f>SUM(E272:E301)</f>
        <v>77</v>
      </c>
      <c r="G11">
        <f>SUM(E273:E303)</f>
        <v>79</v>
      </c>
    </row>
    <row r="12" spans="1:17" x14ac:dyDescent="0.3">
      <c r="A12">
        <v>11</v>
      </c>
      <c r="B12">
        <v>22990</v>
      </c>
      <c r="C12">
        <v>70</v>
      </c>
      <c r="D12">
        <v>88</v>
      </c>
      <c r="E12">
        <f t="shared" si="0"/>
        <v>3</v>
      </c>
      <c r="F12">
        <f>SUM(E302:E331)</f>
        <v>59</v>
      </c>
      <c r="G12">
        <f>SUM(E304:E333)</f>
        <v>61</v>
      </c>
    </row>
    <row r="13" spans="1:17" x14ac:dyDescent="0.3">
      <c r="A13">
        <v>12</v>
      </c>
      <c r="B13">
        <v>22986</v>
      </c>
      <c r="C13">
        <v>67</v>
      </c>
      <c r="D13">
        <v>95</v>
      </c>
      <c r="E13">
        <f t="shared" si="0"/>
        <v>4</v>
      </c>
      <c r="F13">
        <f>SUM(E332:E350)</f>
        <v>43</v>
      </c>
      <c r="G13">
        <f>SUM(E334:F350)</f>
        <v>36</v>
      </c>
    </row>
    <row r="14" spans="1:17" x14ac:dyDescent="0.3">
      <c r="A14">
        <v>13</v>
      </c>
      <c r="B14">
        <v>22982</v>
      </c>
      <c r="C14">
        <v>67</v>
      </c>
      <c r="D14">
        <v>99</v>
      </c>
      <c r="E14">
        <f t="shared" si="0"/>
        <v>4</v>
      </c>
    </row>
    <row r="15" spans="1:17" x14ac:dyDescent="0.3">
      <c r="A15">
        <v>14</v>
      </c>
      <c r="B15">
        <v>22977</v>
      </c>
      <c r="C15">
        <v>67</v>
      </c>
      <c r="D15">
        <v>104</v>
      </c>
      <c r="E15">
        <f t="shared" si="0"/>
        <v>5</v>
      </c>
    </row>
    <row r="16" spans="1:17" x14ac:dyDescent="0.3">
      <c r="A16">
        <v>15</v>
      </c>
      <c r="B16">
        <v>22971</v>
      </c>
      <c r="C16">
        <v>65</v>
      </c>
      <c r="D16">
        <v>112</v>
      </c>
      <c r="E16">
        <f t="shared" si="0"/>
        <v>6</v>
      </c>
    </row>
    <row r="17" spans="1:12" x14ac:dyDescent="0.3">
      <c r="A17">
        <v>16</v>
      </c>
      <c r="B17">
        <v>22967</v>
      </c>
      <c r="C17">
        <v>69</v>
      </c>
      <c r="D17">
        <v>112</v>
      </c>
      <c r="E17">
        <f t="shared" si="0"/>
        <v>4</v>
      </c>
      <c r="J17">
        <v>4.3600000000000003</v>
      </c>
      <c r="K17">
        <v>28</v>
      </c>
    </row>
    <row r="18" spans="1:12" x14ac:dyDescent="0.3">
      <c r="A18">
        <v>17</v>
      </c>
      <c r="B18">
        <v>22966</v>
      </c>
      <c r="C18">
        <v>69</v>
      </c>
      <c r="D18">
        <v>113</v>
      </c>
      <c r="E18">
        <f t="shared" si="0"/>
        <v>1</v>
      </c>
      <c r="J18">
        <v>5</v>
      </c>
      <c r="K18">
        <v>8</v>
      </c>
    </row>
    <row r="19" spans="1:12" x14ac:dyDescent="0.3">
      <c r="A19">
        <v>18</v>
      </c>
      <c r="B19">
        <v>22962</v>
      </c>
      <c r="C19">
        <v>72</v>
      </c>
      <c r="D19">
        <v>114</v>
      </c>
      <c r="E19">
        <f t="shared" si="0"/>
        <v>4</v>
      </c>
      <c r="K19">
        <f>(J17*K17+J18*K18)/36</f>
        <v>4.5022222222222226</v>
      </c>
    </row>
    <row r="20" spans="1:12" x14ac:dyDescent="0.3">
      <c r="A20">
        <v>19</v>
      </c>
      <c r="B20">
        <v>22958</v>
      </c>
      <c r="C20">
        <v>72</v>
      </c>
      <c r="D20">
        <v>118</v>
      </c>
      <c r="E20">
        <f t="shared" si="0"/>
        <v>4</v>
      </c>
    </row>
    <row r="21" spans="1:12" x14ac:dyDescent="0.3">
      <c r="A21">
        <v>20</v>
      </c>
      <c r="B21">
        <v>22951</v>
      </c>
      <c r="C21">
        <v>77</v>
      </c>
      <c r="D21">
        <v>120</v>
      </c>
      <c r="E21">
        <f t="shared" si="0"/>
        <v>7</v>
      </c>
    </row>
    <row r="22" spans="1:12" x14ac:dyDescent="0.3">
      <c r="A22">
        <v>21</v>
      </c>
      <c r="B22">
        <v>22949</v>
      </c>
      <c r="C22">
        <v>74</v>
      </c>
      <c r="D22">
        <v>125</v>
      </c>
      <c r="E22">
        <f t="shared" si="0"/>
        <v>2</v>
      </c>
      <c r="J22" t="s">
        <v>54</v>
      </c>
      <c r="K22">
        <v>0.73</v>
      </c>
      <c r="L22">
        <v>0.73</v>
      </c>
    </row>
    <row r="23" spans="1:12" x14ac:dyDescent="0.3">
      <c r="A23">
        <v>22</v>
      </c>
      <c r="B23">
        <v>22949</v>
      </c>
      <c r="C23">
        <v>71</v>
      </c>
      <c r="D23">
        <v>128</v>
      </c>
      <c r="E23">
        <f t="shared" si="0"/>
        <v>0</v>
      </c>
      <c r="J23" t="s">
        <v>55</v>
      </c>
      <c r="K23">
        <v>0.6</v>
      </c>
      <c r="L23">
        <v>0.65</v>
      </c>
    </row>
    <row r="24" spans="1:12" x14ac:dyDescent="0.3">
      <c r="A24">
        <v>23</v>
      </c>
      <c r="B24">
        <v>22946</v>
      </c>
      <c r="C24">
        <v>70</v>
      </c>
      <c r="D24">
        <v>132</v>
      </c>
      <c r="E24">
        <f t="shared" si="0"/>
        <v>3</v>
      </c>
      <c r="J24" t="s">
        <v>56</v>
      </c>
      <c r="K24">
        <v>0.13</v>
      </c>
      <c r="L24">
        <v>0.11</v>
      </c>
    </row>
    <row r="25" spans="1:12" x14ac:dyDescent="0.3">
      <c r="A25">
        <v>24</v>
      </c>
      <c r="B25">
        <v>22939</v>
      </c>
      <c r="C25">
        <v>69</v>
      </c>
      <c r="D25">
        <v>140</v>
      </c>
      <c r="E25">
        <f t="shared" si="0"/>
        <v>7</v>
      </c>
      <c r="J25" t="s">
        <v>57</v>
      </c>
      <c r="K25" t="s">
        <v>61</v>
      </c>
    </row>
    <row r="26" spans="1:12" x14ac:dyDescent="0.3">
      <c r="A26">
        <v>25</v>
      </c>
      <c r="B26">
        <v>22936</v>
      </c>
      <c r="C26">
        <v>65</v>
      </c>
      <c r="D26">
        <v>147</v>
      </c>
      <c r="E26">
        <f t="shared" si="0"/>
        <v>3</v>
      </c>
      <c r="J26" t="s">
        <v>58</v>
      </c>
      <c r="K26">
        <v>31</v>
      </c>
    </row>
    <row r="27" spans="1:12" x14ac:dyDescent="0.3">
      <c r="A27">
        <v>26</v>
      </c>
      <c r="B27">
        <v>22927</v>
      </c>
      <c r="C27">
        <v>71</v>
      </c>
      <c r="D27">
        <v>150</v>
      </c>
      <c r="E27">
        <f t="shared" si="0"/>
        <v>9</v>
      </c>
      <c r="J27" t="s">
        <v>59</v>
      </c>
      <c r="K27">
        <v>30</v>
      </c>
      <c r="L27">
        <v>0.112</v>
      </c>
    </row>
    <row r="28" spans="1:12" x14ac:dyDescent="0.3">
      <c r="A28">
        <v>27</v>
      </c>
      <c r="B28">
        <v>22923</v>
      </c>
      <c r="C28">
        <v>71</v>
      </c>
      <c r="D28">
        <v>154</v>
      </c>
      <c r="E28">
        <f t="shared" si="0"/>
        <v>4</v>
      </c>
      <c r="J28" t="s">
        <v>60</v>
      </c>
      <c r="K28">
        <v>22</v>
      </c>
      <c r="L28">
        <v>0.25</v>
      </c>
    </row>
    <row r="29" spans="1:12" x14ac:dyDescent="0.3">
      <c r="A29">
        <v>28</v>
      </c>
      <c r="B29">
        <v>22913</v>
      </c>
      <c r="C29">
        <v>77</v>
      </c>
      <c r="D29">
        <v>158</v>
      </c>
      <c r="E29">
        <f t="shared" si="0"/>
        <v>10</v>
      </c>
      <c r="J29" t="s">
        <v>62</v>
      </c>
      <c r="K29">
        <v>2.5000000000000001E-2</v>
      </c>
      <c r="L29">
        <v>2.5000000000000001E-2</v>
      </c>
    </row>
    <row r="30" spans="1:12" x14ac:dyDescent="0.3">
      <c r="A30">
        <v>29</v>
      </c>
      <c r="B30">
        <v>22905</v>
      </c>
      <c r="C30">
        <v>80</v>
      </c>
      <c r="D30">
        <v>163</v>
      </c>
      <c r="E30">
        <f t="shared" si="0"/>
        <v>8</v>
      </c>
    </row>
    <row r="31" spans="1:12" x14ac:dyDescent="0.3">
      <c r="A31">
        <v>30</v>
      </c>
      <c r="B31">
        <v>22899</v>
      </c>
      <c r="C31">
        <v>80</v>
      </c>
      <c r="D31">
        <v>169</v>
      </c>
      <c r="E31">
        <f t="shared" si="0"/>
        <v>6</v>
      </c>
    </row>
    <row r="32" spans="1:12" x14ac:dyDescent="0.3">
      <c r="A32">
        <v>31</v>
      </c>
      <c r="B32">
        <v>22890</v>
      </c>
      <c r="C32">
        <v>85</v>
      </c>
      <c r="D32">
        <v>173</v>
      </c>
      <c r="E32">
        <f t="shared" si="0"/>
        <v>9</v>
      </c>
    </row>
    <row r="33" spans="1:5" x14ac:dyDescent="0.3">
      <c r="A33">
        <v>32</v>
      </c>
      <c r="B33">
        <v>22882</v>
      </c>
      <c r="C33">
        <v>92</v>
      </c>
      <c r="D33">
        <v>174</v>
      </c>
      <c r="E33">
        <f t="shared" si="0"/>
        <v>8</v>
      </c>
    </row>
    <row r="34" spans="1:5" x14ac:dyDescent="0.3">
      <c r="A34">
        <v>33</v>
      </c>
      <c r="B34">
        <v>22875</v>
      </c>
      <c r="C34">
        <v>95</v>
      </c>
      <c r="D34">
        <v>178</v>
      </c>
      <c r="E34">
        <f t="shared" si="0"/>
        <v>7</v>
      </c>
    </row>
    <row r="35" spans="1:5" x14ac:dyDescent="0.3">
      <c r="A35">
        <v>34</v>
      </c>
      <c r="B35">
        <v>22870</v>
      </c>
      <c r="C35">
        <v>96</v>
      </c>
      <c r="D35">
        <v>182</v>
      </c>
      <c r="E35">
        <f t="shared" si="0"/>
        <v>5</v>
      </c>
    </row>
    <row r="36" spans="1:5" x14ac:dyDescent="0.3">
      <c r="A36">
        <v>35</v>
      </c>
      <c r="B36">
        <v>22866</v>
      </c>
      <c r="C36">
        <v>93</v>
      </c>
      <c r="D36">
        <v>189</v>
      </c>
      <c r="E36">
        <f t="shared" si="0"/>
        <v>4</v>
      </c>
    </row>
    <row r="37" spans="1:5" x14ac:dyDescent="0.3">
      <c r="A37">
        <v>36</v>
      </c>
      <c r="B37">
        <v>22857</v>
      </c>
      <c r="C37">
        <v>100</v>
      </c>
      <c r="D37">
        <v>191</v>
      </c>
      <c r="E37">
        <f t="shared" si="0"/>
        <v>9</v>
      </c>
    </row>
    <row r="38" spans="1:5" x14ac:dyDescent="0.3">
      <c r="A38">
        <v>37</v>
      </c>
      <c r="B38">
        <v>22852</v>
      </c>
      <c r="C38">
        <v>105</v>
      </c>
      <c r="D38">
        <v>191</v>
      </c>
      <c r="E38">
        <f t="shared" si="0"/>
        <v>5</v>
      </c>
    </row>
    <row r="39" spans="1:5" x14ac:dyDescent="0.3">
      <c r="A39">
        <v>38</v>
      </c>
      <c r="B39">
        <v>22847</v>
      </c>
      <c r="C39">
        <v>107</v>
      </c>
      <c r="D39">
        <v>194</v>
      </c>
      <c r="E39">
        <f t="shared" si="0"/>
        <v>5</v>
      </c>
    </row>
    <row r="40" spans="1:5" x14ac:dyDescent="0.3">
      <c r="A40">
        <v>39</v>
      </c>
      <c r="B40">
        <v>22843</v>
      </c>
      <c r="C40">
        <v>104</v>
      </c>
      <c r="D40">
        <v>201</v>
      </c>
      <c r="E40">
        <f t="shared" si="0"/>
        <v>4</v>
      </c>
    </row>
    <row r="41" spans="1:5" x14ac:dyDescent="0.3">
      <c r="A41">
        <v>40</v>
      </c>
      <c r="B41">
        <v>22838</v>
      </c>
      <c r="C41">
        <v>106</v>
      </c>
      <c r="D41">
        <v>204</v>
      </c>
      <c r="E41">
        <f t="shared" si="0"/>
        <v>5</v>
      </c>
    </row>
    <row r="42" spans="1:5" x14ac:dyDescent="0.3">
      <c r="A42">
        <v>41</v>
      </c>
      <c r="B42">
        <v>22831</v>
      </c>
      <c r="C42">
        <v>104</v>
      </c>
      <c r="D42">
        <v>213</v>
      </c>
      <c r="E42">
        <f t="shared" si="0"/>
        <v>7</v>
      </c>
    </row>
    <row r="43" spans="1:5" x14ac:dyDescent="0.3">
      <c r="A43">
        <v>42</v>
      </c>
      <c r="B43">
        <v>22827</v>
      </c>
      <c r="C43">
        <v>104</v>
      </c>
      <c r="D43">
        <v>217</v>
      </c>
      <c r="E43">
        <f t="shared" si="0"/>
        <v>4</v>
      </c>
    </row>
    <row r="44" spans="1:5" x14ac:dyDescent="0.3">
      <c r="A44">
        <v>43</v>
      </c>
      <c r="B44">
        <v>22823</v>
      </c>
      <c r="C44">
        <v>98</v>
      </c>
      <c r="D44">
        <v>227</v>
      </c>
      <c r="E44">
        <f t="shared" si="0"/>
        <v>4</v>
      </c>
    </row>
    <row r="45" spans="1:5" x14ac:dyDescent="0.3">
      <c r="A45">
        <v>44</v>
      </c>
      <c r="B45">
        <v>22811</v>
      </c>
      <c r="C45">
        <v>102</v>
      </c>
      <c r="D45">
        <v>235</v>
      </c>
      <c r="E45">
        <f t="shared" si="0"/>
        <v>12</v>
      </c>
    </row>
    <row r="46" spans="1:5" x14ac:dyDescent="0.3">
      <c r="A46">
        <v>45</v>
      </c>
      <c r="B46">
        <v>22802</v>
      </c>
      <c r="C46">
        <v>105</v>
      </c>
      <c r="D46">
        <v>241</v>
      </c>
      <c r="E46">
        <f t="shared" si="0"/>
        <v>9</v>
      </c>
    </row>
    <row r="47" spans="1:5" x14ac:dyDescent="0.3">
      <c r="A47">
        <v>46</v>
      </c>
      <c r="B47">
        <v>22791</v>
      </c>
      <c r="C47">
        <v>107</v>
      </c>
      <c r="D47">
        <v>250</v>
      </c>
      <c r="E47">
        <f t="shared" si="0"/>
        <v>11</v>
      </c>
    </row>
    <row r="48" spans="1:5" x14ac:dyDescent="0.3">
      <c r="A48">
        <v>47</v>
      </c>
      <c r="B48">
        <v>22783</v>
      </c>
      <c r="C48">
        <v>107</v>
      </c>
      <c r="D48">
        <v>258</v>
      </c>
      <c r="E48">
        <f t="shared" si="0"/>
        <v>8</v>
      </c>
    </row>
    <row r="49" spans="1:5" x14ac:dyDescent="0.3">
      <c r="A49">
        <v>48</v>
      </c>
      <c r="B49">
        <v>22771</v>
      </c>
      <c r="C49">
        <v>112</v>
      </c>
      <c r="D49">
        <v>265</v>
      </c>
      <c r="E49">
        <f t="shared" si="0"/>
        <v>12</v>
      </c>
    </row>
    <row r="50" spans="1:5" x14ac:dyDescent="0.3">
      <c r="A50">
        <v>49</v>
      </c>
      <c r="B50">
        <v>22765</v>
      </c>
      <c r="C50">
        <v>113</v>
      </c>
      <c r="D50">
        <v>270</v>
      </c>
      <c r="E50">
        <f t="shared" si="0"/>
        <v>6</v>
      </c>
    </row>
    <row r="51" spans="1:5" x14ac:dyDescent="0.3">
      <c r="A51">
        <v>50</v>
      </c>
      <c r="B51">
        <v>22758</v>
      </c>
      <c r="C51">
        <v>116</v>
      </c>
      <c r="D51">
        <v>274</v>
      </c>
      <c r="E51">
        <f t="shared" si="0"/>
        <v>7</v>
      </c>
    </row>
    <row r="52" spans="1:5" x14ac:dyDescent="0.3">
      <c r="A52">
        <v>51</v>
      </c>
      <c r="B52">
        <v>22749</v>
      </c>
      <c r="C52">
        <v>116</v>
      </c>
      <c r="D52">
        <v>283</v>
      </c>
      <c r="E52">
        <f t="shared" si="0"/>
        <v>9</v>
      </c>
    </row>
    <row r="53" spans="1:5" x14ac:dyDescent="0.3">
      <c r="A53">
        <v>52</v>
      </c>
      <c r="B53">
        <v>22741</v>
      </c>
      <c r="C53">
        <v>119</v>
      </c>
      <c r="D53">
        <v>288</v>
      </c>
      <c r="E53">
        <f t="shared" si="0"/>
        <v>8</v>
      </c>
    </row>
    <row r="54" spans="1:5" x14ac:dyDescent="0.3">
      <c r="A54">
        <v>53</v>
      </c>
      <c r="B54">
        <v>22734</v>
      </c>
      <c r="C54">
        <v>121</v>
      </c>
      <c r="D54">
        <v>293</v>
      </c>
      <c r="E54">
        <f t="shared" si="0"/>
        <v>7</v>
      </c>
    </row>
    <row r="55" spans="1:5" x14ac:dyDescent="0.3">
      <c r="A55">
        <v>54</v>
      </c>
      <c r="B55">
        <v>22727</v>
      </c>
      <c r="C55">
        <v>124</v>
      </c>
      <c r="D55">
        <v>297</v>
      </c>
      <c r="E55">
        <f t="shared" si="0"/>
        <v>7</v>
      </c>
    </row>
    <row r="56" spans="1:5" x14ac:dyDescent="0.3">
      <c r="A56">
        <v>55</v>
      </c>
      <c r="B56">
        <v>22724</v>
      </c>
      <c r="C56">
        <v>122</v>
      </c>
      <c r="D56">
        <v>302</v>
      </c>
      <c r="E56">
        <f t="shared" si="0"/>
        <v>3</v>
      </c>
    </row>
    <row r="57" spans="1:5" x14ac:dyDescent="0.3">
      <c r="A57">
        <v>56</v>
      </c>
      <c r="B57">
        <v>22712</v>
      </c>
      <c r="C57">
        <v>127</v>
      </c>
      <c r="D57">
        <v>309</v>
      </c>
      <c r="E57">
        <f t="shared" si="0"/>
        <v>12</v>
      </c>
    </row>
    <row r="58" spans="1:5" x14ac:dyDescent="0.3">
      <c r="A58">
        <v>57</v>
      </c>
      <c r="B58">
        <v>22698</v>
      </c>
      <c r="C58">
        <v>137</v>
      </c>
      <c r="D58">
        <v>313</v>
      </c>
      <c r="E58">
        <f t="shared" si="0"/>
        <v>14</v>
      </c>
    </row>
    <row r="59" spans="1:5" x14ac:dyDescent="0.3">
      <c r="A59">
        <v>58</v>
      </c>
      <c r="B59">
        <v>22689</v>
      </c>
      <c r="C59">
        <v>142</v>
      </c>
      <c r="D59">
        <v>317</v>
      </c>
      <c r="E59">
        <f t="shared" si="0"/>
        <v>9</v>
      </c>
    </row>
    <row r="60" spans="1:5" x14ac:dyDescent="0.3">
      <c r="A60">
        <v>59</v>
      </c>
      <c r="B60">
        <v>22680</v>
      </c>
      <c r="C60">
        <v>139</v>
      </c>
      <c r="D60">
        <v>329</v>
      </c>
      <c r="E60">
        <f t="shared" si="0"/>
        <v>9</v>
      </c>
    </row>
    <row r="61" spans="1:5" x14ac:dyDescent="0.3">
      <c r="A61">
        <v>60</v>
      </c>
      <c r="B61">
        <v>22677</v>
      </c>
      <c r="C61">
        <v>133</v>
      </c>
      <c r="D61">
        <v>338</v>
      </c>
      <c r="E61">
        <f t="shared" si="0"/>
        <v>3</v>
      </c>
    </row>
    <row r="62" spans="1:5" x14ac:dyDescent="0.3">
      <c r="A62">
        <v>61</v>
      </c>
      <c r="B62">
        <v>22670</v>
      </c>
      <c r="C62">
        <v>129</v>
      </c>
      <c r="D62">
        <v>349</v>
      </c>
      <c r="E62">
        <f t="shared" si="0"/>
        <v>7</v>
      </c>
    </row>
    <row r="63" spans="1:5" x14ac:dyDescent="0.3">
      <c r="A63">
        <v>62</v>
      </c>
      <c r="B63">
        <v>22660</v>
      </c>
      <c r="C63">
        <v>131</v>
      </c>
      <c r="D63">
        <v>357</v>
      </c>
      <c r="E63">
        <f t="shared" si="0"/>
        <v>10</v>
      </c>
    </row>
    <row r="64" spans="1:5" x14ac:dyDescent="0.3">
      <c r="A64">
        <v>63</v>
      </c>
      <c r="B64">
        <v>22649</v>
      </c>
      <c r="C64">
        <v>130</v>
      </c>
      <c r="D64">
        <v>369</v>
      </c>
      <c r="E64">
        <f t="shared" si="0"/>
        <v>11</v>
      </c>
    </row>
    <row r="65" spans="1:5" x14ac:dyDescent="0.3">
      <c r="A65">
        <v>64</v>
      </c>
      <c r="B65">
        <v>22644</v>
      </c>
      <c r="C65">
        <v>129</v>
      </c>
      <c r="D65">
        <v>375</v>
      </c>
      <c r="E65">
        <f t="shared" si="0"/>
        <v>5</v>
      </c>
    </row>
    <row r="66" spans="1:5" x14ac:dyDescent="0.3">
      <c r="A66">
        <v>65</v>
      </c>
      <c r="B66">
        <v>22635</v>
      </c>
      <c r="C66">
        <v>131</v>
      </c>
      <c r="D66">
        <v>382</v>
      </c>
      <c r="E66">
        <f t="shared" si="0"/>
        <v>9</v>
      </c>
    </row>
    <row r="67" spans="1:5" x14ac:dyDescent="0.3">
      <c r="A67">
        <v>66</v>
      </c>
      <c r="B67">
        <v>22628</v>
      </c>
      <c r="C67">
        <v>129</v>
      </c>
      <c r="D67">
        <v>391</v>
      </c>
      <c r="E67">
        <f t="shared" ref="E67:E130" si="1">C67-C66+D67-D66</f>
        <v>7</v>
      </c>
    </row>
    <row r="68" spans="1:5" x14ac:dyDescent="0.3">
      <c r="A68">
        <v>67</v>
      </c>
      <c r="B68">
        <v>22621</v>
      </c>
      <c r="C68">
        <v>128</v>
      </c>
      <c r="D68">
        <v>399</v>
      </c>
      <c r="E68">
        <f t="shared" si="1"/>
        <v>7</v>
      </c>
    </row>
    <row r="69" spans="1:5" x14ac:dyDescent="0.3">
      <c r="A69">
        <v>68</v>
      </c>
      <c r="B69">
        <v>22603</v>
      </c>
      <c r="C69">
        <v>139</v>
      </c>
      <c r="D69">
        <v>406</v>
      </c>
      <c r="E69">
        <f t="shared" si="1"/>
        <v>18</v>
      </c>
    </row>
    <row r="70" spans="1:5" x14ac:dyDescent="0.3">
      <c r="A70">
        <v>69</v>
      </c>
      <c r="B70">
        <v>22597</v>
      </c>
      <c r="C70">
        <v>138</v>
      </c>
      <c r="D70">
        <v>413</v>
      </c>
      <c r="E70">
        <f t="shared" si="1"/>
        <v>6</v>
      </c>
    </row>
    <row r="71" spans="1:5" x14ac:dyDescent="0.3">
      <c r="A71">
        <v>70</v>
      </c>
      <c r="B71">
        <v>22593</v>
      </c>
      <c r="C71">
        <v>139</v>
      </c>
      <c r="D71">
        <v>416</v>
      </c>
      <c r="E71">
        <f t="shared" si="1"/>
        <v>4</v>
      </c>
    </row>
    <row r="72" spans="1:5" x14ac:dyDescent="0.3">
      <c r="A72">
        <v>71</v>
      </c>
      <c r="B72">
        <v>22588</v>
      </c>
      <c r="C72">
        <v>132</v>
      </c>
      <c r="D72">
        <v>428</v>
      </c>
      <c r="E72">
        <f t="shared" si="1"/>
        <v>5</v>
      </c>
    </row>
    <row r="73" spans="1:5" x14ac:dyDescent="0.3">
      <c r="A73">
        <v>72</v>
      </c>
      <c r="B73">
        <v>22580</v>
      </c>
      <c r="C73">
        <v>126</v>
      </c>
      <c r="D73">
        <v>442</v>
      </c>
      <c r="E73">
        <f t="shared" si="1"/>
        <v>8</v>
      </c>
    </row>
    <row r="74" spans="1:5" x14ac:dyDescent="0.3">
      <c r="A74">
        <v>73</v>
      </c>
      <c r="B74">
        <v>22572</v>
      </c>
      <c r="C74">
        <v>125</v>
      </c>
      <c r="D74">
        <v>451</v>
      </c>
      <c r="E74">
        <f t="shared" si="1"/>
        <v>8</v>
      </c>
    </row>
    <row r="75" spans="1:5" x14ac:dyDescent="0.3">
      <c r="A75">
        <v>74</v>
      </c>
      <c r="B75">
        <v>22562</v>
      </c>
      <c r="C75">
        <v>126</v>
      </c>
      <c r="D75">
        <v>460</v>
      </c>
      <c r="E75">
        <f t="shared" si="1"/>
        <v>10</v>
      </c>
    </row>
    <row r="76" spans="1:5" x14ac:dyDescent="0.3">
      <c r="A76">
        <v>75</v>
      </c>
      <c r="B76">
        <v>22552</v>
      </c>
      <c r="C76">
        <v>133</v>
      </c>
      <c r="D76">
        <v>463</v>
      </c>
      <c r="E76">
        <f t="shared" si="1"/>
        <v>10</v>
      </c>
    </row>
    <row r="77" spans="1:5" x14ac:dyDescent="0.3">
      <c r="A77">
        <v>76</v>
      </c>
      <c r="B77">
        <v>22547</v>
      </c>
      <c r="C77">
        <v>131</v>
      </c>
      <c r="D77">
        <v>470</v>
      </c>
      <c r="E77">
        <f t="shared" si="1"/>
        <v>5</v>
      </c>
    </row>
    <row r="78" spans="1:5" x14ac:dyDescent="0.3">
      <c r="A78">
        <v>77</v>
      </c>
      <c r="B78">
        <v>22527</v>
      </c>
      <c r="C78">
        <v>141</v>
      </c>
      <c r="D78">
        <v>480</v>
      </c>
      <c r="E78">
        <f t="shared" si="1"/>
        <v>20</v>
      </c>
    </row>
    <row r="79" spans="1:5" x14ac:dyDescent="0.3">
      <c r="A79">
        <v>78</v>
      </c>
      <c r="B79">
        <v>22518</v>
      </c>
      <c r="C79">
        <v>139</v>
      </c>
      <c r="D79">
        <v>491</v>
      </c>
      <c r="E79">
        <f t="shared" si="1"/>
        <v>9</v>
      </c>
    </row>
    <row r="80" spans="1:5" x14ac:dyDescent="0.3">
      <c r="A80">
        <v>79</v>
      </c>
      <c r="B80">
        <v>22510</v>
      </c>
      <c r="C80">
        <v>142</v>
      </c>
      <c r="D80">
        <v>496</v>
      </c>
      <c r="E80">
        <f t="shared" si="1"/>
        <v>8</v>
      </c>
    </row>
    <row r="81" spans="1:5" x14ac:dyDescent="0.3">
      <c r="A81">
        <v>80</v>
      </c>
      <c r="B81">
        <v>22500</v>
      </c>
      <c r="C81">
        <v>143</v>
      </c>
      <c r="D81">
        <v>505</v>
      </c>
      <c r="E81">
        <f t="shared" si="1"/>
        <v>10</v>
      </c>
    </row>
    <row r="82" spans="1:5" x14ac:dyDescent="0.3">
      <c r="A82">
        <v>81</v>
      </c>
      <c r="B82">
        <v>22485</v>
      </c>
      <c r="C82">
        <v>151</v>
      </c>
      <c r="D82">
        <v>512</v>
      </c>
      <c r="E82">
        <f t="shared" si="1"/>
        <v>15</v>
      </c>
    </row>
    <row r="83" spans="1:5" x14ac:dyDescent="0.3">
      <c r="A83">
        <v>82</v>
      </c>
      <c r="B83">
        <v>22470</v>
      </c>
      <c r="C83">
        <v>159</v>
      </c>
      <c r="D83">
        <v>519</v>
      </c>
      <c r="E83">
        <f t="shared" si="1"/>
        <v>15</v>
      </c>
    </row>
    <row r="84" spans="1:5" x14ac:dyDescent="0.3">
      <c r="A84">
        <v>83</v>
      </c>
      <c r="B84">
        <v>22462</v>
      </c>
      <c r="C84">
        <v>149</v>
      </c>
      <c r="D84">
        <v>537</v>
      </c>
      <c r="E84">
        <f t="shared" si="1"/>
        <v>8</v>
      </c>
    </row>
    <row r="85" spans="1:5" x14ac:dyDescent="0.3">
      <c r="A85">
        <v>84</v>
      </c>
      <c r="B85">
        <v>22452</v>
      </c>
      <c r="C85">
        <v>153</v>
      </c>
      <c r="D85">
        <v>543</v>
      </c>
      <c r="E85">
        <f t="shared" si="1"/>
        <v>10</v>
      </c>
    </row>
    <row r="86" spans="1:5" x14ac:dyDescent="0.3">
      <c r="A86">
        <v>85</v>
      </c>
      <c r="B86">
        <v>22448</v>
      </c>
      <c r="C86">
        <v>153</v>
      </c>
      <c r="D86">
        <v>547</v>
      </c>
      <c r="E86">
        <f t="shared" si="1"/>
        <v>4</v>
      </c>
    </row>
    <row r="87" spans="1:5" x14ac:dyDescent="0.3">
      <c r="A87">
        <v>86</v>
      </c>
      <c r="B87">
        <v>22441</v>
      </c>
      <c r="C87">
        <v>155</v>
      </c>
      <c r="D87">
        <v>552</v>
      </c>
      <c r="E87">
        <f t="shared" si="1"/>
        <v>7</v>
      </c>
    </row>
    <row r="88" spans="1:5" x14ac:dyDescent="0.3">
      <c r="A88">
        <v>87</v>
      </c>
      <c r="B88">
        <v>22428</v>
      </c>
      <c r="C88">
        <v>160</v>
      </c>
      <c r="D88">
        <v>560</v>
      </c>
      <c r="E88">
        <f t="shared" si="1"/>
        <v>13</v>
      </c>
    </row>
    <row r="89" spans="1:5" x14ac:dyDescent="0.3">
      <c r="A89">
        <v>88</v>
      </c>
      <c r="B89">
        <v>22420</v>
      </c>
      <c r="C89">
        <v>160</v>
      </c>
      <c r="D89">
        <v>568</v>
      </c>
      <c r="E89">
        <f t="shared" si="1"/>
        <v>8</v>
      </c>
    </row>
    <row r="90" spans="1:5" x14ac:dyDescent="0.3">
      <c r="A90">
        <v>89</v>
      </c>
      <c r="B90">
        <v>22408</v>
      </c>
      <c r="C90">
        <v>162</v>
      </c>
      <c r="D90">
        <v>578</v>
      </c>
      <c r="E90">
        <f t="shared" si="1"/>
        <v>12</v>
      </c>
    </row>
    <row r="91" spans="1:5" x14ac:dyDescent="0.3">
      <c r="A91">
        <v>90</v>
      </c>
      <c r="B91">
        <v>22387</v>
      </c>
      <c r="C91">
        <v>173</v>
      </c>
      <c r="D91">
        <v>588</v>
      </c>
      <c r="E91">
        <f t="shared" si="1"/>
        <v>21</v>
      </c>
    </row>
    <row r="92" spans="1:5" x14ac:dyDescent="0.3">
      <c r="A92">
        <v>91</v>
      </c>
      <c r="B92">
        <v>22376</v>
      </c>
      <c r="C92">
        <v>179</v>
      </c>
      <c r="D92">
        <v>593</v>
      </c>
      <c r="E92">
        <f t="shared" si="1"/>
        <v>11</v>
      </c>
    </row>
    <row r="93" spans="1:5" x14ac:dyDescent="0.3">
      <c r="A93">
        <v>92</v>
      </c>
      <c r="B93">
        <v>22369</v>
      </c>
      <c r="C93">
        <v>166</v>
      </c>
      <c r="D93">
        <v>613</v>
      </c>
      <c r="E93">
        <f t="shared" si="1"/>
        <v>7</v>
      </c>
    </row>
    <row r="94" spans="1:5" x14ac:dyDescent="0.3">
      <c r="A94">
        <v>93</v>
      </c>
      <c r="B94">
        <v>22361</v>
      </c>
      <c r="C94">
        <v>165</v>
      </c>
      <c r="D94">
        <v>622</v>
      </c>
      <c r="E94">
        <f t="shared" si="1"/>
        <v>8</v>
      </c>
    </row>
    <row r="95" spans="1:5" x14ac:dyDescent="0.3">
      <c r="A95">
        <v>94</v>
      </c>
      <c r="B95">
        <v>22351</v>
      </c>
      <c r="C95">
        <v>167</v>
      </c>
      <c r="D95">
        <v>630</v>
      </c>
      <c r="E95">
        <f t="shared" si="1"/>
        <v>10</v>
      </c>
    </row>
    <row r="96" spans="1:5" x14ac:dyDescent="0.3">
      <c r="A96">
        <v>95</v>
      </c>
      <c r="B96">
        <v>22339</v>
      </c>
      <c r="C96">
        <v>169</v>
      </c>
      <c r="D96">
        <v>640</v>
      </c>
      <c r="E96">
        <f t="shared" si="1"/>
        <v>12</v>
      </c>
    </row>
    <row r="97" spans="1:5" x14ac:dyDescent="0.3">
      <c r="A97">
        <v>96</v>
      </c>
      <c r="B97">
        <v>22329</v>
      </c>
      <c r="C97">
        <v>164</v>
      </c>
      <c r="D97">
        <v>655</v>
      </c>
      <c r="E97">
        <f t="shared" si="1"/>
        <v>10</v>
      </c>
    </row>
    <row r="98" spans="1:5" x14ac:dyDescent="0.3">
      <c r="A98">
        <v>97</v>
      </c>
      <c r="B98">
        <v>22320</v>
      </c>
      <c r="C98">
        <v>158</v>
      </c>
      <c r="D98">
        <v>670</v>
      </c>
      <c r="E98">
        <f t="shared" si="1"/>
        <v>9</v>
      </c>
    </row>
    <row r="99" spans="1:5" x14ac:dyDescent="0.3">
      <c r="A99">
        <v>98</v>
      </c>
      <c r="B99">
        <v>22313</v>
      </c>
      <c r="C99">
        <v>157</v>
      </c>
      <c r="D99">
        <v>678</v>
      </c>
      <c r="E99">
        <f t="shared" si="1"/>
        <v>7</v>
      </c>
    </row>
    <row r="100" spans="1:5" x14ac:dyDescent="0.3">
      <c r="A100">
        <v>99</v>
      </c>
      <c r="B100">
        <v>22305</v>
      </c>
      <c r="C100">
        <v>155</v>
      </c>
      <c r="D100">
        <v>688</v>
      </c>
      <c r="E100">
        <f t="shared" si="1"/>
        <v>8</v>
      </c>
    </row>
    <row r="101" spans="1:5" x14ac:dyDescent="0.3">
      <c r="A101">
        <v>100</v>
      </c>
      <c r="B101">
        <v>22293</v>
      </c>
      <c r="C101">
        <v>163</v>
      </c>
      <c r="D101">
        <v>692</v>
      </c>
      <c r="E101">
        <f t="shared" si="1"/>
        <v>12</v>
      </c>
    </row>
    <row r="102" spans="1:5" x14ac:dyDescent="0.3">
      <c r="A102">
        <v>101</v>
      </c>
      <c r="B102">
        <v>22284</v>
      </c>
      <c r="C102">
        <v>165</v>
      </c>
      <c r="D102">
        <v>699</v>
      </c>
      <c r="E102">
        <f t="shared" si="1"/>
        <v>9</v>
      </c>
    </row>
    <row r="103" spans="1:5" x14ac:dyDescent="0.3">
      <c r="A103">
        <v>102</v>
      </c>
      <c r="B103">
        <v>22279</v>
      </c>
      <c r="C103">
        <v>157</v>
      </c>
      <c r="D103">
        <v>712</v>
      </c>
      <c r="E103">
        <f t="shared" si="1"/>
        <v>5</v>
      </c>
    </row>
    <row r="104" spans="1:5" x14ac:dyDescent="0.3">
      <c r="A104">
        <v>103</v>
      </c>
      <c r="B104">
        <v>22268</v>
      </c>
      <c r="C104">
        <v>160</v>
      </c>
      <c r="D104">
        <v>720</v>
      </c>
      <c r="E104">
        <f t="shared" si="1"/>
        <v>11</v>
      </c>
    </row>
    <row r="105" spans="1:5" x14ac:dyDescent="0.3">
      <c r="A105">
        <v>104</v>
      </c>
      <c r="B105">
        <v>22256</v>
      </c>
      <c r="C105">
        <v>160</v>
      </c>
      <c r="D105">
        <v>732</v>
      </c>
      <c r="E105">
        <f t="shared" si="1"/>
        <v>12</v>
      </c>
    </row>
    <row r="106" spans="1:5" x14ac:dyDescent="0.3">
      <c r="A106">
        <v>105</v>
      </c>
      <c r="B106">
        <v>22243</v>
      </c>
      <c r="C106">
        <v>152</v>
      </c>
      <c r="D106">
        <v>753</v>
      </c>
      <c r="E106">
        <f t="shared" si="1"/>
        <v>13</v>
      </c>
    </row>
    <row r="107" spans="1:5" x14ac:dyDescent="0.3">
      <c r="A107">
        <v>106</v>
      </c>
      <c r="B107">
        <v>22233</v>
      </c>
      <c r="C107">
        <v>151</v>
      </c>
      <c r="D107">
        <v>764</v>
      </c>
      <c r="E107">
        <f t="shared" si="1"/>
        <v>10</v>
      </c>
    </row>
    <row r="108" spans="1:5" x14ac:dyDescent="0.3">
      <c r="A108">
        <v>107</v>
      </c>
      <c r="B108">
        <v>22216</v>
      </c>
      <c r="C108">
        <v>161</v>
      </c>
      <c r="D108">
        <v>771</v>
      </c>
      <c r="E108">
        <f t="shared" si="1"/>
        <v>17</v>
      </c>
    </row>
    <row r="109" spans="1:5" x14ac:dyDescent="0.3">
      <c r="A109">
        <v>108</v>
      </c>
      <c r="B109">
        <v>22203</v>
      </c>
      <c r="C109">
        <v>166</v>
      </c>
      <c r="D109">
        <v>779</v>
      </c>
      <c r="E109">
        <f t="shared" si="1"/>
        <v>13</v>
      </c>
    </row>
    <row r="110" spans="1:5" x14ac:dyDescent="0.3">
      <c r="A110">
        <v>109</v>
      </c>
      <c r="B110">
        <v>22194</v>
      </c>
      <c r="C110">
        <v>165</v>
      </c>
      <c r="D110">
        <v>789</v>
      </c>
      <c r="E110">
        <f t="shared" si="1"/>
        <v>9</v>
      </c>
    </row>
    <row r="111" spans="1:5" x14ac:dyDescent="0.3">
      <c r="A111">
        <v>110</v>
      </c>
      <c r="B111">
        <v>22188</v>
      </c>
      <c r="C111">
        <v>159</v>
      </c>
      <c r="D111">
        <v>801</v>
      </c>
      <c r="E111">
        <f t="shared" si="1"/>
        <v>6</v>
      </c>
    </row>
    <row r="112" spans="1:5" x14ac:dyDescent="0.3">
      <c r="A112">
        <v>111</v>
      </c>
      <c r="B112">
        <v>22172</v>
      </c>
      <c r="C112">
        <v>165</v>
      </c>
      <c r="D112">
        <v>811</v>
      </c>
      <c r="E112">
        <f t="shared" si="1"/>
        <v>16</v>
      </c>
    </row>
    <row r="113" spans="1:5" x14ac:dyDescent="0.3">
      <c r="A113">
        <v>112</v>
      </c>
      <c r="B113">
        <v>22160</v>
      </c>
      <c r="C113">
        <v>168</v>
      </c>
      <c r="D113">
        <v>820</v>
      </c>
      <c r="E113">
        <f t="shared" si="1"/>
        <v>12</v>
      </c>
    </row>
    <row r="114" spans="1:5" x14ac:dyDescent="0.3">
      <c r="A114">
        <v>113</v>
      </c>
      <c r="B114">
        <v>22151</v>
      </c>
      <c r="C114">
        <v>170</v>
      </c>
      <c r="D114">
        <v>827</v>
      </c>
      <c r="E114">
        <f t="shared" si="1"/>
        <v>9</v>
      </c>
    </row>
    <row r="115" spans="1:5" x14ac:dyDescent="0.3">
      <c r="A115">
        <v>114</v>
      </c>
      <c r="B115">
        <v>22144</v>
      </c>
      <c r="C115">
        <v>169</v>
      </c>
      <c r="D115">
        <v>835</v>
      </c>
      <c r="E115">
        <f t="shared" si="1"/>
        <v>7</v>
      </c>
    </row>
    <row r="116" spans="1:5" x14ac:dyDescent="0.3">
      <c r="A116">
        <v>115</v>
      </c>
      <c r="B116">
        <v>22134</v>
      </c>
      <c r="C116">
        <v>167</v>
      </c>
      <c r="D116">
        <v>847</v>
      </c>
      <c r="E116">
        <f t="shared" si="1"/>
        <v>10</v>
      </c>
    </row>
    <row r="117" spans="1:5" x14ac:dyDescent="0.3">
      <c r="A117">
        <v>116</v>
      </c>
      <c r="B117">
        <v>22119</v>
      </c>
      <c r="C117">
        <v>173</v>
      </c>
      <c r="D117">
        <v>856</v>
      </c>
      <c r="E117">
        <f t="shared" si="1"/>
        <v>15</v>
      </c>
    </row>
    <row r="118" spans="1:5" x14ac:dyDescent="0.3">
      <c r="A118">
        <v>117</v>
      </c>
      <c r="B118">
        <v>22104</v>
      </c>
      <c r="C118">
        <v>183</v>
      </c>
      <c r="D118">
        <v>861</v>
      </c>
      <c r="E118">
        <f t="shared" si="1"/>
        <v>15</v>
      </c>
    </row>
    <row r="119" spans="1:5" x14ac:dyDescent="0.3">
      <c r="A119">
        <v>118</v>
      </c>
      <c r="B119">
        <v>22088</v>
      </c>
      <c r="C119">
        <v>188</v>
      </c>
      <c r="D119">
        <v>872</v>
      </c>
      <c r="E119">
        <f t="shared" si="1"/>
        <v>16</v>
      </c>
    </row>
    <row r="120" spans="1:5" x14ac:dyDescent="0.3">
      <c r="A120">
        <v>119</v>
      </c>
      <c r="B120">
        <v>22077</v>
      </c>
      <c r="C120">
        <v>187</v>
      </c>
      <c r="D120">
        <v>884</v>
      </c>
      <c r="E120">
        <f t="shared" si="1"/>
        <v>11</v>
      </c>
    </row>
    <row r="121" spans="1:5" x14ac:dyDescent="0.3">
      <c r="A121">
        <v>120</v>
      </c>
      <c r="B121">
        <v>22065</v>
      </c>
      <c r="C121">
        <v>186</v>
      </c>
      <c r="D121">
        <v>897</v>
      </c>
      <c r="E121">
        <f t="shared" si="1"/>
        <v>12</v>
      </c>
    </row>
    <row r="122" spans="1:5" x14ac:dyDescent="0.3">
      <c r="A122">
        <v>121</v>
      </c>
      <c r="B122">
        <v>22058</v>
      </c>
      <c r="C122">
        <v>183</v>
      </c>
      <c r="D122">
        <v>907</v>
      </c>
      <c r="E122">
        <f t="shared" si="1"/>
        <v>7</v>
      </c>
    </row>
    <row r="123" spans="1:5" x14ac:dyDescent="0.3">
      <c r="A123">
        <v>122</v>
      </c>
      <c r="B123">
        <v>22046</v>
      </c>
      <c r="C123">
        <v>178</v>
      </c>
      <c r="D123">
        <v>924</v>
      </c>
      <c r="E123">
        <f t="shared" si="1"/>
        <v>12</v>
      </c>
    </row>
    <row r="124" spans="1:5" x14ac:dyDescent="0.3">
      <c r="A124">
        <v>123</v>
      </c>
      <c r="B124">
        <v>22036</v>
      </c>
      <c r="C124">
        <v>175</v>
      </c>
      <c r="D124">
        <v>937</v>
      </c>
      <c r="E124">
        <f t="shared" si="1"/>
        <v>10</v>
      </c>
    </row>
    <row r="125" spans="1:5" x14ac:dyDescent="0.3">
      <c r="A125">
        <v>124</v>
      </c>
      <c r="B125">
        <v>22031</v>
      </c>
      <c r="C125">
        <v>171</v>
      </c>
      <c r="D125">
        <v>946</v>
      </c>
      <c r="E125">
        <f t="shared" si="1"/>
        <v>5</v>
      </c>
    </row>
    <row r="126" spans="1:5" x14ac:dyDescent="0.3">
      <c r="A126">
        <v>125</v>
      </c>
      <c r="B126">
        <v>22021</v>
      </c>
      <c r="C126">
        <v>175</v>
      </c>
      <c r="D126">
        <v>952</v>
      </c>
      <c r="E126">
        <f t="shared" si="1"/>
        <v>10</v>
      </c>
    </row>
    <row r="127" spans="1:5" x14ac:dyDescent="0.3">
      <c r="A127">
        <v>126</v>
      </c>
      <c r="B127">
        <v>22014</v>
      </c>
      <c r="C127">
        <v>166</v>
      </c>
      <c r="D127">
        <v>968</v>
      </c>
      <c r="E127">
        <f t="shared" si="1"/>
        <v>7</v>
      </c>
    </row>
    <row r="128" spans="1:5" x14ac:dyDescent="0.3">
      <c r="A128">
        <v>127</v>
      </c>
      <c r="B128">
        <v>22002</v>
      </c>
      <c r="C128">
        <v>166</v>
      </c>
      <c r="D128">
        <v>980</v>
      </c>
      <c r="E128">
        <f t="shared" si="1"/>
        <v>12</v>
      </c>
    </row>
    <row r="129" spans="1:5" x14ac:dyDescent="0.3">
      <c r="A129">
        <v>128</v>
      </c>
      <c r="B129">
        <v>21992</v>
      </c>
      <c r="C129">
        <v>167</v>
      </c>
      <c r="D129">
        <v>989</v>
      </c>
      <c r="E129">
        <f t="shared" si="1"/>
        <v>10</v>
      </c>
    </row>
    <row r="130" spans="1:5" x14ac:dyDescent="0.3">
      <c r="A130">
        <v>129</v>
      </c>
      <c r="B130">
        <v>21979</v>
      </c>
      <c r="C130">
        <v>173</v>
      </c>
      <c r="D130">
        <v>996</v>
      </c>
      <c r="E130">
        <f t="shared" si="1"/>
        <v>13</v>
      </c>
    </row>
    <row r="131" spans="1:5" x14ac:dyDescent="0.3">
      <c r="A131">
        <v>130</v>
      </c>
      <c r="B131">
        <v>21966</v>
      </c>
      <c r="C131">
        <v>176</v>
      </c>
      <c r="D131">
        <v>1006</v>
      </c>
      <c r="E131">
        <f t="shared" ref="E131:E194" si="2">C131-C130+D131-D130</f>
        <v>13</v>
      </c>
    </row>
    <row r="132" spans="1:5" x14ac:dyDescent="0.3">
      <c r="A132">
        <v>131</v>
      </c>
      <c r="B132">
        <v>21961</v>
      </c>
      <c r="C132">
        <v>166</v>
      </c>
      <c r="D132">
        <v>1021</v>
      </c>
      <c r="E132">
        <f t="shared" si="2"/>
        <v>5</v>
      </c>
    </row>
    <row r="133" spans="1:5" x14ac:dyDescent="0.3">
      <c r="A133">
        <v>132</v>
      </c>
      <c r="B133">
        <v>21958</v>
      </c>
      <c r="C133">
        <v>154</v>
      </c>
      <c r="D133">
        <v>1036</v>
      </c>
      <c r="E133">
        <f t="shared" si="2"/>
        <v>3</v>
      </c>
    </row>
    <row r="134" spans="1:5" x14ac:dyDescent="0.3">
      <c r="A134">
        <v>133</v>
      </c>
      <c r="B134">
        <v>21954</v>
      </c>
      <c r="C134">
        <v>142</v>
      </c>
      <c r="D134">
        <v>1052</v>
      </c>
      <c r="E134">
        <f t="shared" si="2"/>
        <v>4</v>
      </c>
    </row>
    <row r="135" spans="1:5" x14ac:dyDescent="0.3">
      <c r="A135">
        <v>134</v>
      </c>
      <c r="B135">
        <v>21950</v>
      </c>
      <c r="C135">
        <v>135</v>
      </c>
      <c r="D135">
        <v>1063</v>
      </c>
      <c r="E135">
        <f t="shared" si="2"/>
        <v>4</v>
      </c>
    </row>
    <row r="136" spans="1:5" x14ac:dyDescent="0.3">
      <c r="A136">
        <v>135</v>
      </c>
      <c r="B136">
        <v>21947</v>
      </c>
      <c r="C136">
        <v>126</v>
      </c>
      <c r="D136">
        <v>1075</v>
      </c>
      <c r="E136">
        <f t="shared" si="2"/>
        <v>3</v>
      </c>
    </row>
    <row r="137" spans="1:5" x14ac:dyDescent="0.3">
      <c r="A137">
        <v>136</v>
      </c>
      <c r="B137">
        <v>21939</v>
      </c>
      <c r="C137">
        <v>127</v>
      </c>
      <c r="D137">
        <v>1082</v>
      </c>
      <c r="E137">
        <f t="shared" si="2"/>
        <v>8</v>
      </c>
    </row>
    <row r="138" spans="1:5" x14ac:dyDescent="0.3">
      <c r="A138">
        <v>137</v>
      </c>
      <c r="B138">
        <v>21930</v>
      </c>
      <c r="C138">
        <v>124</v>
      </c>
      <c r="D138">
        <v>1094</v>
      </c>
      <c r="E138">
        <f t="shared" si="2"/>
        <v>9</v>
      </c>
    </row>
    <row r="139" spans="1:5" x14ac:dyDescent="0.3">
      <c r="A139">
        <v>138</v>
      </c>
      <c r="B139">
        <v>21922</v>
      </c>
      <c r="C139">
        <v>122</v>
      </c>
      <c r="D139">
        <v>1104</v>
      </c>
      <c r="E139">
        <f t="shared" si="2"/>
        <v>8</v>
      </c>
    </row>
    <row r="140" spans="1:5" x14ac:dyDescent="0.3">
      <c r="A140">
        <v>139</v>
      </c>
      <c r="B140">
        <v>21914</v>
      </c>
      <c r="C140">
        <v>125</v>
      </c>
      <c r="D140">
        <v>1109</v>
      </c>
      <c r="E140">
        <f t="shared" si="2"/>
        <v>8</v>
      </c>
    </row>
    <row r="141" spans="1:5" x14ac:dyDescent="0.3">
      <c r="A141">
        <v>140</v>
      </c>
      <c r="B141">
        <v>21904</v>
      </c>
      <c r="C141">
        <v>125</v>
      </c>
      <c r="D141">
        <v>1119</v>
      </c>
      <c r="E141">
        <f t="shared" si="2"/>
        <v>10</v>
      </c>
    </row>
    <row r="142" spans="1:5" x14ac:dyDescent="0.3">
      <c r="A142">
        <v>141</v>
      </c>
      <c r="B142">
        <v>21901</v>
      </c>
      <c r="C142">
        <v>121</v>
      </c>
      <c r="D142">
        <v>1126</v>
      </c>
      <c r="E142">
        <f t="shared" si="2"/>
        <v>3</v>
      </c>
    </row>
    <row r="143" spans="1:5" x14ac:dyDescent="0.3">
      <c r="A143">
        <v>142</v>
      </c>
      <c r="B143">
        <v>21894</v>
      </c>
      <c r="C143">
        <v>116</v>
      </c>
      <c r="D143">
        <v>1138</v>
      </c>
      <c r="E143">
        <f t="shared" si="2"/>
        <v>7</v>
      </c>
    </row>
    <row r="144" spans="1:5" x14ac:dyDescent="0.3">
      <c r="A144">
        <v>143</v>
      </c>
      <c r="B144">
        <v>21889</v>
      </c>
      <c r="C144">
        <v>111</v>
      </c>
      <c r="D144">
        <v>1148</v>
      </c>
      <c r="E144">
        <f t="shared" si="2"/>
        <v>5</v>
      </c>
    </row>
    <row r="145" spans="1:5" x14ac:dyDescent="0.3">
      <c r="A145">
        <v>144</v>
      </c>
      <c r="B145">
        <v>21878</v>
      </c>
      <c r="C145">
        <v>109</v>
      </c>
      <c r="D145">
        <v>1161</v>
      </c>
      <c r="E145">
        <f t="shared" si="2"/>
        <v>11</v>
      </c>
    </row>
    <row r="146" spans="1:5" x14ac:dyDescent="0.3">
      <c r="A146">
        <v>145</v>
      </c>
      <c r="B146">
        <v>21869</v>
      </c>
      <c r="C146">
        <v>105</v>
      </c>
      <c r="D146">
        <v>1174</v>
      </c>
      <c r="E146">
        <f t="shared" si="2"/>
        <v>9</v>
      </c>
    </row>
    <row r="147" spans="1:5" x14ac:dyDescent="0.3">
      <c r="A147">
        <v>146</v>
      </c>
      <c r="B147">
        <v>21859</v>
      </c>
      <c r="C147">
        <v>110</v>
      </c>
      <c r="D147">
        <v>1179</v>
      </c>
      <c r="E147">
        <f t="shared" si="2"/>
        <v>10</v>
      </c>
    </row>
    <row r="148" spans="1:5" x14ac:dyDescent="0.3">
      <c r="A148">
        <v>147</v>
      </c>
      <c r="B148">
        <v>21853</v>
      </c>
      <c r="C148">
        <v>113</v>
      </c>
      <c r="D148">
        <v>1182</v>
      </c>
      <c r="E148">
        <f t="shared" si="2"/>
        <v>6</v>
      </c>
    </row>
    <row r="149" spans="1:5" x14ac:dyDescent="0.3">
      <c r="A149">
        <v>148</v>
      </c>
      <c r="B149">
        <v>21847</v>
      </c>
      <c r="C149">
        <v>115</v>
      </c>
      <c r="D149">
        <v>1186</v>
      </c>
      <c r="E149">
        <f t="shared" si="2"/>
        <v>6</v>
      </c>
    </row>
    <row r="150" spans="1:5" x14ac:dyDescent="0.3">
      <c r="A150">
        <v>149</v>
      </c>
      <c r="B150">
        <v>21840</v>
      </c>
      <c r="C150">
        <v>118</v>
      </c>
      <c r="D150">
        <v>1190</v>
      </c>
      <c r="E150">
        <f t="shared" si="2"/>
        <v>7</v>
      </c>
    </row>
    <row r="151" spans="1:5" x14ac:dyDescent="0.3">
      <c r="A151">
        <v>150</v>
      </c>
      <c r="B151">
        <v>21832</v>
      </c>
      <c r="C151">
        <v>123</v>
      </c>
      <c r="D151">
        <v>1193</v>
      </c>
      <c r="E151">
        <f t="shared" si="2"/>
        <v>8</v>
      </c>
    </row>
    <row r="152" spans="1:5" x14ac:dyDescent="0.3">
      <c r="A152">
        <v>151</v>
      </c>
      <c r="B152">
        <v>21830</v>
      </c>
      <c r="C152">
        <v>117</v>
      </c>
      <c r="D152">
        <v>1201</v>
      </c>
      <c r="E152">
        <f t="shared" si="2"/>
        <v>2</v>
      </c>
    </row>
    <row r="153" spans="1:5" x14ac:dyDescent="0.3">
      <c r="A153">
        <v>152</v>
      </c>
      <c r="B153">
        <v>21824</v>
      </c>
      <c r="C153">
        <v>114</v>
      </c>
      <c r="D153">
        <v>1210</v>
      </c>
      <c r="E153">
        <f t="shared" si="2"/>
        <v>6</v>
      </c>
    </row>
    <row r="154" spans="1:5" x14ac:dyDescent="0.3">
      <c r="A154">
        <v>153</v>
      </c>
      <c r="B154">
        <v>21815</v>
      </c>
      <c r="C154">
        <v>115</v>
      </c>
      <c r="D154">
        <v>1218</v>
      </c>
      <c r="E154">
        <f t="shared" si="2"/>
        <v>9</v>
      </c>
    </row>
    <row r="155" spans="1:5" x14ac:dyDescent="0.3">
      <c r="A155">
        <v>154</v>
      </c>
      <c r="B155">
        <v>21807</v>
      </c>
      <c r="C155">
        <v>115</v>
      </c>
      <c r="D155">
        <v>1226</v>
      </c>
      <c r="E155">
        <f t="shared" si="2"/>
        <v>8</v>
      </c>
    </row>
    <row r="156" spans="1:5" x14ac:dyDescent="0.3">
      <c r="A156">
        <v>155</v>
      </c>
      <c r="B156">
        <v>21803</v>
      </c>
      <c r="C156">
        <v>109</v>
      </c>
      <c r="D156">
        <v>1236</v>
      </c>
      <c r="E156">
        <f t="shared" si="2"/>
        <v>4</v>
      </c>
    </row>
    <row r="157" spans="1:5" x14ac:dyDescent="0.3">
      <c r="A157">
        <v>156</v>
      </c>
      <c r="B157">
        <v>21797</v>
      </c>
      <c r="C157">
        <v>112</v>
      </c>
      <c r="D157">
        <v>1239</v>
      </c>
      <c r="E157">
        <f t="shared" si="2"/>
        <v>6</v>
      </c>
    </row>
    <row r="158" spans="1:5" x14ac:dyDescent="0.3">
      <c r="A158">
        <v>157</v>
      </c>
      <c r="B158">
        <v>21793</v>
      </c>
      <c r="C158">
        <v>109</v>
      </c>
      <c r="D158">
        <v>1246</v>
      </c>
      <c r="E158">
        <f t="shared" si="2"/>
        <v>4</v>
      </c>
    </row>
    <row r="159" spans="1:5" x14ac:dyDescent="0.3">
      <c r="A159">
        <v>158</v>
      </c>
      <c r="B159">
        <v>21785</v>
      </c>
      <c r="C159">
        <v>112</v>
      </c>
      <c r="D159">
        <v>1251</v>
      </c>
      <c r="E159">
        <f t="shared" si="2"/>
        <v>8</v>
      </c>
    </row>
    <row r="160" spans="1:5" x14ac:dyDescent="0.3">
      <c r="A160">
        <v>159</v>
      </c>
      <c r="B160">
        <v>21782</v>
      </c>
      <c r="C160">
        <v>104</v>
      </c>
      <c r="D160">
        <v>1262</v>
      </c>
      <c r="E160">
        <f t="shared" si="2"/>
        <v>3</v>
      </c>
    </row>
    <row r="161" spans="1:5" x14ac:dyDescent="0.3">
      <c r="A161">
        <v>160</v>
      </c>
      <c r="B161">
        <v>21775</v>
      </c>
      <c r="C161">
        <v>102</v>
      </c>
      <c r="D161">
        <v>1271</v>
      </c>
      <c r="E161">
        <f t="shared" si="2"/>
        <v>7</v>
      </c>
    </row>
    <row r="162" spans="1:5" x14ac:dyDescent="0.3">
      <c r="A162">
        <v>161</v>
      </c>
      <c r="B162">
        <v>21767</v>
      </c>
      <c r="C162">
        <v>100</v>
      </c>
      <c r="D162">
        <v>1281</v>
      </c>
      <c r="E162">
        <f t="shared" si="2"/>
        <v>8</v>
      </c>
    </row>
    <row r="163" spans="1:5" x14ac:dyDescent="0.3">
      <c r="A163">
        <v>162</v>
      </c>
      <c r="B163">
        <v>21764</v>
      </c>
      <c r="C163">
        <v>97</v>
      </c>
      <c r="D163">
        <v>1287</v>
      </c>
      <c r="E163">
        <f t="shared" si="2"/>
        <v>3</v>
      </c>
    </row>
    <row r="164" spans="1:5" x14ac:dyDescent="0.3">
      <c r="A164">
        <v>163</v>
      </c>
      <c r="B164">
        <v>21760</v>
      </c>
      <c r="C164">
        <v>95</v>
      </c>
      <c r="D164">
        <v>1293</v>
      </c>
      <c r="E164">
        <f t="shared" si="2"/>
        <v>4</v>
      </c>
    </row>
    <row r="165" spans="1:5" x14ac:dyDescent="0.3">
      <c r="A165">
        <v>164</v>
      </c>
      <c r="B165">
        <v>21756</v>
      </c>
      <c r="C165">
        <v>92</v>
      </c>
      <c r="D165">
        <v>1300</v>
      </c>
      <c r="E165">
        <f t="shared" si="2"/>
        <v>4</v>
      </c>
    </row>
    <row r="166" spans="1:5" x14ac:dyDescent="0.3">
      <c r="A166">
        <v>165</v>
      </c>
      <c r="B166">
        <v>21753</v>
      </c>
      <c r="C166">
        <v>87</v>
      </c>
      <c r="D166">
        <v>1308</v>
      </c>
      <c r="E166">
        <f t="shared" si="2"/>
        <v>3</v>
      </c>
    </row>
    <row r="167" spans="1:5" x14ac:dyDescent="0.3">
      <c r="A167">
        <v>166</v>
      </c>
      <c r="B167">
        <v>21752</v>
      </c>
      <c r="C167">
        <v>86</v>
      </c>
      <c r="D167">
        <v>1310</v>
      </c>
      <c r="E167">
        <f t="shared" si="2"/>
        <v>1</v>
      </c>
    </row>
    <row r="168" spans="1:5" x14ac:dyDescent="0.3">
      <c r="A168">
        <v>167</v>
      </c>
      <c r="B168">
        <v>21752</v>
      </c>
      <c r="C168">
        <v>80</v>
      </c>
      <c r="D168">
        <v>1316</v>
      </c>
      <c r="E168">
        <f t="shared" si="2"/>
        <v>0</v>
      </c>
    </row>
    <row r="169" spans="1:5" x14ac:dyDescent="0.3">
      <c r="A169">
        <v>168</v>
      </c>
      <c r="B169">
        <v>21751</v>
      </c>
      <c r="C169">
        <v>72</v>
      </c>
      <c r="D169">
        <v>1325</v>
      </c>
      <c r="E169">
        <f t="shared" si="2"/>
        <v>1</v>
      </c>
    </row>
    <row r="170" spans="1:5" x14ac:dyDescent="0.3">
      <c r="A170">
        <v>169</v>
      </c>
      <c r="B170">
        <v>21747</v>
      </c>
      <c r="C170">
        <v>68</v>
      </c>
      <c r="D170">
        <v>1333</v>
      </c>
      <c r="E170">
        <f t="shared" si="2"/>
        <v>4</v>
      </c>
    </row>
    <row r="171" spans="1:5" x14ac:dyDescent="0.3">
      <c r="A171">
        <v>170</v>
      </c>
      <c r="B171">
        <v>21743</v>
      </c>
      <c r="C171">
        <v>68</v>
      </c>
      <c r="D171">
        <v>1337</v>
      </c>
      <c r="E171">
        <f t="shared" si="2"/>
        <v>4</v>
      </c>
    </row>
    <row r="172" spans="1:5" x14ac:dyDescent="0.3">
      <c r="A172">
        <v>171</v>
      </c>
      <c r="B172">
        <v>21738</v>
      </c>
      <c r="C172">
        <v>67</v>
      </c>
      <c r="D172">
        <v>1343</v>
      </c>
      <c r="E172">
        <f t="shared" si="2"/>
        <v>5</v>
      </c>
    </row>
    <row r="173" spans="1:5" x14ac:dyDescent="0.3">
      <c r="A173">
        <v>172</v>
      </c>
      <c r="B173">
        <v>21733</v>
      </c>
      <c r="C173">
        <v>68</v>
      </c>
      <c r="D173">
        <v>1347</v>
      </c>
      <c r="E173">
        <f t="shared" si="2"/>
        <v>5</v>
      </c>
    </row>
    <row r="174" spans="1:5" x14ac:dyDescent="0.3">
      <c r="A174">
        <v>173</v>
      </c>
      <c r="B174">
        <v>21730</v>
      </c>
      <c r="C174">
        <v>63</v>
      </c>
      <c r="D174">
        <v>1355</v>
      </c>
      <c r="E174">
        <f t="shared" si="2"/>
        <v>3</v>
      </c>
    </row>
    <row r="175" spans="1:5" x14ac:dyDescent="0.3">
      <c r="A175">
        <v>174</v>
      </c>
      <c r="B175">
        <v>21726</v>
      </c>
      <c r="C175">
        <v>64</v>
      </c>
      <c r="D175">
        <v>1358</v>
      </c>
      <c r="E175">
        <f t="shared" si="2"/>
        <v>4</v>
      </c>
    </row>
    <row r="176" spans="1:5" x14ac:dyDescent="0.3">
      <c r="A176">
        <v>175</v>
      </c>
      <c r="B176">
        <v>21722</v>
      </c>
      <c r="C176">
        <v>61</v>
      </c>
      <c r="D176">
        <v>1365</v>
      </c>
      <c r="E176">
        <f t="shared" si="2"/>
        <v>4</v>
      </c>
    </row>
    <row r="177" spans="1:5" x14ac:dyDescent="0.3">
      <c r="A177">
        <v>176</v>
      </c>
      <c r="B177">
        <v>21719</v>
      </c>
      <c r="C177">
        <v>56</v>
      </c>
      <c r="D177">
        <v>1373</v>
      </c>
      <c r="E177">
        <f t="shared" si="2"/>
        <v>3</v>
      </c>
    </row>
    <row r="178" spans="1:5" x14ac:dyDescent="0.3">
      <c r="A178">
        <v>177</v>
      </c>
      <c r="B178">
        <v>21718</v>
      </c>
      <c r="C178">
        <v>54</v>
      </c>
      <c r="D178">
        <v>1376</v>
      </c>
      <c r="E178">
        <f t="shared" si="2"/>
        <v>1</v>
      </c>
    </row>
    <row r="179" spans="1:5" x14ac:dyDescent="0.3">
      <c r="A179">
        <v>178</v>
      </c>
      <c r="B179">
        <v>21716</v>
      </c>
      <c r="C179">
        <v>52</v>
      </c>
      <c r="D179">
        <v>1380</v>
      </c>
      <c r="E179">
        <f t="shared" si="2"/>
        <v>2</v>
      </c>
    </row>
    <row r="180" spans="1:5" x14ac:dyDescent="0.3">
      <c r="A180">
        <v>179</v>
      </c>
      <c r="B180">
        <v>21712</v>
      </c>
      <c r="C180">
        <v>52</v>
      </c>
      <c r="D180">
        <v>1384</v>
      </c>
      <c r="E180">
        <f t="shared" si="2"/>
        <v>4</v>
      </c>
    </row>
    <row r="181" spans="1:5" x14ac:dyDescent="0.3">
      <c r="A181">
        <v>180</v>
      </c>
      <c r="B181">
        <v>21707</v>
      </c>
      <c r="C181">
        <v>54</v>
      </c>
      <c r="D181">
        <v>1387</v>
      </c>
      <c r="E181">
        <f t="shared" si="2"/>
        <v>5</v>
      </c>
    </row>
    <row r="182" spans="1:5" x14ac:dyDescent="0.3">
      <c r="A182">
        <v>181</v>
      </c>
      <c r="B182">
        <v>21704</v>
      </c>
      <c r="C182">
        <v>56</v>
      </c>
      <c r="D182">
        <v>1388</v>
      </c>
      <c r="E182">
        <f t="shared" si="2"/>
        <v>3</v>
      </c>
    </row>
    <row r="183" spans="1:5" x14ac:dyDescent="0.3">
      <c r="A183">
        <v>182</v>
      </c>
      <c r="B183">
        <v>21700</v>
      </c>
      <c r="C183">
        <v>60</v>
      </c>
      <c r="D183">
        <v>1388</v>
      </c>
      <c r="E183">
        <f t="shared" si="2"/>
        <v>4</v>
      </c>
    </row>
    <row r="184" spans="1:5" x14ac:dyDescent="0.3">
      <c r="A184">
        <v>183</v>
      </c>
      <c r="B184">
        <v>21697</v>
      </c>
      <c r="C184">
        <v>62</v>
      </c>
      <c r="D184">
        <v>1389</v>
      </c>
      <c r="E184">
        <f t="shared" si="2"/>
        <v>3</v>
      </c>
    </row>
    <row r="185" spans="1:5" x14ac:dyDescent="0.3">
      <c r="A185">
        <v>184</v>
      </c>
      <c r="B185">
        <v>21694</v>
      </c>
      <c r="C185">
        <v>61</v>
      </c>
      <c r="D185">
        <v>1393</v>
      </c>
      <c r="E185">
        <f t="shared" si="2"/>
        <v>3</v>
      </c>
    </row>
    <row r="186" spans="1:5" x14ac:dyDescent="0.3">
      <c r="A186">
        <v>185</v>
      </c>
      <c r="B186">
        <v>21692</v>
      </c>
      <c r="C186">
        <v>59</v>
      </c>
      <c r="D186">
        <v>1397</v>
      </c>
      <c r="E186">
        <f t="shared" si="2"/>
        <v>2</v>
      </c>
    </row>
    <row r="187" spans="1:5" x14ac:dyDescent="0.3">
      <c r="A187">
        <v>186</v>
      </c>
      <c r="B187">
        <v>21689</v>
      </c>
      <c r="C187">
        <v>57</v>
      </c>
      <c r="D187">
        <v>1402</v>
      </c>
      <c r="E187">
        <f t="shared" si="2"/>
        <v>3</v>
      </c>
    </row>
    <row r="188" spans="1:5" x14ac:dyDescent="0.3">
      <c r="A188">
        <v>187</v>
      </c>
      <c r="B188">
        <v>21689</v>
      </c>
      <c r="C188">
        <v>52</v>
      </c>
      <c r="D188">
        <v>1407</v>
      </c>
      <c r="E188">
        <f t="shared" si="2"/>
        <v>0</v>
      </c>
    </row>
    <row r="189" spans="1:5" x14ac:dyDescent="0.3">
      <c r="A189">
        <v>188</v>
      </c>
      <c r="B189">
        <v>21688</v>
      </c>
      <c r="C189">
        <v>50</v>
      </c>
      <c r="D189">
        <v>1410</v>
      </c>
      <c r="E189">
        <f t="shared" si="2"/>
        <v>1</v>
      </c>
    </row>
    <row r="190" spans="1:5" x14ac:dyDescent="0.3">
      <c r="A190">
        <v>189</v>
      </c>
      <c r="B190">
        <v>21687</v>
      </c>
      <c r="C190">
        <v>47</v>
      </c>
      <c r="D190">
        <v>1414</v>
      </c>
      <c r="E190">
        <f t="shared" si="2"/>
        <v>1</v>
      </c>
    </row>
    <row r="191" spans="1:5" x14ac:dyDescent="0.3">
      <c r="A191">
        <v>190</v>
      </c>
      <c r="B191">
        <v>21687</v>
      </c>
      <c r="C191">
        <v>43</v>
      </c>
      <c r="D191">
        <v>1418</v>
      </c>
      <c r="E191">
        <f t="shared" si="2"/>
        <v>0</v>
      </c>
    </row>
    <row r="192" spans="1:5" x14ac:dyDescent="0.3">
      <c r="A192">
        <v>191</v>
      </c>
      <c r="B192">
        <v>21685</v>
      </c>
      <c r="C192">
        <v>42</v>
      </c>
      <c r="D192">
        <v>1421</v>
      </c>
      <c r="E192">
        <f t="shared" si="2"/>
        <v>2</v>
      </c>
    </row>
    <row r="193" spans="1:5" x14ac:dyDescent="0.3">
      <c r="A193">
        <v>192</v>
      </c>
      <c r="B193">
        <v>21684</v>
      </c>
      <c r="C193">
        <v>42</v>
      </c>
      <c r="D193">
        <v>1422</v>
      </c>
      <c r="E193">
        <f t="shared" si="2"/>
        <v>1</v>
      </c>
    </row>
    <row r="194" spans="1:5" x14ac:dyDescent="0.3">
      <c r="A194">
        <v>193</v>
      </c>
      <c r="B194">
        <v>21684</v>
      </c>
      <c r="C194">
        <v>40</v>
      </c>
      <c r="D194">
        <v>1424</v>
      </c>
      <c r="E194">
        <f t="shared" si="2"/>
        <v>0</v>
      </c>
    </row>
    <row r="195" spans="1:5" x14ac:dyDescent="0.3">
      <c r="A195">
        <v>194</v>
      </c>
      <c r="B195">
        <v>21684</v>
      </c>
      <c r="C195">
        <v>36</v>
      </c>
      <c r="D195">
        <v>1428</v>
      </c>
      <c r="E195">
        <f t="shared" ref="E195:E258" si="3">C195-C194+D195-D194</f>
        <v>0</v>
      </c>
    </row>
    <row r="196" spans="1:5" x14ac:dyDescent="0.3">
      <c r="A196">
        <v>195</v>
      </c>
      <c r="B196">
        <v>21681</v>
      </c>
      <c r="C196">
        <v>34</v>
      </c>
      <c r="D196">
        <v>1433</v>
      </c>
      <c r="E196">
        <f t="shared" si="3"/>
        <v>3</v>
      </c>
    </row>
    <row r="197" spans="1:5" x14ac:dyDescent="0.3">
      <c r="A197">
        <v>196</v>
      </c>
      <c r="B197">
        <v>21680</v>
      </c>
      <c r="C197">
        <v>32</v>
      </c>
      <c r="D197">
        <v>1436</v>
      </c>
      <c r="E197">
        <f t="shared" si="3"/>
        <v>1</v>
      </c>
    </row>
    <row r="198" spans="1:5" x14ac:dyDescent="0.3">
      <c r="A198">
        <v>197</v>
      </c>
      <c r="B198">
        <v>21680</v>
      </c>
      <c r="C198">
        <v>28</v>
      </c>
      <c r="D198">
        <v>1440</v>
      </c>
      <c r="E198">
        <f t="shared" si="3"/>
        <v>0</v>
      </c>
    </row>
    <row r="199" spans="1:5" x14ac:dyDescent="0.3">
      <c r="A199">
        <v>198</v>
      </c>
      <c r="B199">
        <v>21677</v>
      </c>
      <c r="C199">
        <v>28</v>
      </c>
      <c r="D199">
        <v>1443</v>
      </c>
      <c r="E199">
        <f t="shared" si="3"/>
        <v>3</v>
      </c>
    </row>
    <row r="200" spans="1:5" x14ac:dyDescent="0.3">
      <c r="A200">
        <v>199</v>
      </c>
      <c r="B200">
        <v>21675</v>
      </c>
      <c r="C200">
        <v>27</v>
      </c>
      <c r="D200">
        <v>1446</v>
      </c>
      <c r="E200">
        <f t="shared" si="3"/>
        <v>2</v>
      </c>
    </row>
    <row r="201" spans="1:5" x14ac:dyDescent="0.3">
      <c r="A201">
        <v>200</v>
      </c>
      <c r="B201">
        <v>21675</v>
      </c>
      <c r="C201">
        <v>25</v>
      </c>
      <c r="D201">
        <v>1448</v>
      </c>
      <c r="E201">
        <f t="shared" si="3"/>
        <v>0</v>
      </c>
    </row>
    <row r="202" spans="1:5" x14ac:dyDescent="0.3">
      <c r="A202">
        <v>201</v>
      </c>
      <c r="B202">
        <v>21673</v>
      </c>
      <c r="C202">
        <v>24</v>
      </c>
      <c r="D202">
        <v>1451</v>
      </c>
      <c r="E202">
        <f t="shared" si="3"/>
        <v>2</v>
      </c>
    </row>
    <row r="203" spans="1:5" x14ac:dyDescent="0.3">
      <c r="A203">
        <v>202</v>
      </c>
      <c r="B203">
        <v>21671</v>
      </c>
      <c r="C203">
        <v>26</v>
      </c>
      <c r="D203">
        <v>1451</v>
      </c>
      <c r="E203">
        <f t="shared" si="3"/>
        <v>2</v>
      </c>
    </row>
    <row r="204" spans="1:5" x14ac:dyDescent="0.3">
      <c r="A204">
        <v>203</v>
      </c>
      <c r="B204">
        <v>21668</v>
      </c>
      <c r="C204">
        <v>28</v>
      </c>
      <c r="D204">
        <v>1452</v>
      </c>
      <c r="E204">
        <f t="shared" si="3"/>
        <v>3</v>
      </c>
    </row>
    <row r="205" spans="1:5" x14ac:dyDescent="0.3">
      <c r="A205">
        <v>204</v>
      </c>
      <c r="B205">
        <v>21665</v>
      </c>
      <c r="C205">
        <v>30</v>
      </c>
      <c r="D205">
        <v>1453</v>
      </c>
      <c r="E205">
        <f t="shared" si="3"/>
        <v>3</v>
      </c>
    </row>
    <row r="206" spans="1:5" x14ac:dyDescent="0.3">
      <c r="A206">
        <v>205</v>
      </c>
      <c r="B206">
        <v>21665</v>
      </c>
      <c r="C206">
        <v>30</v>
      </c>
      <c r="D206">
        <v>1453</v>
      </c>
      <c r="E206">
        <f t="shared" si="3"/>
        <v>0</v>
      </c>
    </row>
    <row r="207" spans="1:5" x14ac:dyDescent="0.3">
      <c r="A207">
        <v>206</v>
      </c>
      <c r="B207">
        <v>21665</v>
      </c>
      <c r="C207">
        <v>28</v>
      </c>
      <c r="D207">
        <v>1455</v>
      </c>
      <c r="E207">
        <f t="shared" si="3"/>
        <v>0</v>
      </c>
    </row>
    <row r="208" spans="1:5" x14ac:dyDescent="0.3">
      <c r="A208">
        <v>207</v>
      </c>
      <c r="B208">
        <v>21658</v>
      </c>
      <c r="C208">
        <v>34</v>
      </c>
      <c r="D208">
        <v>1456</v>
      </c>
      <c r="E208">
        <f t="shared" si="3"/>
        <v>7</v>
      </c>
    </row>
    <row r="209" spans="1:5" x14ac:dyDescent="0.3">
      <c r="A209">
        <v>208</v>
      </c>
      <c r="B209">
        <v>21655</v>
      </c>
      <c r="C209">
        <v>37</v>
      </c>
      <c r="D209">
        <v>1456</v>
      </c>
      <c r="E209">
        <f t="shared" si="3"/>
        <v>3</v>
      </c>
    </row>
    <row r="210" spans="1:5" x14ac:dyDescent="0.3">
      <c r="A210">
        <v>209</v>
      </c>
      <c r="B210">
        <v>21653</v>
      </c>
      <c r="C210">
        <v>39</v>
      </c>
      <c r="D210">
        <v>1456</v>
      </c>
      <c r="E210">
        <f t="shared" si="3"/>
        <v>2</v>
      </c>
    </row>
    <row r="211" spans="1:5" x14ac:dyDescent="0.3">
      <c r="A211">
        <v>210</v>
      </c>
      <c r="B211">
        <v>21650</v>
      </c>
      <c r="C211">
        <v>39</v>
      </c>
      <c r="D211">
        <v>1459</v>
      </c>
      <c r="E211">
        <f t="shared" si="3"/>
        <v>3</v>
      </c>
    </row>
    <row r="212" spans="1:5" x14ac:dyDescent="0.3">
      <c r="A212">
        <v>211</v>
      </c>
      <c r="B212">
        <v>21648</v>
      </c>
      <c r="C212">
        <v>40</v>
      </c>
      <c r="D212">
        <v>1460</v>
      </c>
      <c r="E212">
        <f t="shared" si="3"/>
        <v>2</v>
      </c>
    </row>
    <row r="213" spans="1:5" x14ac:dyDescent="0.3">
      <c r="A213">
        <v>212</v>
      </c>
      <c r="B213">
        <v>21647</v>
      </c>
      <c r="C213">
        <v>41</v>
      </c>
      <c r="D213">
        <v>1460</v>
      </c>
      <c r="E213">
        <f t="shared" si="3"/>
        <v>1</v>
      </c>
    </row>
    <row r="214" spans="1:5" x14ac:dyDescent="0.3">
      <c r="A214">
        <v>213</v>
      </c>
      <c r="B214">
        <v>21646</v>
      </c>
      <c r="C214">
        <v>39</v>
      </c>
      <c r="D214">
        <v>1463</v>
      </c>
      <c r="E214">
        <f t="shared" si="3"/>
        <v>1</v>
      </c>
    </row>
    <row r="215" spans="1:5" x14ac:dyDescent="0.3">
      <c r="A215">
        <v>214</v>
      </c>
      <c r="B215">
        <v>21645</v>
      </c>
      <c r="C215">
        <v>38</v>
      </c>
      <c r="D215">
        <v>1465</v>
      </c>
      <c r="E215">
        <f t="shared" si="3"/>
        <v>1</v>
      </c>
    </row>
    <row r="216" spans="1:5" x14ac:dyDescent="0.3">
      <c r="A216">
        <v>215</v>
      </c>
      <c r="B216">
        <v>21644</v>
      </c>
      <c r="C216">
        <v>39</v>
      </c>
      <c r="D216">
        <v>1465</v>
      </c>
      <c r="E216">
        <f t="shared" si="3"/>
        <v>1</v>
      </c>
    </row>
    <row r="217" spans="1:5" x14ac:dyDescent="0.3">
      <c r="A217">
        <v>216</v>
      </c>
      <c r="B217">
        <v>21639</v>
      </c>
      <c r="C217">
        <v>42</v>
      </c>
      <c r="D217">
        <v>1467</v>
      </c>
      <c r="E217">
        <f t="shared" si="3"/>
        <v>5</v>
      </c>
    </row>
    <row r="218" spans="1:5" x14ac:dyDescent="0.3">
      <c r="A218">
        <v>217</v>
      </c>
      <c r="B218">
        <v>21639</v>
      </c>
      <c r="C218">
        <v>40</v>
      </c>
      <c r="D218">
        <v>1469</v>
      </c>
      <c r="E218">
        <f t="shared" si="3"/>
        <v>0</v>
      </c>
    </row>
    <row r="219" spans="1:5" x14ac:dyDescent="0.3">
      <c r="A219">
        <v>218</v>
      </c>
      <c r="B219">
        <v>21638</v>
      </c>
      <c r="C219">
        <v>38</v>
      </c>
      <c r="D219">
        <v>1472</v>
      </c>
      <c r="E219">
        <f t="shared" si="3"/>
        <v>1</v>
      </c>
    </row>
    <row r="220" spans="1:5" x14ac:dyDescent="0.3">
      <c r="A220">
        <v>219</v>
      </c>
      <c r="B220">
        <v>21635</v>
      </c>
      <c r="C220">
        <v>38</v>
      </c>
      <c r="D220">
        <v>1475</v>
      </c>
      <c r="E220">
        <f t="shared" si="3"/>
        <v>3</v>
      </c>
    </row>
    <row r="221" spans="1:5" x14ac:dyDescent="0.3">
      <c r="A221">
        <v>220</v>
      </c>
      <c r="B221">
        <v>21634</v>
      </c>
      <c r="C221">
        <v>39</v>
      </c>
      <c r="D221">
        <v>1475</v>
      </c>
      <c r="E221">
        <f t="shared" si="3"/>
        <v>1</v>
      </c>
    </row>
    <row r="222" spans="1:5" x14ac:dyDescent="0.3">
      <c r="A222">
        <v>221</v>
      </c>
      <c r="B222">
        <v>21634</v>
      </c>
      <c r="C222">
        <v>39</v>
      </c>
      <c r="D222">
        <v>1475</v>
      </c>
      <c r="E222">
        <f t="shared" si="3"/>
        <v>0</v>
      </c>
    </row>
    <row r="223" spans="1:5" x14ac:dyDescent="0.3">
      <c r="A223">
        <v>222</v>
      </c>
      <c r="B223">
        <v>21629</v>
      </c>
      <c r="C223">
        <v>37</v>
      </c>
      <c r="D223">
        <v>1482</v>
      </c>
      <c r="E223">
        <f t="shared" si="3"/>
        <v>5</v>
      </c>
    </row>
    <row r="224" spans="1:5" x14ac:dyDescent="0.3">
      <c r="A224">
        <v>223</v>
      </c>
      <c r="B224">
        <v>21627</v>
      </c>
      <c r="C224">
        <v>36</v>
      </c>
      <c r="D224">
        <v>1485</v>
      </c>
      <c r="E224">
        <f t="shared" si="3"/>
        <v>2</v>
      </c>
    </row>
    <row r="225" spans="1:5" x14ac:dyDescent="0.3">
      <c r="A225">
        <v>224</v>
      </c>
      <c r="B225">
        <v>21625</v>
      </c>
      <c r="C225">
        <v>36</v>
      </c>
      <c r="D225">
        <v>1487</v>
      </c>
      <c r="E225">
        <f t="shared" si="3"/>
        <v>2</v>
      </c>
    </row>
    <row r="226" spans="1:5" x14ac:dyDescent="0.3">
      <c r="A226">
        <v>225</v>
      </c>
      <c r="B226">
        <v>21623</v>
      </c>
      <c r="C226">
        <v>35</v>
      </c>
      <c r="D226">
        <v>1490</v>
      </c>
      <c r="E226">
        <f t="shared" si="3"/>
        <v>2</v>
      </c>
    </row>
    <row r="227" spans="1:5" x14ac:dyDescent="0.3">
      <c r="A227">
        <v>226</v>
      </c>
      <c r="B227">
        <v>21621</v>
      </c>
      <c r="C227">
        <v>35</v>
      </c>
      <c r="D227">
        <v>1492</v>
      </c>
      <c r="E227">
        <f t="shared" si="3"/>
        <v>2</v>
      </c>
    </row>
    <row r="228" spans="1:5" x14ac:dyDescent="0.3">
      <c r="A228">
        <v>227</v>
      </c>
      <c r="B228">
        <v>21619</v>
      </c>
      <c r="C228">
        <v>36</v>
      </c>
      <c r="D228">
        <v>1493</v>
      </c>
      <c r="E228">
        <f t="shared" si="3"/>
        <v>2</v>
      </c>
    </row>
    <row r="229" spans="1:5" x14ac:dyDescent="0.3">
      <c r="A229">
        <v>228</v>
      </c>
      <c r="B229">
        <v>21617</v>
      </c>
      <c r="C229">
        <v>37</v>
      </c>
      <c r="D229">
        <v>1494</v>
      </c>
      <c r="E229">
        <f t="shared" si="3"/>
        <v>2</v>
      </c>
    </row>
    <row r="230" spans="1:5" x14ac:dyDescent="0.3">
      <c r="A230">
        <v>229</v>
      </c>
      <c r="B230">
        <v>21616</v>
      </c>
      <c r="C230">
        <v>37</v>
      </c>
      <c r="D230">
        <v>1495</v>
      </c>
      <c r="E230">
        <f t="shared" si="3"/>
        <v>1</v>
      </c>
    </row>
    <row r="231" spans="1:5" x14ac:dyDescent="0.3">
      <c r="A231">
        <v>230</v>
      </c>
      <c r="B231">
        <v>21615</v>
      </c>
      <c r="C231">
        <v>37</v>
      </c>
      <c r="D231">
        <v>1496</v>
      </c>
      <c r="E231">
        <f t="shared" si="3"/>
        <v>1</v>
      </c>
    </row>
    <row r="232" spans="1:5" x14ac:dyDescent="0.3">
      <c r="A232">
        <v>231</v>
      </c>
      <c r="B232">
        <v>21613</v>
      </c>
      <c r="C232">
        <v>34</v>
      </c>
      <c r="D232">
        <v>1501</v>
      </c>
      <c r="E232">
        <f t="shared" si="3"/>
        <v>2</v>
      </c>
    </row>
    <row r="233" spans="1:5" x14ac:dyDescent="0.3">
      <c r="A233">
        <v>232</v>
      </c>
      <c r="B233">
        <v>21610</v>
      </c>
      <c r="C233">
        <v>37</v>
      </c>
      <c r="D233">
        <v>1501</v>
      </c>
      <c r="E233">
        <f t="shared" si="3"/>
        <v>3</v>
      </c>
    </row>
    <row r="234" spans="1:5" x14ac:dyDescent="0.3">
      <c r="A234">
        <v>233</v>
      </c>
      <c r="B234">
        <v>21608</v>
      </c>
      <c r="C234">
        <v>38</v>
      </c>
      <c r="D234">
        <v>1502</v>
      </c>
      <c r="E234">
        <f t="shared" si="3"/>
        <v>2</v>
      </c>
    </row>
    <row r="235" spans="1:5" x14ac:dyDescent="0.3">
      <c r="A235">
        <v>234</v>
      </c>
      <c r="B235">
        <v>21607</v>
      </c>
      <c r="C235">
        <v>36</v>
      </c>
      <c r="D235">
        <v>1505</v>
      </c>
      <c r="E235">
        <f t="shared" si="3"/>
        <v>1</v>
      </c>
    </row>
    <row r="236" spans="1:5" x14ac:dyDescent="0.3">
      <c r="A236">
        <v>235</v>
      </c>
      <c r="B236">
        <v>21603</v>
      </c>
      <c r="C236">
        <v>39</v>
      </c>
      <c r="D236">
        <v>1506</v>
      </c>
      <c r="E236">
        <f t="shared" si="3"/>
        <v>4</v>
      </c>
    </row>
    <row r="237" spans="1:5" x14ac:dyDescent="0.3">
      <c r="A237">
        <v>236</v>
      </c>
      <c r="B237">
        <v>21603</v>
      </c>
      <c r="C237">
        <v>39</v>
      </c>
      <c r="D237">
        <v>1506</v>
      </c>
      <c r="E237">
        <f t="shared" si="3"/>
        <v>0</v>
      </c>
    </row>
    <row r="238" spans="1:5" x14ac:dyDescent="0.3">
      <c r="A238">
        <v>237</v>
      </c>
      <c r="B238">
        <v>21601</v>
      </c>
      <c r="C238">
        <v>36</v>
      </c>
      <c r="D238">
        <v>1511</v>
      </c>
      <c r="E238">
        <f t="shared" si="3"/>
        <v>2</v>
      </c>
    </row>
    <row r="239" spans="1:5" x14ac:dyDescent="0.3">
      <c r="A239">
        <v>238</v>
      </c>
      <c r="B239">
        <v>21601</v>
      </c>
      <c r="C239">
        <v>34</v>
      </c>
      <c r="D239">
        <v>1513</v>
      </c>
      <c r="E239">
        <f t="shared" si="3"/>
        <v>0</v>
      </c>
    </row>
    <row r="240" spans="1:5" x14ac:dyDescent="0.3">
      <c r="A240">
        <v>239</v>
      </c>
      <c r="B240">
        <v>21600</v>
      </c>
      <c r="C240">
        <v>33</v>
      </c>
      <c r="D240">
        <v>1515</v>
      </c>
      <c r="E240">
        <f t="shared" si="3"/>
        <v>1</v>
      </c>
    </row>
    <row r="241" spans="1:5" x14ac:dyDescent="0.3">
      <c r="A241">
        <v>240</v>
      </c>
      <c r="B241">
        <v>21598</v>
      </c>
      <c r="C241">
        <v>33</v>
      </c>
      <c r="D241">
        <v>1517</v>
      </c>
      <c r="E241">
        <f t="shared" si="3"/>
        <v>2</v>
      </c>
    </row>
    <row r="242" spans="1:5" x14ac:dyDescent="0.3">
      <c r="A242">
        <v>241</v>
      </c>
      <c r="B242">
        <v>21597</v>
      </c>
      <c r="C242">
        <v>32</v>
      </c>
      <c r="D242">
        <v>1519</v>
      </c>
      <c r="E242">
        <f t="shared" si="3"/>
        <v>1</v>
      </c>
    </row>
    <row r="243" spans="1:5" x14ac:dyDescent="0.3">
      <c r="A243">
        <v>242</v>
      </c>
      <c r="B243">
        <v>21596</v>
      </c>
      <c r="C243">
        <v>31</v>
      </c>
      <c r="D243">
        <v>1521</v>
      </c>
      <c r="E243">
        <f t="shared" si="3"/>
        <v>1</v>
      </c>
    </row>
    <row r="244" spans="1:5" x14ac:dyDescent="0.3">
      <c r="A244">
        <v>243</v>
      </c>
      <c r="B244">
        <v>21593</v>
      </c>
      <c r="C244">
        <v>32</v>
      </c>
      <c r="D244">
        <v>1523</v>
      </c>
      <c r="E244">
        <f t="shared" si="3"/>
        <v>3</v>
      </c>
    </row>
    <row r="245" spans="1:5" x14ac:dyDescent="0.3">
      <c r="A245">
        <v>244</v>
      </c>
      <c r="B245">
        <v>21591</v>
      </c>
      <c r="C245">
        <v>33</v>
      </c>
      <c r="D245">
        <v>1524</v>
      </c>
      <c r="E245">
        <f t="shared" si="3"/>
        <v>2</v>
      </c>
    </row>
    <row r="246" spans="1:5" x14ac:dyDescent="0.3">
      <c r="A246">
        <v>245</v>
      </c>
      <c r="B246">
        <v>21591</v>
      </c>
      <c r="C246">
        <v>32</v>
      </c>
      <c r="D246">
        <v>1525</v>
      </c>
      <c r="E246">
        <f t="shared" si="3"/>
        <v>0</v>
      </c>
    </row>
    <row r="247" spans="1:5" x14ac:dyDescent="0.3">
      <c r="A247">
        <v>246</v>
      </c>
      <c r="B247">
        <v>21588</v>
      </c>
      <c r="C247">
        <v>33</v>
      </c>
      <c r="D247">
        <v>1527</v>
      </c>
      <c r="E247">
        <f t="shared" si="3"/>
        <v>3</v>
      </c>
    </row>
    <row r="248" spans="1:5" x14ac:dyDescent="0.3">
      <c r="A248">
        <v>247</v>
      </c>
      <c r="B248">
        <v>21586</v>
      </c>
      <c r="C248">
        <v>32</v>
      </c>
      <c r="D248">
        <v>1530</v>
      </c>
      <c r="E248">
        <f t="shared" si="3"/>
        <v>2</v>
      </c>
    </row>
    <row r="249" spans="1:5" x14ac:dyDescent="0.3">
      <c r="A249">
        <v>248</v>
      </c>
      <c r="B249">
        <v>21585</v>
      </c>
      <c r="C249">
        <v>31</v>
      </c>
      <c r="D249">
        <v>1532</v>
      </c>
      <c r="E249">
        <f t="shared" si="3"/>
        <v>1</v>
      </c>
    </row>
    <row r="250" spans="1:5" x14ac:dyDescent="0.3">
      <c r="A250">
        <v>249</v>
      </c>
      <c r="B250">
        <v>21583</v>
      </c>
      <c r="C250">
        <v>32</v>
      </c>
      <c r="D250">
        <v>1533</v>
      </c>
      <c r="E250">
        <f t="shared" si="3"/>
        <v>2</v>
      </c>
    </row>
    <row r="251" spans="1:5" x14ac:dyDescent="0.3">
      <c r="A251">
        <v>250</v>
      </c>
      <c r="B251">
        <v>21578</v>
      </c>
      <c r="C251">
        <v>33</v>
      </c>
      <c r="D251">
        <v>1537</v>
      </c>
      <c r="E251">
        <f t="shared" si="3"/>
        <v>5</v>
      </c>
    </row>
    <row r="252" spans="1:5" x14ac:dyDescent="0.3">
      <c r="A252">
        <v>251</v>
      </c>
      <c r="B252">
        <v>21575</v>
      </c>
      <c r="C252">
        <v>36</v>
      </c>
      <c r="D252">
        <v>1537</v>
      </c>
      <c r="E252">
        <f t="shared" si="3"/>
        <v>3</v>
      </c>
    </row>
    <row r="253" spans="1:5" x14ac:dyDescent="0.3">
      <c r="A253">
        <v>252</v>
      </c>
      <c r="B253">
        <v>21572</v>
      </c>
      <c r="C253">
        <v>37</v>
      </c>
      <c r="D253">
        <v>1539</v>
      </c>
      <c r="E253">
        <f t="shared" si="3"/>
        <v>3</v>
      </c>
    </row>
    <row r="254" spans="1:5" x14ac:dyDescent="0.3">
      <c r="A254">
        <v>253</v>
      </c>
      <c r="B254">
        <v>21571</v>
      </c>
      <c r="C254">
        <v>38</v>
      </c>
      <c r="D254">
        <v>1539</v>
      </c>
      <c r="E254">
        <f t="shared" si="3"/>
        <v>1</v>
      </c>
    </row>
    <row r="255" spans="1:5" x14ac:dyDescent="0.3">
      <c r="A255">
        <v>254</v>
      </c>
      <c r="B255">
        <v>21569</v>
      </c>
      <c r="C255">
        <v>39</v>
      </c>
      <c r="D255">
        <v>1540</v>
      </c>
      <c r="E255">
        <f t="shared" si="3"/>
        <v>2</v>
      </c>
    </row>
    <row r="256" spans="1:5" x14ac:dyDescent="0.3">
      <c r="A256">
        <v>255</v>
      </c>
      <c r="B256">
        <v>21567</v>
      </c>
      <c r="C256">
        <v>39</v>
      </c>
      <c r="D256">
        <v>1542</v>
      </c>
      <c r="E256">
        <f t="shared" si="3"/>
        <v>2</v>
      </c>
    </row>
    <row r="257" spans="1:5" x14ac:dyDescent="0.3">
      <c r="A257">
        <v>256</v>
      </c>
      <c r="B257">
        <v>21565</v>
      </c>
      <c r="C257">
        <v>40</v>
      </c>
      <c r="D257">
        <v>1543</v>
      </c>
      <c r="E257">
        <f t="shared" si="3"/>
        <v>2</v>
      </c>
    </row>
    <row r="258" spans="1:5" x14ac:dyDescent="0.3">
      <c r="A258">
        <v>257</v>
      </c>
      <c r="B258">
        <v>21562</v>
      </c>
      <c r="C258">
        <v>42</v>
      </c>
      <c r="D258">
        <v>1544</v>
      </c>
      <c r="E258">
        <f t="shared" si="3"/>
        <v>3</v>
      </c>
    </row>
    <row r="259" spans="1:5" x14ac:dyDescent="0.3">
      <c r="A259">
        <v>258</v>
      </c>
      <c r="B259">
        <v>21561</v>
      </c>
      <c r="C259">
        <v>40</v>
      </c>
      <c r="D259">
        <v>1547</v>
      </c>
      <c r="E259">
        <f t="shared" ref="E259:E322" si="4">C259-C258+D259-D258</f>
        <v>1</v>
      </c>
    </row>
    <row r="260" spans="1:5" x14ac:dyDescent="0.3">
      <c r="A260">
        <v>259</v>
      </c>
      <c r="B260">
        <v>21561</v>
      </c>
      <c r="C260">
        <v>38</v>
      </c>
      <c r="D260">
        <v>1549</v>
      </c>
      <c r="E260">
        <f t="shared" si="4"/>
        <v>0</v>
      </c>
    </row>
    <row r="261" spans="1:5" x14ac:dyDescent="0.3">
      <c r="A261">
        <v>260</v>
      </c>
      <c r="B261">
        <v>21560</v>
      </c>
      <c r="C261">
        <v>39</v>
      </c>
      <c r="D261">
        <v>1549</v>
      </c>
      <c r="E261">
        <f t="shared" si="4"/>
        <v>1</v>
      </c>
    </row>
    <row r="262" spans="1:5" x14ac:dyDescent="0.3">
      <c r="A262">
        <v>261</v>
      </c>
      <c r="B262">
        <v>21557</v>
      </c>
      <c r="C262">
        <v>39</v>
      </c>
      <c r="D262">
        <v>1552</v>
      </c>
      <c r="E262">
        <f t="shared" si="4"/>
        <v>3</v>
      </c>
    </row>
    <row r="263" spans="1:5" x14ac:dyDescent="0.3">
      <c r="A263">
        <v>262</v>
      </c>
      <c r="B263">
        <v>21555</v>
      </c>
      <c r="C263">
        <v>39</v>
      </c>
      <c r="D263">
        <v>1554</v>
      </c>
      <c r="E263">
        <f t="shared" si="4"/>
        <v>2</v>
      </c>
    </row>
    <row r="264" spans="1:5" x14ac:dyDescent="0.3">
      <c r="A264">
        <v>263</v>
      </c>
      <c r="B264">
        <v>21554</v>
      </c>
      <c r="C264">
        <v>39</v>
      </c>
      <c r="D264">
        <v>1555</v>
      </c>
      <c r="E264">
        <f t="shared" si="4"/>
        <v>1</v>
      </c>
    </row>
    <row r="265" spans="1:5" x14ac:dyDescent="0.3">
      <c r="A265">
        <v>264</v>
      </c>
      <c r="B265">
        <v>21554</v>
      </c>
      <c r="C265">
        <v>37</v>
      </c>
      <c r="D265">
        <v>1557</v>
      </c>
      <c r="E265">
        <f t="shared" si="4"/>
        <v>0</v>
      </c>
    </row>
    <row r="266" spans="1:5" x14ac:dyDescent="0.3">
      <c r="A266">
        <v>265</v>
      </c>
      <c r="B266">
        <v>21552</v>
      </c>
      <c r="C266">
        <v>34</v>
      </c>
      <c r="D266">
        <v>1562</v>
      </c>
      <c r="E266">
        <f t="shared" si="4"/>
        <v>2</v>
      </c>
    </row>
    <row r="267" spans="1:5" x14ac:dyDescent="0.3">
      <c r="A267">
        <v>266</v>
      </c>
      <c r="B267">
        <v>21550</v>
      </c>
      <c r="C267">
        <v>33</v>
      </c>
      <c r="D267">
        <v>1565</v>
      </c>
      <c r="E267">
        <f t="shared" si="4"/>
        <v>2</v>
      </c>
    </row>
    <row r="268" spans="1:5" x14ac:dyDescent="0.3">
      <c r="A268">
        <v>267</v>
      </c>
      <c r="B268">
        <v>21547</v>
      </c>
      <c r="C268">
        <v>33</v>
      </c>
      <c r="D268">
        <v>1568</v>
      </c>
      <c r="E268">
        <f t="shared" si="4"/>
        <v>3</v>
      </c>
    </row>
    <row r="269" spans="1:5" x14ac:dyDescent="0.3">
      <c r="A269">
        <v>268</v>
      </c>
      <c r="B269">
        <v>21545</v>
      </c>
      <c r="C269">
        <v>34</v>
      </c>
      <c r="D269">
        <v>1569</v>
      </c>
      <c r="E269">
        <f t="shared" si="4"/>
        <v>2</v>
      </c>
    </row>
    <row r="270" spans="1:5" x14ac:dyDescent="0.3">
      <c r="A270">
        <v>269</v>
      </c>
      <c r="B270">
        <v>21543</v>
      </c>
      <c r="C270">
        <v>34</v>
      </c>
      <c r="D270">
        <v>1571</v>
      </c>
      <c r="E270">
        <f t="shared" si="4"/>
        <v>2</v>
      </c>
    </row>
    <row r="271" spans="1:5" x14ac:dyDescent="0.3">
      <c r="A271">
        <v>270</v>
      </c>
      <c r="B271">
        <v>21538</v>
      </c>
      <c r="C271">
        <v>37</v>
      </c>
      <c r="D271">
        <v>1573</v>
      </c>
      <c r="E271">
        <f t="shared" si="4"/>
        <v>5</v>
      </c>
    </row>
    <row r="272" spans="1:5" x14ac:dyDescent="0.3">
      <c r="A272">
        <v>271</v>
      </c>
      <c r="B272">
        <v>21535</v>
      </c>
      <c r="C272">
        <v>38</v>
      </c>
      <c r="D272">
        <v>1575</v>
      </c>
      <c r="E272">
        <f t="shared" si="4"/>
        <v>3</v>
      </c>
    </row>
    <row r="273" spans="1:5" x14ac:dyDescent="0.3">
      <c r="A273">
        <v>272</v>
      </c>
      <c r="B273">
        <v>21532</v>
      </c>
      <c r="C273">
        <v>38</v>
      </c>
      <c r="D273">
        <v>1578</v>
      </c>
      <c r="E273">
        <f t="shared" si="4"/>
        <v>3</v>
      </c>
    </row>
    <row r="274" spans="1:5" x14ac:dyDescent="0.3">
      <c r="A274">
        <v>273</v>
      </c>
      <c r="B274">
        <v>21532</v>
      </c>
      <c r="C274">
        <v>37</v>
      </c>
      <c r="D274">
        <v>1579</v>
      </c>
      <c r="E274">
        <f t="shared" si="4"/>
        <v>0</v>
      </c>
    </row>
    <row r="275" spans="1:5" x14ac:dyDescent="0.3">
      <c r="A275">
        <v>274</v>
      </c>
      <c r="B275">
        <v>21528</v>
      </c>
      <c r="C275">
        <v>41</v>
      </c>
      <c r="D275">
        <v>1579</v>
      </c>
      <c r="E275">
        <f t="shared" si="4"/>
        <v>4</v>
      </c>
    </row>
    <row r="276" spans="1:5" x14ac:dyDescent="0.3">
      <c r="A276">
        <v>275</v>
      </c>
      <c r="B276">
        <v>21524</v>
      </c>
      <c r="C276">
        <v>44</v>
      </c>
      <c r="D276">
        <v>1580</v>
      </c>
      <c r="E276">
        <f t="shared" si="4"/>
        <v>4</v>
      </c>
    </row>
    <row r="277" spans="1:5" x14ac:dyDescent="0.3">
      <c r="A277">
        <v>276</v>
      </c>
      <c r="B277">
        <v>21521</v>
      </c>
      <c r="C277">
        <v>44</v>
      </c>
      <c r="D277">
        <v>1583</v>
      </c>
      <c r="E277">
        <f t="shared" si="4"/>
        <v>3</v>
      </c>
    </row>
    <row r="278" spans="1:5" x14ac:dyDescent="0.3">
      <c r="A278">
        <v>277</v>
      </c>
      <c r="B278">
        <v>21519</v>
      </c>
      <c r="C278">
        <v>44</v>
      </c>
      <c r="D278">
        <v>1585</v>
      </c>
      <c r="E278">
        <f t="shared" si="4"/>
        <v>2</v>
      </c>
    </row>
    <row r="279" spans="1:5" x14ac:dyDescent="0.3">
      <c r="A279">
        <v>278</v>
      </c>
      <c r="B279">
        <v>21518</v>
      </c>
      <c r="C279">
        <v>44</v>
      </c>
      <c r="D279">
        <v>1586</v>
      </c>
      <c r="E279">
        <f t="shared" si="4"/>
        <v>1</v>
      </c>
    </row>
    <row r="280" spans="1:5" x14ac:dyDescent="0.3">
      <c r="A280">
        <v>279</v>
      </c>
      <c r="B280">
        <v>21514</v>
      </c>
      <c r="C280">
        <v>48</v>
      </c>
      <c r="D280">
        <v>1586</v>
      </c>
      <c r="E280">
        <f t="shared" si="4"/>
        <v>4</v>
      </c>
    </row>
    <row r="281" spans="1:5" x14ac:dyDescent="0.3">
      <c r="A281">
        <v>280</v>
      </c>
      <c r="B281">
        <v>21511</v>
      </c>
      <c r="C281">
        <v>49</v>
      </c>
      <c r="D281">
        <v>1588</v>
      </c>
      <c r="E281">
        <f t="shared" si="4"/>
        <v>3</v>
      </c>
    </row>
    <row r="282" spans="1:5" x14ac:dyDescent="0.3">
      <c r="A282">
        <v>281</v>
      </c>
      <c r="B282">
        <v>21509</v>
      </c>
      <c r="C282">
        <v>49</v>
      </c>
      <c r="D282">
        <v>1590</v>
      </c>
      <c r="E282">
        <f t="shared" si="4"/>
        <v>2</v>
      </c>
    </row>
    <row r="283" spans="1:5" x14ac:dyDescent="0.3">
      <c r="A283">
        <v>282</v>
      </c>
      <c r="B283">
        <v>21508</v>
      </c>
      <c r="C283">
        <v>47</v>
      </c>
      <c r="D283">
        <v>1593</v>
      </c>
      <c r="E283">
        <f t="shared" si="4"/>
        <v>1</v>
      </c>
    </row>
    <row r="284" spans="1:5" x14ac:dyDescent="0.3">
      <c r="A284">
        <v>283</v>
      </c>
      <c r="B284">
        <v>21505</v>
      </c>
      <c r="C284">
        <v>48</v>
      </c>
      <c r="D284">
        <v>1595</v>
      </c>
      <c r="E284">
        <f t="shared" si="4"/>
        <v>3</v>
      </c>
    </row>
    <row r="285" spans="1:5" x14ac:dyDescent="0.3">
      <c r="A285">
        <v>284</v>
      </c>
      <c r="B285">
        <v>21503</v>
      </c>
      <c r="C285">
        <v>48</v>
      </c>
      <c r="D285">
        <v>1597</v>
      </c>
      <c r="E285">
        <f t="shared" si="4"/>
        <v>2</v>
      </c>
    </row>
    <row r="286" spans="1:5" x14ac:dyDescent="0.3">
      <c r="A286">
        <v>285</v>
      </c>
      <c r="B286">
        <v>21503</v>
      </c>
      <c r="C286">
        <v>43</v>
      </c>
      <c r="D286">
        <v>1602</v>
      </c>
      <c r="E286">
        <f t="shared" si="4"/>
        <v>0</v>
      </c>
    </row>
    <row r="287" spans="1:5" x14ac:dyDescent="0.3">
      <c r="A287">
        <v>286</v>
      </c>
      <c r="B287">
        <v>21502</v>
      </c>
      <c r="C287">
        <v>41</v>
      </c>
      <c r="D287">
        <v>1605</v>
      </c>
      <c r="E287">
        <f t="shared" si="4"/>
        <v>1</v>
      </c>
    </row>
    <row r="288" spans="1:5" x14ac:dyDescent="0.3">
      <c r="A288">
        <v>287</v>
      </c>
      <c r="B288">
        <v>21502</v>
      </c>
      <c r="C288">
        <v>38</v>
      </c>
      <c r="D288">
        <v>1608</v>
      </c>
      <c r="E288">
        <f t="shared" si="4"/>
        <v>0</v>
      </c>
    </row>
    <row r="289" spans="1:5" x14ac:dyDescent="0.3">
      <c r="A289">
        <v>288</v>
      </c>
      <c r="B289">
        <v>21499</v>
      </c>
      <c r="C289">
        <v>41</v>
      </c>
      <c r="D289">
        <v>1608</v>
      </c>
      <c r="E289">
        <f t="shared" si="4"/>
        <v>3</v>
      </c>
    </row>
    <row r="290" spans="1:5" x14ac:dyDescent="0.3">
      <c r="A290">
        <v>289</v>
      </c>
      <c r="B290">
        <v>21495</v>
      </c>
      <c r="C290">
        <v>41</v>
      </c>
      <c r="D290">
        <v>1612</v>
      </c>
      <c r="E290">
        <f t="shared" si="4"/>
        <v>4</v>
      </c>
    </row>
    <row r="291" spans="1:5" x14ac:dyDescent="0.3">
      <c r="A291">
        <v>290</v>
      </c>
      <c r="B291">
        <v>21492</v>
      </c>
      <c r="C291">
        <v>40</v>
      </c>
      <c r="D291">
        <v>1616</v>
      </c>
      <c r="E291">
        <f t="shared" si="4"/>
        <v>3</v>
      </c>
    </row>
    <row r="292" spans="1:5" x14ac:dyDescent="0.3">
      <c r="A292">
        <v>291</v>
      </c>
      <c r="B292">
        <v>21491</v>
      </c>
      <c r="C292">
        <v>38</v>
      </c>
      <c r="D292">
        <v>1619</v>
      </c>
      <c r="E292">
        <f t="shared" si="4"/>
        <v>1</v>
      </c>
    </row>
    <row r="293" spans="1:5" x14ac:dyDescent="0.3">
      <c r="A293">
        <v>292</v>
      </c>
      <c r="B293">
        <v>21490</v>
      </c>
      <c r="C293">
        <v>37</v>
      </c>
      <c r="D293">
        <v>1621</v>
      </c>
      <c r="E293">
        <f t="shared" si="4"/>
        <v>1</v>
      </c>
    </row>
    <row r="294" spans="1:5" x14ac:dyDescent="0.3">
      <c r="A294">
        <v>293</v>
      </c>
      <c r="B294">
        <v>21489</v>
      </c>
      <c r="C294">
        <v>37</v>
      </c>
      <c r="D294">
        <v>1622</v>
      </c>
      <c r="E294">
        <f t="shared" si="4"/>
        <v>1</v>
      </c>
    </row>
    <row r="295" spans="1:5" x14ac:dyDescent="0.3">
      <c r="A295">
        <v>294</v>
      </c>
      <c r="B295">
        <v>21485</v>
      </c>
      <c r="C295">
        <v>37</v>
      </c>
      <c r="D295">
        <v>1626</v>
      </c>
      <c r="E295">
        <f t="shared" si="4"/>
        <v>4</v>
      </c>
    </row>
    <row r="296" spans="1:5" x14ac:dyDescent="0.3">
      <c r="A296">
        <v>295</v>
      </c>
      <c r="B296">
        <v>21480</v>
      </c>
      <c r="C296">
        <v>39</v>
      </c>
      <c r="D296">
        <v>1629</v>
      </c>
      <c r="E296">
        <f t="shared" si="4"/>
        <v>5</v>
      </c>
    </row>
    <row r="297" spans="1:5" x14ac:dyDescent="0.3">
      <c r="A297">
        <v>296</v>
      </c>
      <c r="B297">
        <v>21478</v>
      </c>
      <c r="C297">
        <v>39</v>
      </c>
      <c r="D297">
        <v>1631</v>
      </c>
      <c r="E297">
        <f t="shared" si="4"/>
        <v>2</v>
      </c>
    </row>
    <row r="298" spans="1:5" x14ac:dyDescent="0.3">
      <c r="A298">
        <v>297</v>
      </c>
      <c r="B298">
        <v>21474</v>
      </c>
      <c r="C298">
        <v>42</v>
      </c>
      <c r="D298">
        <v>1632</v>
      </c>
      <c r="E298">
        <f t="shared" si="4"/>
        <v>4</v>
      </c>
    </row>
    <row r="299" spans="1:5" x14ac:dyDescent="0.3">
      <c r="A299">
        <v>298</v>
      </c>
      <c r="B299">
        <v>21473</v>
      </c>
      <c r="C299">
        <v>40</v>
      </c>
      <c r="D299">
        <v>1635</v>
      </c>
      <c r="E299">
        <f t="shared" si="4"/>
        <v>1</v>
      </c>
    </row>
    <row r="300" spans="1:5" x14ac:dyDescent="0.3">
      <c r="A300">
        <v>299</v>
      </c>
      <c r="B300">
        <v>21467</v>
      </c>
      <c r="C300">
        <v>44</v>
      </c>
      <c r="D300">
        <v>1637</v>
      </c>
      <c r="E300">
        <f t="shared" si="4"/>
        <v>6</v>
      </c>
    </row>
    <row r="301" spans="1:5" x14ac:dyDescent="0.3">
      <c r="A301">
        <v>300</v>
      </c>
      <c r="B301">
        <v>21461</v>
      </c>
      <c r="C301">
        <v>50</v>
      </c>
      <c r="D301">
        <v>1637</v>
      </c>
      <c r="E301">
        <f t="shared" si="4"/>
        <v>6</v>
      </c>
    </row>
    <row r="302" spans="1:5" x14ac:dyDescent="0.3">
      <c r="A302">
        <v>301</v>
      </c>
      <c r="B302">
        <v>21458</v>
      </c>
      <c r="C302">
        <v>52</v>
      </c>
      <c r="D302">
        <v>1638</v>
      </c>
      <c r="E302">
        <f t="shared" si="4"/>
        <v>3</v>
      </c>
    </row>
    <row r="303" spans="1:5" x14ac:dyDescent="0.3">
      <c r="A303">
        <v>302</v>
      </c>
      <c r="B303">
        <v>21456</v>
      </c>
      <c r="C303">
        <v>54</v>
      </c>
      <c r="D303">
        <v>1638</v>
      </c>
      <c r="E303">
        <f t="shared" si="4"/>
        <v>2</v>
      </c>
    </row>
    <row r="304" spans="1:5" x14ac:dyDescent="0.3">
      <c r="A304">
        <v>303</v>
      </c>
      <c r="B304">
        <v>21454</v>
      </c>
      <c r="C304">
        <v>53</v>
      </c>
      <c r="D304">
        <v>1641</v>
      </c>
      <c r="E304">
        <f t="shared" si="4"/>
        <v>2</v>
      </c>
    </row>
    <row r="305" spans="1:5" x14ac:dyDescent="0.3">
      <c r="A305">
        <v>304</v>
      </c>
      <c r="B305">
        <v>21451</v>
      </c>
      <c r="C305">
        <v>52</v>
      </c>
      <c r="D305">
        <v>1645</v>
      </c>
      <c r="E305">
        <f t="shared" si="4"/>
        <v>3</v>
      </c>
    </row>
    <row r="306" spans="1:5" x14ac:dyDescent="0.3">
      <c r="A306">
        <v>305</v>
      </c>
      <c r="B306">
        <v>21450</v>
      </c>
      <c r="C306">
        <v>50</v>
      </c>
      <c r="D306">
        <v>1648</v>
      </c>
      <c r="E306">
        <f t="shared" si="4"/>
        <v>1</v>
      </c>
    </row>
    <row r="307" spans="1:5" x14ac:dyDescent="0.3">
      <c r="A307">
        <v>306</v>
      </c>
      <c r="B307">
        <v>21447</v>
      </c>
      <c r="C307">
        <v>52</v>
      </c>
      <c r="D307">
        <v>1649</v>
      </c>
      <c r="E307">
        <f t="shared" si="4"/>
        <v>3</v>
      </c>
    </row>
    <row r="308" spans="1:5" x14ac:dyDescent="0.3">
      <c r="A308">
        <v>307</v>
      </c>
      <c r="B308">
        <v>21445</v>
      </c>
      <c r="C308">
        <v>53</v>
      </c>
      <c r="D308">
        <v>1650</v>
      </c>
      <c r="E308">
        <f t="shared" si="4"/>
        <v>2</v>
      </c>
    </row>
    <row r="309" spans="1:5" x14ac:dyDescent="0.3">
      <c r="A309">
        <v>308</v>
      </c>
      <c r="B309">
        <v>21442</v>
      </c>
      <c r="C309">
        <v>55</v>
      </c>
      <c r="D309">
        <v>1651</v>
      </c>
      <c r="E309">
        <f t="shared" si="4"/>
        <v>3</v>
      </c>
    </row>
    <row r="310" spans="1:5" x14ac:dyDescent="0.3">
      <c r="A310">
        <v>309</v>
      </c>
      <c r="B310">
        <v>21442</v>
      </c>
      <c r="C310">
        <v>51</v>
      </c>
      <c r="D310">
        <v>1655</v>
      </c>
      <c r="E310">
        <f t="shared" si="4"/>
        <v>0</v>
      </c>
    </row>
    <row r="311" spans="1:5" x14ac:dyDescent="0.3">
      <c r="A311">
        <v>310</v>
      </c>
      <c r="B311">
        <v>21437</v>
      </c>
      <c r="C311">
        <v>51</v>
      </c>
      <c r="D311">
        <v>1660</v>
      </c>
      <c r="E311">
        <f t="shared" si="4"/>
        <v>5</v>
      </c>
    </row>
    <row r="312" spans="1:5" x14ac:dyDescent="0.3">
      <c r="A312">
        <v>311</v>
      </c>
      <c r="B312">
        <v>21436</v>
      </c>
      <c r="C312">
        <v>50</v>
      </c>
      <c r="D312">
        <v>1662</v>
      </c>
      <c r="E312">
        <f t="shared" si="4"/>
        <v>1</v>
      </c>
    </row>
    <row r="313" spans="1:5" x14ac:dyDescent="0.3">
      <c r="A313">
        <v>312</v>
      </c>
      <c r="B313">
        <v>21432</v>
      </c>
      <c r="C313">
        <v>50</v>
      </c>
      <c r="D313">
        <v>1666</v>
      </c>
      <c r="E313">
        <f t="shared" si="4"/>
        <v>4</v>
      </c>
    </row>
    <row r="314" spans="1:5" x14ac:dyDescent="0.3">
      <c r="A314">
        <v>313</v>
      </c>
      <c r="B314">
        <v>21431</v>
      </c>
      <c r="C314">
        <v>50</v>
      </c>
      <c r="D314">
        <v>1667</v>
      </c>
      <c r="E314">
        <f t="shared" si="4"/>
        <v>1</v>
      </c>
    </row>
    <row r="315" spans="1:5" x14ac:dyDescent="0.3">
      <c r="A315">
        <v>314</v>
      </c>
      <c r="B315">
        <v>21430</v>
      </c>
      <c r="C315">
        <v>45</v>
      </c>
      <c r="D315">
        <v>1673</v>
      </c>
      <c r="E315">
        <f t="shared" si="4"/>
        <v>1</v>
      </c>
    </row>
    <row r="316" spans="1:5" x14ac:dyDescent="0.3">
      <c r="A316">
        <v>315</v>
      </c>
      <c r="B316">
        <v>21429</v>
      </c>
      <c r="C316">
        <v>40</v>
      </c>
      <c r="D316">
        <v>1679</v>
      </c>
      <c r="E316">
        <f t="shared" si="4"/>
        <v>1</v>
      </c>
    </row>
    <row r="317" spans="1:5" x14ac:dyDescent="0.3">
      <c r="A317">
        <v>316</v>
      </c>
      <c r="B317">
        <v>21427</v>
      </c>
      <c r="C317">
        <v>39</v>
      </c>
      <c r="D317">
        <v>1682</v>
      </c>
      <c r="E317">
        <f t="shared" si="4"/>
        <v>2</v>
      </c>
    </row>
    <row r="318" spans="1:5" x14ac:dyDescent="0.3">
      <c r="A318">
        <v>317</v>
      </c>
      <c r="B318">
        <v>21426</v>
      </c>
      <c r="C318">
        <v>38</v>
      </c>
      <c r="D318">
        <v>1684</v>
      </c>
      <c r="E318">
        <f t="shared" si="4"/>
        <v>1</v>
      </c>
    </row>
    <row r="319" spans="1:5" x14ac:dyDescent="0.3">
      <c r="A319">
        <v>318</v>
      </c>
      <c r="B319">
        <v>21426</v>
      </c>
      <c r="C319">
        <v>36</v>
      </c>
      <c r="D319">
        <v>1686</v>
      </c>
      <c r="E319">
        <f t="shared" si="4"/>
        <v>0</v>
      </c>
    </row>
    <row r="320" spans="1:5" x14ac:dyDescent="0.3">
      <c r="A320">
        <v>319</v>
      </c>
      <c r="B320">
        <v>21424</v>
      </c>
      <c r="C320">
        <v>35</v>
      </c>
      <c r="D320">
        <v>1689</v>
      </c>
      <c r="E320">
        <f t="shared" si="4"/>
        <v>2</v>
      </c>
    </row>
    <row r="321" spans="1:5" x14ac:dyDescent="0.3">
      <c r="A321">
        <v>320</v>
      </c>
      <c r="B321">
        <v>21421</v>
      </c>
      <c r="C321">
        <v>37</v>
      </c>
      <c r="D321">
        <v>1690</v>
      </c>
      <c r="E321">
        <f t="shared" si="4"/>
        <v>3</v>
      </c>
    </row>
    <row r="322" spans="1:5" x14ac:dyDescent="0.3">
      <c r="A322">
        <v>321</v>
      </c>
      <c r="B322">
        <v>21417</v>
      </c>
      <c r="C322">
        <v>38</v>
      </c>
      <c r="D322">
        <v>1693</v>
      </c>
      <c r="E322">
        <f t="shared" si="4"/>
        <v>4</v>
      </c>
    </row>
    <row r="323" spans="1:5" x14ac:dyDescent="0.3">
      <c r="A323">
        <v>322</v>
      </c>
      <c r="B323">
        <v>21414</v>
      </c>
      <c r="C323">
        <v>39</v>
      </c>
      <c r="D323">
        <v>1695</v>
      </c>
      <c r="E323">
        <f t="shared" ref="E323:E350" si="5">C323-C322+D323-D322</f>
        <v>3</v>
      </c>
    </row>
    <row r="324" spans="1:5" x14ac:dyDescent="0.3">
      <c r="A324">
        <v>323</v>
      </c>
      <c r="B324">
        <v>21413</v>
      </c>
      <c r="C324">
        <v>37</v>
      </c>
      <c r="D324">
        <v>1698</v>
      </c>
      <c r="E324">
        <f t="shared" si="5"/>
        <v>1</v>
      </c>
    </row>
    <row r="325" spans="1:5" x14ac:dyDescent="0.3">
      <c r="A325">
        <v>324</v>
      </c>
      <c r="B325">
        <v>21412</v>
      </c>
      <c r="C325">
        <v>38</v>
      </c>
      <c r="D325">
        <v>1698</v>
      </c>
      <c r="E325">
        <f t="shared" si="5"/>
        <v>1</v>
      </c>
    </row>
    <row r="326" spans="1:5" x14ac:dyDescent="0.3">
      <c r="A326">
        <v>325</v>
      </c>
      <c r="B326">
        <v>21412</v>
      </c>
      <c r="C326">
        <v>33</v>
      </c>
      <c r="D326">
        <v>1703</v>
      </c>
      <c r="E326">
        <f t="shared" si="5"/>
        <v>0</v>
      </c>
    </row>
    <row r="327" spans="1:5" x14ac:dyDescent="0.3">
      <c r="A327">
        <v>326</v>
      </c>
      <c r="B327">
        <v>21408</v>
      </c>
      <c r="C327">
        <v>36</v>
      </c>
      <c r="D327">
        <v>1704</v>
      </c>
      <c r="E327">
        <f t="shared" si="5"/>
        <v>4</v>
      </c>
    </row>
    <row r="328" spans="1:5" x14ac:dyDescent="0.3">
      <c r="A328">
        <v>327</v>
      </c>
      <c r="B328">
        <v>21405</v>
      </c>
      <c r="C328">
        <v>35</v>
      </c>
      <c r="D328">
        <v>1708</v>
      </c>
      <c r="E328">
        <f t="shared" si="5"/>
        <v>3</v>
      </c>
    </row>
    <row r="329" spans="1:5" x14ac:dyDescent="0.3">
      <c r="A329">
        <v>328</v>
      </c>
      <c r="B329">
        <v>21405</v>
      </c>
      <c r="C329">
        <v>34</v>
      </c>
      <c r="D329">
        <v>1709</v>
      </c>
      <c r="E329">
        <f t="shared" si="5"/>
        <v>0</v>
      </c>
    </row>
    <row r="330" spans="1:5" x14ac:dyDescent="0.3">
      <c r="A330">
        <v>329</v>
      </c>
      <c r="B330">
        <v>21404</v>
      </c>
      <c r="C330">
        <v>34</v>
      </c>
      <c r="D330">
        <v>1710</v>
      </c>
      <c r="E330">
        <f t="shared" si="5"/>
        <v>1</v>
      </c>
    </row>
    <row r="331" spans="1:5" x14ac:dyDescent="0.3">
      <c r="A331">
        <v>330</v>
      </c>
      <c r="B331">
        <v>21402</v>
      </c>
      <c r="C331">
        <v>35</v>
      </c>
      <c r="D331">
        <v>1711</v>
      </c>
      <c r="E331">
        <f t="shared" si="5"/>
        <v>2</v>
      </c>
    </row>
    <row r="332" spans="1:5" x14ac:dyDescent="0.3">
      <c r="A332">
        <v>331</v>
      </c>
      <c r="B332">
        <v>21397</v>
      </c>
      <c r="C332">
        <v>38</v>
      </c>
      <c r="D332">
        <v>1713</v>
      </c>
      <c r="E332">
        <f t="shared" si="5"/>
        <v>5</v>
      </c>
    </row>
    <row r="333" spans="1:5" x14ac:dyDescent="0.3">
      <c r="A333">
        <v>332</v>
      </c>
      <c r="B333">
        <v>21395</v>
      </c>
      <c r="C333">
        <v>39</v>
      </c>
      <c r="D333">
        <v>1714</v>
      </c>
      <c r="E333">
        <f t="shared" si="5"/>
        <v>2</v>
      </c>
    </row>
    <row r="334" spans="1:5" x14ac:dyDescent="0.3">
      <c r="A334">
        <v>333</v>
      </c>
      <c r="B334">
        <v>21392</v>
      </c>
      <c r="C334">
        <v>42</v>
      </c>
      <c r="D334">
        <v>1714</v>
      </c>
      <c r="E334">
        <f t="shared" si="5"/>
        <v>3</v>
      </c>
    </row>
    <row r="335" spans="1:5" x14ac:dyDescent="0.3">
      <c r="A335">
        <v>334</v>
      </c>
      <c r="B335">
        <v>21390</v>
      </c>
      <c r="C335">
        <v>42</v>
      </c>
      <c r="D335">
        <v>1716</v>
      </c>
      <c r="E335">
        <f t="shared" si="5"/>
        <v>2</v>
      </c>
    </row>
    <row r="336" spans="1:5" x14ac:dyDescent="0.3">
      <c r="A336">
        <v>335</v>
      </c>
      <c r="B336">
        <v>21388</v>
      </c>
      <c r="C336">
        <v>41</v>
      </c>
      <c r="D336">
        <v>1719</v>
      </c>
      <c r="E336">
        <f t="shared" si="5"/>
        <v>2</v>
      </c>
    </row>
    <row r="337" spans="1:5" x14ac:dyDescent="0.3">
      <c r="A337">
        <v>336</v>
      </c>
      <c r="B337">
        <v>21383</v>
      </c>
      <c r="C337">
        <v>42</v>
      </c>
      <c r="D337">
        <v>1723</v>
      </c>
      <c r="E337">
        <f t="shared" si="5"/>
        <v>5</v>
      </c>
    </row>
    <row r="338" spans="1:5" x14ac:dyDescent="0.3">
      <c r="A338">
        <v>337</v>
      </c>
      <c r="B338">
        <v>21381</v>
      </c>
      <c r="C338">
        <v>41</v>
      </c>
      <c r="D338">
        <v>1726</v>
      </c>
      <c r="E338">
        <f t="shared" si="5"/>
        <v>2</v>
      </c>
    </row>
    <row r="339" spans="1:5" x14ac:dyDescent="0.3">
      <c r="A339">
        <v>338</v>
      </c>
      <c r="B339">
        <v>21378</v>
      </c>
      <c r="C339">
        <v>43</v>
      </c>
      <c r="D339">
        <v>1727</v>
      </c>
      <c r="E339">
        <f t="shared" si="5"/>
        <v>3</v>
      </c>
    </row>
    <row r="340" spans="1:5" x14ac:dyDescent="0.3">
      <c r="A340">
        <v>339</v>
      </c>
      <c r="B340">
        <v>21376</v>
      </c>
      <c r="C340">
        <v>44</v>
      </c>
      <c r="D340">
        <v>1728</v>
      </c>
      <c r="E340">
        <f t="shared" si="5"/>
        <v>2</v>
      </c>
    </row>
    <row r="341" spans="1:5" x14ac:dyDescent="0.3">
      <c r="A341">
        <v>340</v>
      </c>
      <c r="B341">
        <v>21373</v>
      </c>
      <c r="C341">
        <v>47</v>
      </c>
      <c r="D341">
        <v>1728</v>
      </c>
      <c r="E341">
        <f t="shared" si="5"/>
        <v>3</v>
      </c>
    </row>
    <row r="342" spans="1:5" x14ac:dyDescent="0.3">
      <c r="A342">
        <v>341</v>
      </c>
      <c r="B342">
        <v>21370</v>
      </c>
      <c r="C342">
        <v>46</v>
      </c>
      <c r="D342">
        <v>1732</v>
      </c>
      <c r="E342">
        <f t="shared" si="5"/>
        <v>3</v>
      </c>
    </row>
    <row r="343" spans="1:5" x14ac:dyDescent="0.3">
      <c r="A343">
        <v>342</v>
      </c>
      <c r="B343">
        <v>21370</v>
      </c>
      <c r="C343">
        <v>43</v>
      </c>
      <c r="D343">
        <v>1735</v>
      </c>
      <c r="E343">
        <f t="shared" si="5"/>
        <v>0</v>
      </c>
    </row>
    <row r="344" spans="1:5" x14ac:dyDescent="0.3">
      <c r="A344">
        <v>343</v>
      </c>
      <c r="B344">
        <v>21367</v>
      </c>
      <c r="C344">
        <v>46</v>
      </c>
      <c r="D344">
        <v>1735</v>
      </c>
      <c r="E344">
        <f t="shared" si="5"/>
        <v>3</v>
      </c>
    </row>
    <row r="345" spans="1:5" x14ac:dyDescent="0.3">
      <c r="A345">
        <v>344</v>
      </c>
      <c r="B345">
        <v>21365</v>
      </c>
      <c r="C345">
        <v>47</v>
      </c>
      <c r="D345">
        <v>1736</v>
      </c>
      <c r="E345">
        <f t="shared" si="5"/>
        <v>2</v>
      </c>
    </row>
    <row r="346" spans="1:5" x14ac:dyDescent="0.3">
      <c r="A346">
        <v>345</v>
      </c>
      <c r="B346">
        <v>21363</v>
      </c>
      <c r="C346">
        <v>47</v>
      </c>
      <c r="D346">
        <v>1738</v>
      </c>
      <c r="E346">
        <f t="shared" si="5"/>
        <v>2</v>
      </c>
    </row>
    <row r="347" spans="1:5" x14ac:dyDescent="0.3">
      <c r="A347">
        <v>346</v>
      </c>
      <c r="B347">
        <v>21362</v>
      </c>
      <c r="C347">
        <v>43</v>
      </c>
      <c r="D347">
        <v>1743</v>
      </c>
      <c r="E347">
        <f t="shared" si="5"/>
        <v>1</v>
      </c>
    </row>
    <row r="348" spans="1:5" x14ac:dyDescent="0.3">
      <c r="A348">
        <v>347</v>
      </c>
      <c r="B348">
        <v>21362</v>
      </c>
      <c r="C348">
        <v>41</v>
      </c>
      <c r="D348">
        <v>1745</v>
      </c>
      <c r="E348">
        <f t="shared" si="5"/>
        <v>0</v>
      </c>
    </row>
    <row r="349" spans="1:5" x14ac:dyDescent="0.3">
      <c r="A349">
        <v>348</v>
      </c>
      <c r="B349">
        <v>21360</v>
      </c>
      <c r="C349">
        <v>40</v>
      </c>
      <c r="D349">
        <v>1748</v>
      </c>
      <c r="E349">
        <f t="shared" si="5"/>
        <v>2</v>
      </c>
    </row>
    <row r="350" spans="1:5" x14ac:dyDescent="0.3">
      <c r="A350">
        <v>349</v>
      </c>
      <c r="B350">
        <v>21359</v>
      </c>
      <c r="C350">
        <v>39</v>
      </c>
      <c r="D350">
        <v>1750</v>
      </c>
      <c r="E350">
        <f t="shared" si="5"/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4691-7BE7-4144-8121-1D08E93E760E}">
  <dimension ref="A1:K364"/>
  <sheetViews>
    <sheetView zoomScale="91" zoomScaleNormal="91" workbookViewId="0">
      <selection activeCell="J15" sqref="J15"/>
    </sheetView>
  </sheetViews>
  <sheetFormatPr defaultRowHeight="14.4" x14ac:dyDescent="0.3"/>
  <cols>
    <col min="10" max="11" width="11.8984375" bestFit="1" customWidth="1"/>
  </cols>
  <sheetData>
    <row r="1" spans="1:11" x14ac:dyDescent="0.3">
      <c r="D1" t="s">
        <v>47</v>
      </c>
      <c r="E1" t="s">
        <v>48</v>
      </c>
      <c r="F1" t="s">
        <v>50</v>
      </c>
      <c r="G1" t="s">
        <v>49</v>
      </c>
    </row>
    <row r="2" spans="1:11" x14ac:dyDescent="0.3">
      <c r="A2">
        <v>31</v>
      </c>
      <c r="B2">
        <v>25.92</v>
      </c>
      <c r="C2">
        <v>0</v>
      </c>
      <c r="D2">
        <f t="shared" ref="D2:D35" si="0">$J$3+$J$4*B2+$J$5*B2^2 +$J$6*B2^3 +$J$7*B2^4+$J$15*C2</f>
        <v>4.1245371334819314E-2</v>
      </c>
      <c r="E2">
        <f t="shared" ref="E2:E36" si="1">$K$3+$K$4*B2+$K$5*B2^2 +$K$6*B2^3 +$K$7*B2^4 + $J$15*C2</f>
        <v>7.281406790418643E-2</v>
      </c>
      <c r="F2">
        <f t="shared" ref="F2:F36" si="2">D2*0.47+E2*0.53</f>
        <v>5.7976780516583885E-2</v>
      </c>
      <c r="G2">
        <f t="shared" ref="G2:G35" si="3">$J$10*B2^3 +$J$11*B2^2 +$J$12*B2+ $J$13 +$J$16*C2</f>
        <v>6.2873333951999927E-2</v>
      </c>
      <c r="H2">
        <f t="shared" ref="H2:H36" si="4">G2-F2</f>
        <v>4.8965534354160414E-3</v>
      </c>
      <c r="I2">
        <f>J2*(1+H2)</f>
        <v>12360.227607255616</v>
      </c>
      <c r="J2">
        <v>12300</v>
      </c>
    </row>
    <row r="3" spans="1:11" x14ac:dyDescent="0.3">
      <c r="A3">
        <v>32</v>
      </c>
      <c r="B3">
        <v>26.07</v>
      </c>
      <c r="C3">
        <v>0</v>
      </c>
      <c r="D3">
        <f t="shared" si="0"/>
        <v>4.0857102216522945E-2</v>
      </c>
      <c r="E3">
        <f t="shared" si="1"/>
        <v>7.2945172486703402E-2</v>
      </c>
      <c r="F3">
        <f t="shared" si="2"/>
        <v>5.7863779459718587E-2</v>
      </c>
      <c r="G3">
        <f t="shared" si="3"/>
        <v>6.3487655172000085E-2</v>
      </c>
      <c r="H3">
        <f t="shared" si="4"/>
        <v>5.6238757122814981E-3</v>
      </c>
      <c r="I3">
        <f t="shared" ref="I3:I37" si="5">I2*(1+H3)</f>
        <v>12429.739991094333</v>
      </c>
      <c r="J3">
        <f>0.8692+0.015</f>
        <v>0.88419999999999999</v>
      </c>
      <c r="K3">
        <f>2.13+0.015</f>
        <v>2.145</v>
      </c>
    </row>
    <row r="4" spans="1:11" x14ac:dyDescent="0.3">
      <c r="A4">
        <v>33</v>
      </c>
      <c r="B4">
        <v>25.93</v>
      </c>
      <c r="C4">
        <v>0</v>
      </c>
      <c r="D4">
        <f t="shared" si="0"/>
        <v>4.1219494441346649E-2</v>
      </c>
      <c r="E4">
        <f t="shared" si="1"/>
        <v>7.2823861369051723E-2</v>
      </c>
      <c r="F4">
        <f t="shared" si="2"/>
        <v>5.7969808913030343E-2</v>
      </c>
      <c r="G4">
        <f t="shared" si="3"/>
        <v>6.2914394148000069E-2</v>
      </c>
      <c r="H4">
        <f t="shared" si="4"/>
        <v>4.9445852349697256E-3</v>
      </c>
      <c r="I4">
        <f t="shared" si="5"/>
        <v>12491.19989992881</v>
      </c>
      <c r="J4">
        <v>-0.159</v>
      </c>
      <c r="K4">
        <v>-0.37969999999999998</v>
      </c>
    </row>
    <row r="5" spans="1:11" x14ac:dyDescent="0.3">
      <c r="A5">
        <v>34</v>
      </c>
      <c r="B5">
        <v>27.14</v>
      </c>
      <c r="C5">
        <v>0</v>
      </c>
      <c r="D5">
        <f t="shared" si="0"/>
        <v>3.8173050876352477E-2</v>
      </c>
      <c r="E5">
        <f t="shared" si="1"/>
        <v>7.2954885305600126E-2</v>
      </c>
      <c r="F5">
        <f t="shared" si="2"/>
        <v>5.6607423123853737E-2</v>
      </c>
      <c r="G5">
        <f t="shared" si="3"/>
        <v>6.7746217935999914E-2</v>
      </c>
      <c r="H5">
        <f t="shared" si="4"/>
        <v>1.1138794812146177E-2</v>
      </c>
      <c r="I5">
        <f t="shared" si="5"/>
        <v>12630.336812571617</v>
      </c>
      <c r="J5">
        <v>1.116E-2</v>
      </c>
      <c r="K5">
        <v>2.4570000000000002E-2</v>
      </c>
    </row>
    <row r="6" spans="1:11" x14ac:dyDescent="0.3">
      <c r="A6">
        <v>35</v>
      </c>
      <c r="B6">
        <v>26.9</v>
      </c>
      <c r="C6">
        <v>0</v>
      </c>
      <c r="D6">
        <f t="shared" si="0"/>
        <v>3.8749829608399899E-2</v>
      </c>
      <c r="E6">
        <f t="shared" si="1"/>
        <v>7.3085666623198264E-2</v>
      </c>
      <c r="F6">
        <f t="shared" si="2"/>
        <v>5.6947823226243033E-2</v>
      </c>
      <c r="G6">
        <f t="shared" si="3"/>
        <v>6.6813009999999978E-2</v>
      </c>
      <c r="H6">
        <f t="shared" si="4"/>
        <v>9.8651867737569454E-3</v>
      </c>
      <c r="I6">
        <f t="shared" si="5"/>
        <v>12754.937444243094</v>
      </c>
      <c r="J6">
        <v>-3.4089999999999999E-4</v>
      </c>
      <c r="K6">
        <v>-6.778E-4</v>
      </c>
    </row>
    <row r="7" spans="1:11" x14ac:dyDescent="0.3">
      <c r="A7">
        <v>36</v>
      </c>
      <c r="B7">
        <v>26.15</v>
      </c>
      <c r="C7">
        <v>0</v>
      </c>
      <c r="D7">
        <f t="shared" si="0"/>
        <v>4.0650146532274167E-2</v>
      </c>
      <c r="E7">
        <f t="shared" si="1"/>
        <v>7.3001370975451785E-2</v>
      </c>
      <c r="F7">
        <f t="shared" si="2"/>
        <v>5.7796295487158304E-2</v>
      </c>
      <c r="G7">
        <f t="shared" si="3"/>
        <v>6.3813842499999912E-2</v>
      </c>
      <c r="H7">
        <f t="shared" si="4"/>
        <v>6.0175470128416078E-3</v>
      </c>
      <c r="I7">
        <f t="shared" si="5"/>
        <v>12831.690879959682</v>
      </c>
      <c r="J7">
        <v>3.8039999999999999E-6</v>
      </c>
      <c r="K7">
        <v>6.7920000000000004E-6</v>
      </c>
    </row>
    <row r="8" spans="1:11" x14ac:dyDescent="0.3">
      <c r="A8">
        <v>37</v>
      </c>
      <c r="B8">
        <v>24.78</v>
      </c>
      <c r="C8">
        <v>1</v>
      </c>
      <c r="D8">
        <f t="shared" si="0"/>
        <v>8.410394131509788E-2</v>
      </c>
      <c r="E8">
        <f t="shared" si="1"/>
        <v>0.11067802300346716</v>
      </c>
      <c r="F8">
        <f t="shared" si="2"/>
        <v>9.8188204609933605E-2</v>
      </c>
      <c r="G8">
        <f t="shared" si="3"/>
        <v>5.8120786128000007E-2</v>
      </c>
      <c r="H8">
        <f t="shared" si="4"/>
        <v>-4.0067418481933598E-2</v>
      </c>
      <c r="I8">
        <f t="shared" si="5"/>
        <v>12317.558151641526</v>
      </c>
    </row>
    <row r="9" spans="1:11" x14ac:dyDescent="0.3">
      <c r="A9">
        <v>38</v>
      </c>
      <c r="B9">
        <v>25.41</v>
      </c>
      <c r="C9">
        <v>0</v>
      </c>
      <c r="D9">
        <f t="shared" si="0"/>
        <v>4.2554500621448277E-2</v>
      </c>
      <c r="E9">
        <f t="shared" si="1"/>
        <v>7.2110898915087152E-2</v>
      </c>
      <c r="F9">
        <f t="shared" si="2"/>
        <v>5.8219391717076879E-2</v>
      </c>
      <c r="G9">
        <f t="shared" si="3"/>
        <v>6.0762089603999897E-2</v>
      </c>
      <c r="H9">
        <f t="shared" si="4"/>
        <v>2.5426978869230177E-3</v>
      </c>
      <c r="I9">
        <f t="shared" si="5"/>
        <v>12348.877980725756</v>
      </c>
    </row>
    <row r="10" spans="1:11" x14ac:dyDescent="0.3">
      <c r="A10">
        <v>39</v>
      </c>
      <c r="B10">
        <v>27.69</v>
      </c>
      <c r="C10">
        <v>0</v>
      </c>
      <c r="D10">
        <f t="shared" si="0"/>
        <v>3.6955034344270388E-2</v>
      </c>
      <c r="E10">
        <f t="shared" si="1"/>
        <v>7.2403438537284259E-2</v>
      </c>
      <c r="F10">
        <f t="shared" si="2"/>
        <v>5.5742688566567736E-2</v>
      </c>
      <c r="G10">
        <f t="shared" si="3"/>
        <v>6.9825605795999973E-2</v>
      </c>
      <c r="H10">
        <f t="shared" si="4"/>
        <v>1.4082917229432237E-2</v>
      </c>
      <c r="I10">
        <f t="shared" si="5"/>
        <v>12522.786207204676</v>
      </c>
      <c r="J10">
        <v>-1.5999999999999999E-5</v>
      </c>
    </row>
    <row r="11" spans="1:11" x14ac:dyDescent="0.3">
      <c r="A11">
        <v>40</v>
      </c>
      <c r="B11">
        <v>27.1</v>
      </c>
      <c r="C11">
        <v>0</v>
      </c>
      <c r="D11">
        <f t="shared" si="0"/>
        <v>3.8267615072400396E-2</v>
      </c>
      <c r="E11">
        <f t="shared" si="1"/>
        <v>7.2981606895200279E-2</v>
      </c>
      <c r="F11">
        <f t="shared" si="2"/>
        <v>5.6666030738484335E-2</v>
      </c>
      <c r="G11">
        <f t="shared" si="3"/>
        <v>6.7591698000000006E-2</v>
      </c>
      <c r="H11">
        <f t="shared" si="4"/>
        <v>1.092566726151567E-2</v>
      </c>
      <c r="I11">
        <f t="shared" si="5"/>
        <v>12659.606002491691</v>
      </c>
      <c r="J11">
        <v>1.1714E-3</v>
      </c>
    </row>
    <row r="12" spans="1:11" x14ac:dyDescent="0.3">
      <c r="A12">
        <v>41</v>
      </c>
      <c r="B12">
        <v>27.73</v>
      </c>
      <c r="C12">
        <v>0</v>
      </c>
      <c r="D12">
        <f t="shared" si="0"/>
        <v>3.6873566134332236E-2</v>
      </c>
      <c r="E12">
        <f t="shared" si="1"/>
        <v>7.2350946003242989E-2</v>
      </c>
      <c r="F12">
        <f t="shared" si="2"/>
        <v>5.5676577464854937E-2</v>
      </c>
      <c r="G12">
        <f t="shared" si="3"/>
        <v>6.9973304388000007E-2</v>
      </c>
      <c r="H12">
        <f t="shared" si="4"/>
        <v>1.429672692314507E-2</v>
      </c>
      <c r="I12">
        <f t="shared" si="5"/>
        <v>12840.596932463925</v>
      </c>
      <c r="J12">
        <v>-2.4369999999999999E-2</v>
      </c>
    </row>
    <row r="13" spans="1:11" x14ac:dyDescent="0.3">
      <c r="A13">
        <v>42</v>
      </c>
      <c r="B13">
        <v>24.23</v>
      </c>
      <c r="C13">
        <v>1</v>
      </c>
      <c r="D13">
        <f t="shared" si="0"/>
        <v>8.5350690918179123E-2</v>
      </c>
      <c r="E13">
        <f t="shared" si="1"/>
        <v>0.10891314294834584</v>
      </c>
      <c r="F13">
        <f t="shared" si="2"/>
        <v>9.783879049416748E-2</v>
      </c>
      <c r="G13">
        <f t="shared" si="3"/>
        <v>5.5802347587999984E-2</v>
      </c>
      <c r="H13">
        <f t="shared" si="4"/>
        <v>-4.2036442906167495E-2</v>
      </c>
      <c r="I13">
        <f t="shared" si="5"/>
        <v>12300.823912631295</v>
      </c>
      <c r="J13">
        <v>0.186171</v>
      </c>
    </row>
    <row r="14" spans="1:11" x14ac:dyDescent="0.3">
      <c r="A14">
        <v>43</v>
      </c>
      <c r="B14">
        <v>24.05</v>
      </c>
      <c r="C14">
        <v>0</v>
      </c>
      <c r="D14">
        <f t="shared" si="0"/>
        <v>4.5731250819275537E-2</v>
      </c>
      <c r="E14">
        <f t="shared" si="1"/>
        <v>6.823309430144997E-2</v>
      </c>
      <c r="F14">
        <f t="shared" si="2"/>
        <v>5.7657227864827985E-2</v>
      </c>
      <c r="G14">
        <f t="shared" si="3"/>
        <v>5.5043906500000045E-2</v>
      </c>
      <c r="H14">
        <f t="shared" si="4"/>
        <v>-2.6133213648279405E-3</v>
      </c>
      <c r="I14">
        <f t="shared" si="5"/>
        <v>12268.67790669543</v>
      </c>
    </row>
    <row r="15" spans="1:11" x14ac:dyDescent="0.3">
      <c r="A15">
        <v>44</v>
      </c>
      <c r="B15">
        <v>21.92</v>
      </c>
      <c r="C15">
        <v>0</v>
      </c>
      <c r="D15">
        <f t="shared" si="0"/>
        <v>4.891890132598764E-2</v>
      </c>
      <c r="E15">
        <f t="shared" si="1"/>
        <v>5.6809630846649473E-2</v>
      </c>
      <c r="F15">
        <f t="shared" si="2"/>
        <v>5.3100987971938407E-2</v>
      </c>
      <c r="G15">
        <f t="shared" si="3"/>
        <v>4.6306178751999966E-2</v>
      </c>
      <c r="H15">
        <f t="shared" si="4"/>
        <v>-6.7948092199384413E-3</v>
      </c>
      <c r="I15">
        <f t="shared" si="5"/>
        <v>12185.314580938561</v>
      </c>
      <c r="J15">
        <v>0.04</v>
      </c>
    </row>
    <row r="16" spans="1:11" x14ac:dyDescent="0.3">
      <c r="A16">
        <v>45</v>
      </c>
      <c r="B16">
        <v>23.52</v>
      </c>
      <c r="C16">
        <v>0</v>
      </c>
      <c r="D16">
        <f t="shared" si="0"/>
        <v>4.6760568245616918E-2</v>
      </c>
      <c r="E16">
        <f t="shared" si="1"/>
        <v>6.5947680503071204E-2</v>
      </c>
      <c r="F16">
        <f t="shared" si="2"/>
        <v>5.6929737742067693E-2</v>
      </c>
      <c r="G16">
        <f t="shared" si="3"/>
        <v>5.2819223232000029E-2</v>
      </c>
      <c r="H16">
        <f t="shared" si="4"/>
        <v>-4.1105145100676643E-3</v>
      </c>
      <c r="I16">
        <f t="shared" si="5"/>
        <v>12135.226668543874</v>
      </c>
    </row>
    <row r="17" spans="1:11" x14ac:dyDescent="0.3">
      <c r="A17">
        <v>46</v>
      </c>
      <c r="B17">
        <v>23.82</v>
      </c>
      <c r="C17">
        <v>0</v>
      </c>
      <c r="D17">
        <f t="shared" si="0"/>
        <v>4.6195308346598907E-2</v>
      </c>
      <c r="E17">
        <f t="shared" si="1"/>
        <v>6.7292409933747077E-2</v>
      </c>
      <c r="F17">
        <f t="shared" si="2"/>
        <v>5.7376772187787438E-2</v>
      </c>
      <c r="G17">
        <f t="shared" si="3"/>
        <v>5.4076465872000129E-2</v>
      </c>
      <c r="H17">
        <f t="shared" si="4"/>
        <v>-3.3003063157873089E-3</v>
      </c>
      <c r="I17">
        <f t="shared" si="5"/>
        <v>12095.176703326168</v>
      </c>
    </row>
    <row r="18" spans="1:11" x14ac:dyDescent="0.3">
      <c r="A18">
        <v>47</v>
      </c>
      <c r="B18">
        <v>19.55</v>
      </c>
      <c r="C18">
        <v>0</v>
      </c>
      <c r="D18">
        <f t="shared" si="0"/>
        <v>4.958859834027407E-2</v>
      </c>
      <c r="E18">
        <f t="shared" si="1"/>
        <v>4.0185796359450299E-2</v>
      </c>
      <c r="F18">
        <f t="shared" si="2"/>
        <v>4.4605113290437468E-2</v>
      </c>
      <c r="G18">
        <f t="shared" si="3"/>
        <v>3.7896566500000034E-2</v>
      </c>
      <c r="H18">
        <f t="shared" si="4"/>
        <v>-6.7085467904374335E-3</v>
      </c>
      <c r="I18">
        <f t="shared" si="5"/>
        <v>12014.035644473295</v>
      </c>
      <c r="J18" t="s">
        <v>46</v>
      </c>
    </row>
    <row r="19" spans="1:11" x14ac:dyDescent="0.3">
      <c r="A19">
        <v>48</v>
      </c>
      <c r="B19">
        <v>26.19</v>
      </c>
      <c r="C19">
        <v>0</v>
      </c>
      <c r="D19">
        <f t="shared" si="0"/>
        <v>4.0546772840854395E-2</v>
      </c>
      <c r="E19">
        <f t="shared" si="1"/>
        <v>7.3025929986515692E-2</v>
      </c>
      <c r="F19">
        <f t="shared" si="2"/>
        <v>5.7760726128054884E-2</v>
      </c>
      <c r="G19">
        <f t="shared" si="3"/>
        <v>6.397653699599995E-2</v>
      </c>
      <c r="H19">
        <f t="shared" si="4"/>
        <v>6.2158108679450652E-3</v>
      </c>
      <c r="I19">
        <f t="shared" si="5"/>
        <v>12088.712617800093</v>
      </c>
      <c r="J19">
        <f>14900</f>
        <v>14900</v>
      </c>
    </row>
    <row r="20" spans="1:11" x14ac:dyDescent="0.3">
      <c r="A20">
        <v>49</v>
      </c>
      <c r="B20">
        <v>25.18</v>
      </c>
      <c r="C20">
        <v>0</v>
      </c>
      <c r="D20">
        <f t="shared" si="0"/>
        <v>4.3131867357286691E-2</v>
      </c>
      <c r="E20">
        <f t="shared" si="1"/>
        <v>7.1660757294770061E-2</v>
      </c>
      <c r="F20">
        <f t="shared" si="2"/>
        <v>5.8252179024152875E-2</v>
      </c>
      <c r="G20">
        <f t="shared" si="3"/>
        <v>5.9800980047999969E-2</v>
      </c>
      <c r="H20">
        <f t="shared" si="4"/>
        <v>1.5488010238470934E-3</v>
      </c>
      <c r="I20">
        <f t="shared" si="5"/>
        <v>12107.435628279534</v>
      </c>
      <c r="J20">
        <v>0.86919999999999997</v>
      </c>
    </row>
    <row r="21" spans="1:11" x14ac:dyDescent="0.3">
      <c r="A21">
        <v>50</v>
      </c>
      <c r="B21">
        <v>25.95</v>
      </c>
      <c r="C21">
        <v>1</v>
      </c>
      <c r="D21">
        <f t="shared" si="0"/>
        <v>8.1167733444273943E-2</v>
      </c>
      <c r="E21">
        <f t="shared" si="1"/>
        <v>0.11284299495145197</v>
      </c>
      <c r="F21">
        <f t="shared" si="2"/>
        <v>9.7955622043078297E-2</v>
      </c>
      <c r="G21">
        <f t="shared" si="3"/>
        <v>6.2996470499999929E-2</v>
      </c>
      <c r="H21">
        <f t="shared" si="4"/>
        <v>-3.4959151543078368E-2</v>
      </c>
      <c r="I21">
        <f t="shared" si="5"/>
        <v>11684.169951352444</v>
      </c>
      <c r="J21">
        <v>-0.15920000000000001</v>
      </c>
    </row>
    <row r="22" spans="1:11" x14ac:dyDescent="0.3">
      <c r="A22">
        <v>51</v>
      </c>
      <c r="B22">
        <v>22.93</v>
      </c>
      <c r="C22">
        <v>0</v>
      </c>
      <c r="D22">
        <f t="shared" si="0"/>
        <v>4.7729514741409851E-2</v>
      </c>
      <c r="E22">
        <f t="shared" si="1"/>
        <v>6.2936040479327326E-2</v>
      </c>
      <c r="F22">
        <f t="shared" si="2"/>
        <v>5.5788973382506116E-2</v>
      </c>
      <c r="G22">
        <f t="shared" si="3"/>
        <v>5.0371367748000023E-2</v>
      </c>
      <c r="H22">
        <f t="shared" si="4"/>
        <v>-5.4176056345060924E-3</v>
      </c>
      <c r="I22">
        <f t="shared" si="5"/>
        <v>11620.86972638947</v>
      </c>
      <c r="J22">
        <v>1.1180000000000001E-2</v>
      </c>
    </row>
    <row r="23" spans="1:11" x14ac:dyDescent="0.3">
      <c r="A23">
        <v>52</v>
      </c>
      <c r="B23">
        <v>23.96</v>
      </c>
      <c r="C23">
        <v>0</v>
      </c>
      <c r="D23">
        <f t="shared" si="0"/>
        <v>4.5915890013961569E-2</v>
      </c>
      <c r="E23">
        <f t="shared" si="1"/>
        <v>6.7874498869742617E-2</v>
      </c>
      <c r="F23">
        <f t="shared" si="2"/>
        <v>5.755395270752553E-2</v>
      </c>
      <c r="G23">
        <f t="shared" si="3"/>
        <v>5.4665064064000096E-2</v>
      </c>
      <c r="H23">
        <f t="shared" si="4"/>
        <v>-2.8888886435254335E-3</v>
      </c>
      <c r="I23">
        <f t="shared" si="5"/>
        <v>11587.298327809014</v>
      </c>
      <c r="J23">
        <v>-3.4079999999999999E-4</v>
      </c>
    </row>
    <row r="24" spans="1:11" x14ac:dyDescent="0.3">
      <c r="A24">
        <v>53</v>
      </c>
      <c r="B24">
        <v>23.31</v>
      </c>
      <c r="C24">
        <v>0</v>
      </c>
      <c r="D24">
        <f t="shared" si="0"/>
        <v>4.7127752191127081E-2</v>
      </c>
      <c r="E24">
        <f t="shared" si="1"/>
        <v>6.4929797397972777E-2</v>
      </c>
      <c r="F24">
        <f t="shared" si="2"/>
        <v>5.6562836150755302E-2</v>
      </c>
      <c r="G24">
        <f t="shared" si="3"/>
        <v>5.1943544483999987E-2</v>
      </c>
      <c r="H24">
        <f t="shared" si="4"/>
        <v>-4.6192916667553152E-3</v>
      </c>
      <c r="I24">
        <f t="shared" si="5"/>
        <v>11533.773217203157</v>
      </c>
      <c r="J24">
        <v>3.8199999999999998E-6</v>
      </c>
    </row>
    <row r="25" spans="1:11" x14ac:dyDescent="0.3">
      <c r="A25">
        <v>54</v>
      </c>
      <c r="B25">
        <v>23.14</v>
      </c>
      <c r="C25">
        <v>0</v>
      </c>
      <c r="D25">
        <f t="shared" si="0"/>
        <v>4.7407109625536403E-2</v>
      </c>
      <c r="E25">
        <f t="shared" si="1"/>
        <v>6.4061401509630134E-2</v>
      </c>
      <c r="F25">
        <f t="shared" si="2"/>
        <v>5.623388432410608E-2</v>
      </c>
      <c r="G25">
        <f t="shared" si="3"/>
        <v>5.1238013135999988E-2</v>
      </c>
      <c r="H25">
        <f t="shared" si="4"/>
        <v>-4.9958711881060922E-3</v>
      </c>
      <c r="I25">
        <f t="shared" si="5"/>
        <v>11476.151971897183</v>
      </c>
      <c r="K25">
        <f>455/0.2/450000</f>
        <v>5.0555555555555553E-3</v>
      </c>
    </row>
    <row r="26" spans="1:11" x14ac:dyDescent="0.3">
      <c r="A26">
        <v>55</v>
      </c>
      <c r="B26">
        <v>24.86</v>
      </c>
      <c r="C26">
        <v>0</v>
      </c>
      <c r="D26">
        <f t="shared" si="0"/>
        <v>4.3913350073344626E-2</v>
      </c>
      <c r="E26">
        <f t="shared" si="1"/>
        <v>7.0894916767615612E-2</v>
      </c>
      <c r="F26">
        <f t="shared" si="2"/>
        <v>5.8213580421308246E-2</v>
      </c>
      <c r="G26">
        <f t="shared" si="3"/>
        <v>5.8457483343999944E-2</v>
      </c>
      <c r="H26">
        <f t="shared" si="4"/>
        <v>2.4390292269169805E-4</v>
      </c>
      <c r="I26">
        <f t="shared" si="5"/>
        <v>11478.951038904383</v>
      </c>
    </row>
    <row r="27" spans="1:11" x14ac:dyDescent="0.3">
      <c r="A27">
        <v>56</v>
      </c>
      <c r="B27">
        <v>25.29</v>
      </c>
      <c r="C27">
        <v>0</v>
      </c>
      <c r="D27">
        <f t="shared" si="0"/>
        <v>4.2857131020468398E-2</v>
      </c>
      <c r="E27">
        <f t="shared" si="1"/>
        <v>7.1886472683125646E-2</v>
      </c>
      <c r="F27">
        <f t="shared" si="2"/>
        <v>5.824268210167674E-2</v>
      </c>
      <c r="G27">
        <f t="shared" si="3"/>
        <v>6.0261204516000005E-2</v>
      </c>
      <c r="H27">
        <f t="shared" si="4"/>
        <v>2.018522414323265E-3</v>
      </c>
      <c r="I27">
        <f t="shared" si="5"/>
        <v>11502.12155886933</v>
      </c>
    </row>
    <row r="28" spans="1:11" x14ac:dyDescent="0.3">
      <c r="A28">
        <v>57</v>
      </c>
      <c r="B28">
        <v>28.8</v>
      </c>
      <c r="C28">
        <v>0</v>
      </c>
      <c r="D28">
        <f t="shared" si="0"/>
        <v>3.5215429734399173E-2</v>
      </c>
      <c r="E28">
        <f t="shared" si="1"/>
        <v>7.0478245171202047E-2</v>
      </c>
      <c r="F28">
        <f t="shared" si="2"/>
        <v>5.3904721915904695E-2</v>
      </c>
      <c r="G28">
        <f t="shared" si="3"/>
        <v>7.371506400000008E-2</v>
      </c>
      <c r="H28">
        <f t="shared" si="4"/>
        <v>1.9810342084095385E-2</v>
      </c>
      <c r="I28">
        <f t="shared" si="5"/>
        <v>11729.98252164338</v>
      </c>
      <c r="K28">
        <f>(750/30/0.2)</f>
        <v>125</v>
      </c>
    </row>
    <row r="29" spans="1:11" x14ac:dyDescent="0.3">
      <c r="A29">
        <v>58</v>
      </c>
      <c r="B29">
        <v>27.86</v>
      </c>
      <c r="C29">
        <v>0</v>
      </c>
      <c r="D29">
        <f t="shared" si="0"/>
        <v>3.6616716288831785E-2</v>
      </c>
      <c r="E29">
        <f t="shared" si="1"/>
        <v>7.2169893693438958E-2</v>
      </c>
      <c r="F29">
        <f t="shared" si="2"/>
        <v>5.5459900313273594E-2</v>
      </c>
      <c r="G29">
        <f t="shared" si="3"/>
        <v>7.0449764943999932E-2</v>
      </c>
      <c r="H29">
        <f t="shared" si="4"/>
        <v>1.4989864630726338E-2</v>
      </c>
      <c r="I29">
        <f t="shared" si="5"/>
        <v>11905.813371763599</v>
      </c>
      <c r="K29">
        <f>400/30/0.2</f>
        <v>66.666666666666671</v>
      </c>
    </row>
    <row r="30" spans="1:11" x14ac:dyDescent="0.3">
      <c r="A30">
        <v>59</v>
      </c>
      <c r="B30">
        <v>26.11</v>
      </c>
      <c r="C30">
        <v>0</v>
      </c>
      <c r="D30">
        <f t="shared" si="0"/>
        <v>4.0753596914339107E-2</v>
      </c>
      <c r="E30">
        <f t="shared" si="1"/>
        <v>7.2974455917623526E-2</v>
      </c>
      <c r="F30">
        <f t="shared" si="2"/>
        <v>5.7830652186079849E-2</v>
      </c>
      <c r="G30">
        <f t="shared" si="3"/>
        <v>6.3650879844000113E-2</v>
      </c>
      <c r="H30">
        <f t="shared" si="4"/>
        <v>5.8202276579202641E-3</v>
      </c>
      <c r="I30">
        <f t="shared" si="5"/>
        <v>11975.107916039975</v>
      </c>
    </row>
    <row r="31" spans="1:11" x14ac:dyDescent="0.3">
      <c r="A31">
        <v>60</v>
      </c>
      <c r="B31">
        <v>23</v>
      </c>
      <c r="C31">
        <v>0</v>
      </c>
      <c r="D31">
        <f t="shared" si="0"/>
        <v>4.7624863999999878E-2</v>
      </c>
      <c r="E31">
        <f t="shared" si="1"/>
        <v>6.3317472000001374E-2</v>
      </c>
      <c r="F31">
        <f t="shared" si="2"/>
        <v>5.5941946240000665E-2</v>
      </c>
      <c r="G31">
        <f t="shared" si="3"/>
        <v>5.0659600000000055E-2</v>
      </c>
      <c r="H31">
        <f t="shared" si="4"/>
        <v>-5.2823462400006099E-3</v>
      </c>
      <c r="I31">
        <f t="shared" si="5"/>
        <v>11911.851249766079</v>
      </c>
    </row>
    <row r="32" spans="1:11" x14ac:dyDescent="0.3">
      <c r="A32">
        <v>61</v>
      </c>
      <c r="B32">
        <v>23.05</v>
      </c>
      <c r="C32">
        <v>0</v>
      </c>
      <c r="D32">
        <f t="shared" si="0"/>
        <v>4.7548383247274506E-2</v>
      </c>
      <c r="E32">
        <f t="shared" si="1"/>
        <v>6.3586087245451894E-2</v>
      </c>
      <c r="F32">
        <f t="shared" si="2"/>
        <v>5.6048366366308527E-2</v>
      </c>
      <c r="G32">
        <f t="shared" si="3"/>
        <v>5.086588650000004E-2</v>
      </c>
      <c r="H32">
        <f t="shared" si="4"/>
        <v>-5.182479866308487E-3</v>
      </c>
      <c r="I32">
        <f t="shared" si="5"/>
        <v>11850.118320493706</v>
      </c>
    </row>
    <row r="33" spans="1:11" x14ac:dyDescent="0.3">
      <c r="A33">
        <v>62</v>
      </c>
      <c r="B33">
        <v>25.82</v>
      </c>
      <c r="C33">
        <v>0</v>
      </c>
      <c r="D33">
        <f t="shared" si="0"/>
        <v>4.1503931907174385E-2</v>
      </c>
      <c r="E33">
        <f t="shared" si="1"/>
        <v>7.2707784726195435E-2</v>
      </c>
      <c r="F33">
        <f t="shared" si="2"/>
        <v>5.8041973901255539E-2</v>
      </c>
      <c r="G33">
        <f t="shared" si="3"/>
        <v>6.2461947472000096E-2</v>
      </c>
      <c r="H33">
        <f t="shared" si="4"/>
        <v>4.4199735707445564E-3</v>
      </c>
      <c r="I33">
        <f t="shared" si="5"/>
        <v>11902.495530280485</v>
      </c>
      <c r="J33">
        <f>(K33/450000)*23200/0.2</f>
        <v>117.28888888888889</v>
      </c>
      <c r="K33">
        <v>455</v>
      </c>
    </row>
    <row r="34" spans="1:11" x14ac:dyDescent="0.3">
      <c r="A34">
        <v>63</v>
      </c>
      <c r="B34">
        <v>24.71</v>
      </c>
      <c r="C34">
        <v>0</v>
      </c>
      <c r="D34">
        <f t="shared" si="0"/>
        <v>4.4268954289469198E-2</v>
      </c>
      <c r="E34">
        <f t="shared" si="1"/>
        <v>7.0479904393926596E-2</v>
      </c>
      <c r="F34">
        <f t="shared" si="2"/>
        <v>5.8160757844831615E-2</v>
      </c>
      <c r="G34">
        <f t="shared" si="3"/>
        <v>5.7825984964000071E-2</v>
      </c>
      <c r="H34">
        <f t="shared" si="4"/>
        <v>-3.3477288083154366E-4</v>
      </c>
      <c r="I34">
        <f t="shared" si="5"/>
        <v>11898.510897562728</v>
      </c>
      <c r="J34">
        <f t="shared" ref="J34:J38" si="6">(K34/450000)*23200/0.2</f>
        <v>126.3111111111111</v>
      </c>
      <c r="K34">
        <v>490</v>
      </c>
    </row>
    <row r="35" spans="1:11" x14ac:dyDescent="0.3">
      <c r="A35">
        <v>64</v>
      </c>
      <c r="B35">
        <v>21.91</v>
      </c>
      <c r="C35">
        <v>1</v>
      </c>
      <c r="D35">
        <f t="shared" si="0"/>
        <v>8.8927673681072322E-2</v>
      </c>
      <c r="E35">
        <f t="shared" si="1"/>
        <v>9.6743906342240588E-2</v>
      </c>
      <c r="F35">
        <f t="shared" si="2"/>
        <v>9.3070276991491507E-2</v>
      </c>
      <c r="G35">
        <f t="shared" si="3"/>
        <v>4.6266982403999984E-2</v>
      </c>
      <c r="H35">
        <f t="shared" si="4"/>
        <v>-4.6803294587491523E-2</v>
      </c>
      <c r="I35">
        <f t="shared" si="5"/>
        <v>11341.62138687162</v>
      </c>
      <c r="J35">
        <f t="shared" si="6"/>
        <v>154.66666666666666</v>
      </c>
      <c r="K35">
        <v>600</v>
      </c>
    </row>
    <row r="36" spans="1:11" x14ac:dyDescent="0.3">
      <c r="A36">
        <v>65</v>
      </c>
      <c r="B36">
        <v>23.27</v>
      </c>
      <c r="C36">
        <v>0</v>
      </c>
      <c r="D36">
        <f t="shared" ref="D36:D99" si="7">$J$3+$J$4*B36+$J$5*B36^2 +$J$6*B36^3 +$J$7*B36^4+$J$15*C36</f>
        <v>4.7194941069859997E-2</v>
      </c>
      <c r="E36">
        <f t="shared" si="1"/>
        <v>6.4728984699384595E-2</v>
      </c>
      <c r="F36">
        <f t="shared" si="2"/>
        <v>5.6487984193508034E-2</v>
      </c>
      <c r="G36">
        <f t="shared" ref="G36:G99" si="8">$J$10*B36^3 +$J$11*B36^2 +$J$12*B36+ $J$13 +$J$16*C36</f>
        <v>5.1777246532000026E-2</v>
      </c>
      <c r="H36">
        <f t="shared" si="4"/>
        <v>-4.7107376615080077E-3</v>
      </c>
      <c r="I36">
        <f t="shared" si="5"/>
        <v>11288.19398386192</v>
      </c>
      <c r="J36">
        <f t="shared" si="6"/>
        <v>190.75555555555556</v>
      </c>
      <c r="K36">
        <v>740</v>
      </c>
    </row>
    <row r="37" spans="1:11" x14ac:dyDescent="0.3">
      <c r="A37">
        <v>66</v>
      </c>
      <c r="B37">
        <v>26.21</v>
      </c>
      <c r="C37">
        <v>0</v>
      </c>
      <c r="D37">
        <f t="shared" si="7"/>
        <v>4.0495121621333618E-2</v>
      </c>
      <c r="E37">
        <f t="shared" ref="E37:E100" si="9">$K$3+$K$4*B37+$K$5*B37^2 +$K$6*B37^3 +$K$7*B37^4 + $J$15*C37</f>
        <v>7.3037329940599971E-2</v>
      </c>
      <c r="F37">
        <f t="shared" ref="F37:F100" si="10">D37*0.47+E37*0.53</f>
        <v>5.7742492030544781E-2</v>
      </c>
      <c r="G37">
        <f t="shared" si="8"/>
        <v>6.4057781764000038E-2</v>
      </c>
      <c r="H37">
        <f t="shared" ref="H37:H100" si="11">G37-F37</f>
        <v>6.3152897334552566E-3</v>
      </c>
      <c r="I37">
        <f t="shared" si="5"/>
        <v>11359.482199437454</v>
      </c>
      <c r="J37">
        <f t="shared" si="6"/>
        <v>154.66666666666666</v>
      </c>
      <c r="K37">
        <v>600</v>
      </c>
    </row>
    <row r="38" spans="1:11" x14ac:dyDescent="0.3">
      <c r="A38">
        <v>67</v>
      </c>
      <c r="B38">
        <v>21.56</v>
      </c>
      <c r="C38">
        <v>0</v>
      </c>
      <c r="D38">
        <f t="shared" si="7"/>
        <v>4.9198452106403834E-2</v>
      </c>
      <c r="E38">
        <f t="shared" si="9"/>
        <v>5.4394408914617332E-2</v>
      </c>
      <c r="F38">
        <f t="shared" si="10"/>
        <v>5.1952309214756992E-2</v>
      </c>
      <c r="G38">
        <f t="shared" si="8"/>
        <v>4.4910880384000068E-2</v>
      </c>
      <c r="H38">
        <f t="shared" si="11"/>
        <v>-7.0414288307569239E-3</v>
      </c>
      <c r="I38">
        <f t="shared" ref="I38:I101" si="12">I37*(1+H38)</f>
        <v>11279.495213975864</v>
      </c>
      <c r="J38">
        <f t="shared" si="6"/>
        <v>103.11111111111111</v>
      </c>
      <c r="K38">
        <v>400</v>
      </c>
    </row>
    <row r="39" spans="1:11" x14ac:dyDescent="0.3">
      <c r="A39">
        <v>68</v>
      </c>
      <c r="B39">
        <v>21.28</v>
      </c>
      <c r="C39">
        <v>0</v>
      </c>
      <c r="D39">
        <f t="shared" si="7"/>
        <v>4.9365584504585946E-2</v>
      </c>
      <c r="E39">
        <f t="shared" si="9"/>
        <v>5.2456078541292417E-2</v>
      </c>
      <c r="F39">
        <f t="shared" si="10"/>
        <v>5.1003546344040376E-2</v>
      </c>
      <c r="G39">
        <f t="shared" si="8"/>
        <v>4.3849883328000022E-2</v>
      </c>
      <c r="H39">
        <f t="shared" si="11"/>
        <v>-7.1536630160403542E-3</v>
      </c>
      <c r="I39">
        <f t="shared" si="12"/>
        <v>11198.80550622404</v>
      </c>
    </row>
    <row r="40" spans="1:11" x14ac:dyDescent="0.3">
      <c r="A40">
        <v>69</v>
      </c>
      <c r="B40">
        <v>21.96</v>
      </c>
      <c r="C40">
        <v>1</v>
      </c>
      <c r="D40">
        <f t="shared" si="7"/>
        <v>8.88832295488102E-2</v>
      </c>
      <c r="E40">
        <f t="shared" si="9"/>
        <v>9.7071681252843572E-2</v>
      </c>
      <c r="F40">
        <f t="shared" si="10"/>
        <v>9.3223108951947881E-2</v>
      </c>
      <c r="G40">
        <f t="shared" si="8"/>
        <v>4.6463201664000059E-2</v>
      </c>
      <c r="H40">
        <f t="shared" si="11"/>
        <v>-4.6759907287947822E-2</v>
      </c>
      <c r="I40">
        <f t="shared" si="12"/>
        <v>10675.150399017244</v>
      </c>
    </row>
    <row r="41" spans="1:11" x14ac:dyDescent="0.3">
      <c r="A41">
        <v>70</v>
      </c>
      <c r="B41">
        <v>22.75</v>
      </c>
      <c r="C41">
        <v>0</v>
      </c>
      <c r="D41">
        <f t="shared" si="7"/>
        <v>4.7985531421875116E-2</v>
      </c>
      <c r="E41">
        <f t="shared" si="9"/>
        <v>6.1927187156250785E-2</v>
      </c>
      <c r="F41">
        <f t="shared" si="10"/>
        <v>5.5374608961094217E-2</v>
      </c>
      <c r="G41">
        <f t="shared" si="8"/>
        <v>4.9633462500000031E-2</v>
      </c>
      <c r="H41">
        <f t="shared" si="11"/>
        <v>-5.7411464610941862E-3</v>
      </c>
      <c r="I41">
        <f t="shared" si="12"/>
        <v>10613.862797082278</v>
      </c>
    </row>
    <row r="42" spans="1:11" x14ac:dyDescent="0.3">
      <c r="A42">
        <v>71</v>
      </c>
      <c r="B42">
        <v>20.12</v>
      </c>
      <c r="C42">
        <v>0</v>
      </c>
      <c r="D42">
        <f t="shared" si="7"/>
        <v>4.9643330218557269E-2</v>
      </c>
      <c r="E42">
        <f t="shared" si="9"/>
        <v>4.4172769416069402E-2</v>
      </c>
      <c r="F42">
        <f t="shared" si="10"/>
        <v>4.6743932993238702E-2</v>
      </c>
      <c r="G42">
        <f t="shared" si="8"/>
        <v>3.9728336512000056E-2</v>
      </c>
      <c r="H42">
        <f t="shared" si="11"/>
        <v>-7.0155964812386451E-3</v>
      </c>
      <c r="I42">
        <f t="shared" si="12"/>
        <v>10539.400218590717</v>
      </c>
    </row>
    <row r="43" spans="1:11" x14ac:dyDescent="0.3">
      <c r="A43">
        <v>72</v>
      </c>
      <c r="B43">
        <v>23.63</v>
      </c>
      <c r="C43">
        <v>0</v>
      </c>
      <c r="D43">
        <f t="shared" si="7"/>
        <v>4.6558748861231791E-2</v>
      </c>
      <c r="E43">
        <f t="shared" si="9"/>
        <v>6.6455941148320097E-2</v>
      </c>
      <c r="F43">
        <f t="shared" si="10"/>
        <v>5.7104260773388593E-2</v>
      </c>
      <c r="G43">
        <f t="shared" si="8"/>
        <v>5.3279462308000042E-2</v>
      </c>
      <c r="H43">
        <f t="shared" si="11"/>
        <v>-3.8247984653885514E-3</v>
      </c>
      <c r="I43">
        <f t="shared" si="12"/>
        <v>10499.089136808536</v>
      </c>
    </row>
    <row r="44" spans="1:11" x14ac:dyDescent="0.3">
      <c r="A44">
        <v>73</v>
      </c>
      <c r="B44">
        <v>22.18</v>
      </c>
      <c r="C44">
        <v>0</v>
      </c>
      <c r="D44">
        <f t="shared" si="7"/>
        <v>4.8670282656551045E-2</v>
      </c>
      <c r="E44">
        <f t="shared" si="9"/>
        <v>5.8487476526644766E-2</v>
      </c>
      <c r="F44">
        <f t="shared" si="10"/>
        <v>5.3873395407700711E-2</v>
      </c>
      <c r="G44">
        <f t="shared" si="8"/>
        <v>4.7333373648000082E-2</v>
      </c>
      <c r="H44">
        <f t="shared" si="11"/>
        <v>-6.5400217597006288E-3</v>
      </c>
      <c r="I44">
        <f t="shared" si="12"/>
        <v>10430.424865396772</v>
      </c>
    </row>
    <row r="45" spans="1:11" x14ac:dyDescent="0.3">
      <c r="A45">
        <v>74</v>
      </c>
      <c r="B45">
        <v>24.37</v>
      </c>
      <c r="C45">
        <v>0</v>
      </c>
      <c r="D45">
        <f t="shared" si="7"/>
        <v>4.5044789136135632E-2</v>
      </c>
      <c r="E45">
        <f t="shared" si="9"/>
        <v>6.9407434375313493E-2</v>
      </c>
      <c r="F45">
        <f t="shared" si="10"/>
        <v>5.7956991112899897E-2</v>
      </c>
      <c r="G45">
        <f t="shared" si="8"/>
        <v>5.6392649411999979E-2</v>
      </c>
      <c r="H45">
        <f t="shared" si="11"/>
        <v>-1.5643417008999183E-3</v>
      </c>
      <c r="I45">
        <f t="shared" si="12"/>
        <v>10414.108116821728</v>
      </c>
    </row>
    <row r="46" spans="1:11" x14ac:dyDescent="0.3">
      <c r="A46">
        <v>75</v>
      </c>
      <c r="B46">
        <v>25.17</v>
      </c>
      <c r="C46">
        <v>0</v>
      </c>
      <c r="D46">
        <f t="shared" si="7"/>
        <v>4.3156703990639089E-2</v>
      </c>
      <c r="E46">
        <f t="shared" si="9"/>
        <v>7.1639287050946798E-2</v>
      </c>
      <c r="F46">
        <f t="shared" si="10"/>
        <v>5.8252473012602175E-2</v>
      </c>
      <c r="G46">
        <f t="shared" si="8"/>
        <v>5.9759094852000066E-2</v>
      </c>
      <c r="H46">
        <f t="shared" si="11"/>
        <v>1.5066218393978911E-3</v>
      </c>
      <c r="I46">
        <f t="shared" si="12"/>
        <v>10429.798239548383</v>
      </c>
    </row>
    <row r="47" spans="1:11" x14ac:dyDescent="0.3">
      <c r="A47">
        <v>76</v>
      </c>
      <c r="B47">
        <v>20.72</v>
      </c>
      <c r="C47">
        <v>0</v>
      </c>
      <c r="D47">
        <f t="shared" si="7"/>
        <v>4.9576703909641751E-2</v>
      </c>
      <c r="E47">
        <f t="shared" si="9"/>
        <v>4.8477257331179802E-2</v>
      </c>
      <c r="F47">
        <f t="shared" si="10"/>
        <v>4.8993997223056918E-2</v>
      </c>
      <c r="G47">
        <f t="shared" si="8"/>
        <v>4.1800537792000075E-2</v>
      </c>
      <c r="H47">
        <f t="shared" si="11"/>
        <v>-7.1934594310568423E-3</v>
      </c>
      <c r="I47">
        <f t="shared" si="12"/>
        <v>10354.771909038083</v>
      </c>
    </row>
    <row r="48" spans="1:11" x14ac:dyDescent="0.3">
      <c r="A48">
        <v>77</v>
      </c>
      <c r="B48">
        <v>23.97</v>
      </c>
      <c r="C48">
        <v>0</v>
      </c>
      <c r="D48">
        <f t="shared" si="7"/>
        <v>4.5895565469013189E-2</v>
      </c>
      <c r="E48">
        <f t="shared" si="9"/>
        <v>6.791494913803886E-2</v>
      </c>
      <c r="F48">
        <f t="shared" si="10"/>
        <v>5.7565838813596795E-2</v>
      </c>
      <c r="G48">
        <f t="shared" si="8"/>
        <v>5.4707141892000016E-2</v>
      </c>
      <c r="H48">
        <f t="shared" si="11"/>
        <v>-2.8586969215967789E-3</v>
      </c>
      <c r="I48">
        <f t="shared" si="12"/>
        <v>10325.170754457879</v>
      </c>
    </row>
    <row r="49" spans="1:9" x14ac:dyDescent="0.3">
      <c r="A49">
        <v>78</v>
      </c>
      <c r="B49">
        <v>26.05</v>
      </c>
      <c r="C49">
        <v>1</v>
      </c>
      <c r="D49">
        <f t="shared" si="7"/>
        <v>8.0908868723274602E-2</v>
      </c>
      <c r="E49">
        <f t="shared" si="9"/>
        <v>0.11292963889345084</v>
      </c>
      <c r="F49">
        <f t="shared" si="10"/>
        <v>9.7879876913468E-2</v>
      </c>
      <c r="G49">
        <f t="shared" si="8"/>
        <v>6.3405946500000115E-2</v>
      </c>
      <c r="H49">
        <f t="shared" si="11"/>
        <v>-3.4473930413467885E-2</v>
      </c>
      <c r="I49">
        <f t="shared" si="12"/>
        <v>9969.2215363615232</v>
      </c>
    </row>
    <row r="50" spans="1:9" x14ac:dyDescent="0.3">
      <c r="A50">
        <v>79</v>
      </c>
      <c r="B50">
        <v>26.14</v>
      </c>
      <c r="C50">
        <v>0</v>
      </c>
      <c r="D50">
        <f t="shared" si="7"/>
        <v>4.0676002792447985E-2</v>
      </c>
      <c r="E50">
        <f t="shared" si="9"/>
        <v>7.2994863579005642E-2</v>
      </c>
      <c r="F50">
        <f t="shared" si="10"/>
        <v>5.7804999009323538E-2</v>
      </c>
      <c r="G50">
        <f t="shared" si="8"/>
        <v>6.3773126736000024E-2</v>
      </c>
      <c r="H50">
        <f t="shared" si="11"/>
        <v>5.9681277266764865E-3</v>
      </c>
      <c r="I50">
        <f t="shared" si="12"/>
        <v>10028.719123826064</v>
      </c>
    </row>
    <row r="51" spans="1:9" x14ac:dyDescent="0.3">
      <c r="A51">
        <v>80</v>
      </c>
      <c r="B51">
        <v>23.52</v>
      </c>
      <c r="C51">
        <v>0</v>
      </c>
      <c r="D51">
        <f t="shared" si="7"/>
        <v>4.6760568245616918E-2</v>
      </c>
      <c r="E51">
        <f t="shared" si="9"/>
        <v>6.5947680503071204E-2</v>
      </c>
      <c r="F51">
        <f t="shared" si="10"/>
        <v>5.6929737742067693E-2</v>
      </c>
      <c r="G51">
        <f t="shared" si="8"/>
        <v>5.2819223232000029E-2</v>
      </c>
      <c r="H51">
        <f t="shared" si="11"/>
        <v>-4.1105145100676643E-3</v>
      </c>
      <c r="I51">
        <f t="shared" si="12"/>
        <v>9987.495928350183</v>
      </c>
    </row>
    <row r="52" spans="1:9" x14ac:dyDescent="0.3">
      <c r="A52">
        <v>81</v>
      </c>
      <c r="B52">
        <v>25.49</v>
      </c>
      <c r="C52">
        <v>0</v>
      </c>
      <c r="D52">
        <f t="shared" si="7"/>
        <v>4.2351277178529489E-2</v>
      </c>
      <c r="E52">
        <f t="shared" si="9"/>
        <v>7.2247926753884695E-2</v>
      </c>
      <c r="F52">
        <f t="shared" si="10"/>
        <v>5.8196501453467747E-2</v>
      </c>
      <c r="G52">
        <f t="shared" si="8"/>
        <v>6.1095250756000002E-2</v>
      </c>
      <c r="H52">
        <f t="shared" si="11"/>
        <v>2.8987493025322553E-3</v>
      </c>
      <c r="I52">
        <f t="shared" si="12"/>
        <v>10016.447175206533</v>
      </c>
    </row>
    <row r="53" spans="1:9" x14ac:dyDescent="0.3">
      <c r="A53">
        <v>82</v>
      </c>
      <c r="B53">
        <v>25.46</v>
      </c>
      <c r="C53">
        <v>0</v>
      </c>
      <c r="D53">
        <f t="shared" si="7"/>
        <v>4.2427612094426692E-2</v>
      </c>
      <c r="E53">
        <f t="shared" si="9"/>
        <v>7.2197718379214848E-2</v>
      </c>
      <c r="F53">
        <f t="shared" si="10"/>
        <v>5.8205768425364415E-2</v>
      </c>
      <c r="G53">
        <f t="shared" si="8"/>
        <v>6.0970390864000051E-2</v>
      </c>
      <c r="H53">
        <f t="shared" si="11"/>
        <v>2.7646224386356361E-3</v>
      </c>
      <c r="I53">
        <f t="shared" si="12"/>
        <v>10044.138869822518</v>
      </c>
    </row>
    <row r="54" spans="1:9" x14ac:dyDescent="0.3">
      <c r="A54">
        <v>83</v>
      </c>
      <c r="B54">
        <v>22.78</v>
      </c>
      <c r="C54">
        <v>0</v>
      </c>
      <c r="D54">
        <f t="shared" si="7"/>
        <v>4.7944177441434421E-2</v>
      </c>
      <c r="E54">
        <f t="shared" si="9"/>
        <v>6.2098076280394876E-2</v>
      </c>
      <c r="F54">
        <f t="shared" si="10"/>
        <v>5.5445743826083464E-2</v>
      </c>
      <c r="G54">
        <f t="shared" si="8"/>
        <v>4.9756104528000028E-2</v>
      </c>
      <c r="H54">
        <f t="shared" si="11"/>
        <v>-5.6896392980834362E-3</v>
      </c>
      <c r="I54">
        <f t="shared" si="12"/>
        <v>9986.9913425933682</v>
      </c>
    </row>
    <row r="55" spans="1:9" x14ac:dyDescent="0.3">
      <c r="A55">
        <v>84</v>
      </c>
      <c r="B55">
        <v>24.36</v>
      </c>
      <c r="C55">
        <v>0</v>
      </c>
      <c r="D55">
        <f t="shared" si="7"/>
        <v>4.5066915517296247E-2</v>
      </c>
      <c r="E55">
        <f t="shared" si="9"/>
        <v>6.9373140506911124E-2</v>
      </c>
      <c r="F55">
        <f t="shared" si="10"/>
        <v>5.7949214761792128E-2</v>
      </c>
      <c r="G55">
        <f t="shared" si="8"/>
        <v>5.6350479744000009E-2</v>
      </c>
      <c r="H55">
        <f t="shared" si="11"/>
        <v>-1.5987350177921189E-3</v>
      </c>
      <c r="I55">
        <f t="shared" si="12"/>
        <v>9971.0247898115776</v>
      </c>
    </row>
    <row r="56" spans="1:9" x14ac:dyDescent="0.3">
      <c r="A56">
        <v>85</v>
      </c>
      <c r="B56">
        <v>26.15</v>
      </c>
      <c r="C56">
        <v>0</v>
      </c>
      <c r="D56">
        <f t="shared" si="7"/>
        <v>4.0650146532274167E-2</v>
      </c>
      <c r="E56">
        <f t="shared" si="9"/>
        <v>7.3001370975451785E-2</v>
      </c>
      <c r="F56">
        <f t="shared" si="10"/>
        <v>5.7796295487158304E-2</v>
      </c>
      <c r="G56">
        <f t="shared" si="8"/>
        <v>6.3813842499999912E-2</v>
      </c>
      <c r="H56">
        <f t="shared" si="11"/>
        <v>6.0175470128416078E-3</v>
      </c>
      <c r="I56">
        <f t="shared" si="12"/>
        <v>10031.025900250479</v>
      </c>
    </row>
    <row r="57" spans="1:9" x14ac:dyDescent="0.3">
      <c r="A57">
        <v>86</v>
      </c>
      <c r="B57">
        <v>23.75</v>
      </c>
      <c r="C57">
        <v>0</v>
      </c>
      <c r="D57">
        <f t="shared" si="7"/>
        <v>4.6331357421874442E-2</v>
      </c>
      <c r="E57">
        <f t="shared" si="9"/>
        <v>6.6990410156250846E-2</v>
      </c>
      <c r="F57">
        <f t="shared" si="10"/>
        <v>5.7280655371093933E-2</v>
      </c>
      <c r="G57">
        <f t="shared" si="8"/>
        <v>5.3782562499999992E-2</v>
      </c>
      <c r="H57">
        <f t="shared" si="11"/>
        <v>-3.4980928710939413E-3</v>
      </c>
      <c r="I57">
        <f t="shared" si="12"/>
        <v>9995.9364400590548</v>
      </c>
    </row>
    <row r="58" spans="1:9" x14ac:dyDescent="0.3">
      <c r="A58">
        <v>87</v>
      </c>
      <c r="B58">
        <v>24.77</v>
      </c>
      <c r="C58">
        <v>0</v>
      </c>
      <c r="D58">
        <f t="shared" si="7"/>
        <v>4.4127616798651292E-2</v>
      </c>
      <c r="E58">
        <f t="shared" si="9"/>
        <v>7.0650196473003746E-2</v>
      </c>
      <c r="F58">
        <f t="shared" si="10"/>
        <v>5.8184584026058091E-2</v>
      </c>
      <c r="G58">
        <f t="shared" si="8"/>
        <v>5.8078681732000065E-2</v>
      </c>
      <c r="H58">
        <f t="shared" si="11"/>
        <v>-1.0590229405802593E-4</v>
      </c>
      <c r="I58">
        <f t="shared" si="12"/>
        <v>9994.8778474587943</v>
      </c>
    </row>
    <row r="59" spans="1:9" x14ac:dyDescent="0.3">
      <c r="A59">
        <v>88</v>
      </c>
      <c r="B59">
        <v>23</v>
      </c>
      <c r="C59">
        <v>0</v>
      </c>
      <c r="D59">
        <f t="shared" si="7"/>
        <v>4.7624863999999878E-2</v>
      </c>
      <c r="E59">
        <f t="shared" si="9"/>
        <v>6.3317472000001374E-2</v>
      </c>
      <c r="F59">
        <f t="shared" si="10"/>
        <v>5.5941946240000665E-2</v>
      </c>
      <c r="G59">
        <f t="shared" si="8"/>
        <v>5.0659600000000055E-2</v>
      </c>
      <c r="H59">
        <f t="shared" si="11"/>
        <v>-5.2823462400006099E-3</v>
      </c>
      <c r="I59">
        <f t="shared" si="12"/>
        <v>9942.0814420420047</v>
      </c>
    </row>
    <row r="60" spans="1:9" x14ac:dyDescent="0.3">
      <c r="A60">
        <v>89</v>
      </c>
      <c r="B60">
        <v>25.03</v>
      </c>
      <c r="C60">
        <v>1</v>
      </c>
      <c r="D60">
        <f t="shared" si="7"/>
        <v>8.350174781958028E-2</v>
      </c>
      <c r="E60">
        <f t="shared" si="9"/>
        <v>0.11132203454330145</v>
      </c>
      <c r="F60">
        <f t="shared" si="10"/>
        <v>9.8246499783152502E-2</v>
      </c>
      <c r="G60">
        <f t="shared" si="8"/>
        <v>5.9171973827999907E-2</v>
      </c>
      <c r="H60">
        <f t="shared" si="11"/>
        <v>-3.9074525955152595E-2</v>
      </c>
      <c r="I60">
        <f t="shared" si="12"/>
        <v>9553.599322686694</v>
      </c>
    </row>
    <row r="61" spans="1:9" x14ac:dyDescent="0.3">
      <c r="A61">
        <v>90</v>
      </c>
      <c r="B61">
        <v>23.35</v>
      </c>
      <c r="C61">
        <v>0</v>
      </c>
      <c r="D61">
        <f t="shared" si="7"/>
        <v>4.7059675084274888E-2</v>
      </c>
      <c r="E61">
        <f t="shared" si="9"/>
        <v>6.5128415871451573E-2</v>
      </c>
      <c r="F61">
        <f t="shared" si="10"/>
        <v>5.6636107701478533E-2</v>
      </c>
      <c r="G61">
        <f t="shared" si="8"/>
        <v>5.2110010499999998E-2</v>
      </c>
      <c r="H61">
        <f t="shared" si="11"/>
        <v>-4.526097201478535E-3</v>
      </c>
      <c r="I61">
        <f t="shared" si="12"/>
        <v>9510.3588035282337</v>
      </c>
    </row>
    <row r="62" spans="1:9" x14ac:dyDescent="0.3">
      <c r="A62">
        <v>91</v>
      </c>
      <c r="B62">
        <v>21.79</v>
      </c>
      <c r="C62">
        <v>0</v>
      </c>
      <c r="D62">
        <f t="shared" si="7"/>
        <v>4.9028420100285408E-2</v>
      </c>
      <c r="E62">
        <f t="shared" si="9"/>
        <v>5.5948820921094322E-2</v>
      </c>
      <c r="F62">
        <f t="shared" si="10"/>
        <v>5.2696232535314136E-2</v>
      </c>
      <c r="G62">
        <f t="shared" si="8"/>
        <v>4.5798521315999957E-2</v>
      </c>
      <c r="H62">
        <f t="shared" si="11"/>
        <v>-6.8977112193141787E-3</v>
      </c>
      <c r="I62">
        <f t="shared" si="12"/>
        <v>9444.7590949094338</v>
      </c>
    </row>
    <row r="63" spans="1:9" x14ac:dyDescent="0.3">
      <c r="A63">
        <v>92</v>
      </c>
      <c r="B63">
        <v>25.6</v>
      </c>
      <c r="C63">
        <v>0</v>
      </c>
      <c r="D63">
        <f t="shared" si="7"/>
        <v>4.2070224998399741E-2</v>
      </c>
      <c r="E63">
        <f t="shared" si="9"/>
        <v>7.2419982643200598E-2</v>
      </c>
      <c r="F63">
        <f t="shared" si="10"/>
        <v>5.8155596550144198E-2</v>
      </c>
      <c r="G63">
        <f t="shared" si="8"/>
        <v>6.1552248000000059E-2</v>
      </c>
      <c r="H63">
        <f t="shared" si="11"/>
        <v>3.3966514498558614E-3</v>
      </c>
      <c r="I63">
        <f t="shared" si="12"/>
        <v>9476.8396495826964</v>
      </c>
    </row>
    <row r="64" spans="1:9" x14ac:dyDescent="0.3">
      <c r="A64">
        <v>93</v>
      </c>
      <c r="B64">
        <v>26.07</v>
      </c>
      <c r="C64">
        <v>0</v>
      </c>
      <c r="D64">
        <f t="shared" si="7"/>
        <v>4.0857102216522945E-2</v>
      </c>
      <c r="E64">
        <f t="shared" si="9"/>
        <v>7.2945172486703402E-2</v>
      </c>
      <c r="F64">
        <f t="shared" si="10"/>
        <v>5.7863779459718587E-2</v>
      </c>
      <c r="G64">
        <f t="shared" si="8"/>
        <v>6.3487655172000085E-2</v>
      </c>
      <c r="H64">
        <f t="shared" si="11"/>
        <v>5.6238757122814981E-3</v>
      </c>
      <c r="I64">
        <f t="shared" si="12"/>
        <v>9530.1362179171701</v>
      </c>
    </row>
    <row r="65" spans="1:9" x14ac:dyDescent="0.3">
      <c r="A65">
        <v>94</v>
      </c>
      <c r="B65">
        <v>25.24</v>
      </c>
      <c r="C65">
        <v>0</v>
      </c>
      <c r="D65">
        <f t="shared" si="7"/>
        <v>4.2982350668758551E-2</v>
      </c>
      <c r="E65">
        <f t="shared" si="9"/>
        <v>7.1786249887825893E-2</v>
      </c>
      <c r="F65">
        <f t="shared" si="10"/>
        <v>5.8248417254864245E-2</v>
      </c>
      <c r="G65">
        <f t="shared" si="8"/>
        <v>6.0052131455999996E-2</v>
      </c>
      <c r="H65">
        <f t="shared" si="11"/>
        <v>1.8037142011357518E-3</v>
      </c>
      <c r="I65">
        <f t="shared" si="12"/>
        <v>9547.3258599521851</v>
      </c>
    </row>
    <row r="66" spans="1:9" x14ac:dyDescent="0.3">
      <c r="A66">
        <v>95</v>
      </c>
      <c r="B66">
        <v>25.68</v>
      </c>
      <c r="C66">
        <v>0</v>
      </c>
      <c r="D66">
        <f t="shared" si="7"/>
        <v>4.186484141154323E-2</v>
      </c>
      <c r="E66">
        <f t="shared" si="9"/>
        <v>7.2533284427858558E-2</v>
      </c>
      <c r="F66">
        <f t="shared" si="10"/>
        <v>5.8119116210190357E-2</v>
      </c>
      <c r="G66">
        <f t="shared" si="8"/>
        <v>6.1883744447999961E-2</v>
      </c>
      <c r="H66">
        <f t="shared" si="11"/>
        <v>3.7646282378096044E-3</v>
      </c>
      <c r="I66">
        <f t="shared" si="12"/>
        <v>9583.2679924801305</v>
      </c>
    </row>
    <row r="67" spans="1:9" x14ac:dyDescent="0.3">
      <c r="A67">
        <v>96</v>
      </c>
      <c r="B67">
        <v>25.8</v>
      </c>
      <c r="C67">
        <v>0</v>
      </c>
      <c r="D67">
        <f t="shared" si="7"/>
        <v>4.1555582118399936E-2</v>
      </c>
      <c r="E67">
        <f t="shared" si="9"/>
        <v>7.2684698803201275E-2</v>
      </c>
      <c r="F67">
        <f t="shared" si="10"/>
        <v>5.8054013961344644E-2</v>
      </c>
      <c r="G67">
        <f t="shared" si="8"/>
        <v>6.2379504000000058E-2</v>
      </c>
      <c r="H67">
        <f t="shared" si="11"/>
        <v>4.3254900386554135E-3</v>
      </c>
      <c r="I67">
        <f t="shared" si="12"/>
        <v>9624.7203227193677</v>
      </c>
    </row>
    <row r="68" spans="1:9" x14ac:dyDescent="0.3">
      <c r="A68">
        <v>97</v>
      </c>
      <c r="B68">
        <v>26.14</v>
      </c>
      <c r="C68">
        <v>0</v>
      </c>
      <c r="D68">
        <f t="shared" si="7"/>
        <v>4.0676002792447985E-2</v>
      </c>
      <c r="E68">
        <f t="shared" si="9"/>
        <v>7.2994863579005642E-2</v>
      </c>
      <c r="F68">
        <f t="shared" si="10"/>
        <v>5.7804999009323538E-2</v>
      </c>
      <c r="G68">
        <f t="shared" si="8"/>
        <v>6.3773126736000024E-2</v>
      </c>
      <c r="H68">
        <f t="shared" si="11"/>
        <v>5.9681277266764865E-3</v>
      </c>
      <c r="I68">
        <f t="shared" si="12"/>
        <v>9682.1618829388972</v>
      </c>
    </row>
    <row r="69" spans="1:9" x14ac:dyDescent="0.3">
      <c r="A69">
        <v>98</v>
      </c>
      <c r="B69">
        <v>26.84</v>
      </c>
      <c r="C69">
        <v>0</v>
      </c>
      <c r="D69">
        <f t="shared" si="7"/>
        <v>3.8897219949117101E-2</v>
      </c>
      <c r="E69">
        <f t="shared" si="9"/>
        <v>7.3107021161348928E-2</v>
      </c>
      <c r="F69">
        <f t="shared" si="10"/>
        <v>5.7028414591599977E-2</v>
      </c>
      <c r="G69">
        <f t="shared" si="8"/>
        <v>6.6577499775999943E-2</v>
      </c>
      <c r="H69">
        <f t="shared" si="11"/>
        <v>9.5490851843999663E-3</v>
      </c>
      <c r="I69">
        <f t="shared" si="12"/>
        <v>9774.6176715282309</v>
      </c>
    </row>
    <row r="70" spans="1:9" x14ac:dyDescent="0.3">
      <c r="A70">
        <v>99</v>
      </c>
      <c r="B70">
        <v>25.27</v>
      </c>
      <c r="C70">
        <v>0</v>
      </c>
      <c r="D70">
        <f t="shared" si="7"/>
        <v>4.2907284444516636E-2</v>
      </c>
      <c r="E70">
        <f t="shared" si="9"/>
        <v>7.1846858151676241E-2</v>
      </c>
      <c r="F70">
        <f t="shared" si="10"/>
        <v>5.8245258509311226E-2</v>
      </c>
      <c r="G70">
        <f t="shared" si="8"/>
        <v>6.0177600132000103E-2</v>
      </c>
      <c r="H70">
        <f t="shared" si="11"/>
        <v>1.9323416226888768E-3</v>
      </c>
      <c r="I70">
        <f t="shared" si="12"/>
        <v>9793.5055721007957</v>
      </c>
    </row>
    <row r="71" spans="1:9" x14ac:dyDescent="0.3">
      <c r="A71">
        <v>100</v>
      </c>
      <c r="B71">
        <v>23.54</v>
      </c>
      <c r="C71">
        <v>0</v>
      </c>
      <c r="D71">
        <f t="shared" si="7"/>
        <v>4.6724351933402408E-2</v>
      </c>
      <c r="E71">
        <f t="shared" si="9"/>
        <v>6.6041381946061239E-2</v>
      </c>
      <c r="F71">
        <f t="shared" si="10"/>
        <v>5.6962377840111593E-2</v>
      </c>
      <c r="G71">
        <f t="shared" si="8"/>
        <v>5.2902830415999941E-2</v>
      </c>
      <c r="H71">
        <f t="shared" si="11"/>
        <v>-4.0595474241116522E-3</v>
      </c>
      <c r="I71">
        <f t="shared" si="12"/>
        <v>9753.7483717825507</v>
      </c>
    </row>
    <row r="72" spans="1:9" x14ac:dyDescent="0.3">
      <c r="A72">
        <v>101</v>
      </c>
      <c r="B72">
        <v>25.04</v>
      </c>
      <c r="C72">
        <v>0</v>
      </c>
      <c r="D72">
        <f t="shared" si="7"/>
        <v>4.3477274537736754E-2</v>
      </c>
      <c r="E72">
        <f t="shared" si="9"/>
        <v>7.1345728106987583E-2</v>
      </c>
      <c r="F72">
        <f t="shared" si="10"/>
        <v>5.8247554929439699E-2</v>
      </c>
      <c r="G72">
        <f t="shared" si="8"/>
        <v>5.9213953215999898E-2</v>
      </c>
      <c r="H72">
        <f t="shared" si="11"/>
        <v>9.6639828656019944E-4</v>
      </c>
      <c r="I72">
        <f t="shared" si="12"/>
        <v>9763.1743774965798</v>
      </c>
    </row>
    <row r="73" spans="1:9" x14ac:dyDescent="0.3">
      <c r="A73">
        <v>102</v>
      </c>
      <c r="B73">
        <v>19.100000000000001</v>
      </c>
      <c r="C73">
        <v>0</v>
      </c>
      <c r="D73">
        <f t="shared" si="7"/>
        <v>4.9492798624399925E-2</v>
      </c>
      <c r="E73">
        <f t="shared" si="9"/>
        <v>3.7211130991202102E-2</v>
      </c>
      <c r="F73">
        <f t="shared" si="10"/>
        <v>4.2983514778805076E-2</v>
      </c>
      <c r="G73">
        <f t="shared" si="8"/>
        <v>3.6556498000000021E-2</v>
      </c>
      <c r="H73">
        <f t="shared" si="11"/>
        <v>-6.4270167788050558E-3</v>
      </c>
      <c r="I73">
        <f t="shared" si="12"/>
        <v>9700.4262919580087</v>
      </c>
    </row>
    <row r="74" spans="1:9" x14ac:dyDescent="0.3">
      <c r="A74">
        <v>103</v>
      </c>
      <c r="B74">
        <v>24.32</v>
      </c>
      <c r="C74">
        <v>0</v>
      </c>
      <c r="D74">
        <f t="shared" si="7"/>
        <v>4.5155001283542218E-2</v>
      </c>
      <c r="E74">
        <f t="shared" si="9"/>
        <v>6.92344040182582E-2</v>
      </c>
      <c r="F74">
        <f t="shared" si="10"/>
        <v>5.7917084732941687E-2</v>
      </c>
      <c r="G74">
        <f t="shared" si="8"/>
        <v>5.6181806272000062E-2</v>
      </c>
      <c r="H74">
        <f t="shared" si="11"/>
        <v>-1.735278460941625E-3</v>
      </c>
      <c r="I74">
        <f t="shared" si="12"/>
        <v>9683.5933511516214</v>
      </c>
    </row>
    <row r="75" spans="1:9" x14ac:dyDescent="0.3">
      <c r="A75">
        <v>104</v>
      </c>
      <c r="B75">
        <v>24.05</v>
      </c>
      <c r="C75">
        <v>0</v>
      </c>
      <c r="D75">
        <f t="shared" si="7"/>
        <v>4.5731250819275537E-2</v>
      </c>
      <c r="E75">
        <f t="shared" si="9"/>
        <v>6.823309430144997E-2</v>
      </c>
      <c r="F75">
        <f t="shared" si="10"/>
        <v>5.7657227864827985E-2</v>
      </c>
      <c r="G75">
        <f t="shared" si="8"/>
        <v>5.5043906500000045E-2</v>
      </c>
      <c r="H75">
        <f t="shared" si="11"/>
        <v>-2.6133213648279405E-3</v>
      </c>
      <c r="I75">
        <f t="shared" si="12"/>
        <v>9658.2870097587511</v>
      </c>
    </row>
    <row r="76" spans="1:9" x14ac:dyDescent="0.3">
      <c r="A76">
        <v>105</v>
      </c>
      <c r="B76">
        <v>24.96</v>
      </c>
      <c r="C76">
        <v>0</v>
      </c>
      <c r="D76">
        <f t="shared" si="7"/>
        <v>4.3672269481738413E-2</v>
      </c>
      <c r="E76">
        <f t="shared" si="9"/>
        <v>7.1151727927789565E-2</v>
      </c>
      <c r="F76">
        <f t="shared" si="10"/>
        <v>5.8236382458145525E-2</v>
      </c>
      <c r="G76">
        <f t="shared" si="8"/>
        <v>5.8877955263999998E-2</v>
      </c>
      <c r="H76">
        <f t="shared" si="11"/>
        <v>6.415728058544734E-4</v>
      </c>
      <c r="I76">
        <f t="shared" si="12"/>
        <v>9664.4835040553498</v>
      </c>
    </row>
    <row r="77" spans="1:9" x14ac:dyDescent="0.3">
      <c r="A77">
        <v>106</v>
      </c>
      <c r="B77">
        <v>22.49</v>
      </c>
      <c r="C77">
        <v>0</v>
      </c>
      <c r="D77">
        <f t="shared" si="7"/>
        <v>4.8321722888577168E-2</v>
      </c>
      <c r="E77">
        <f t="shared" si="9"/>
        <v>6.0402114986588318E-2</v>
      </c>
      <c r="F77">
        <f t="shared" si="10"/>
        <v>5.4724330700523079E-2</v>
      </c>
      <c r="G77">
        <f t="shared" si="8"/>
        <v>4.8576829155999951E-2</v>
      </c>
      <c r="H77">
        <f t="shared" si="11"/>
        <v>-6.1475015445231276E-3</v>
      </c>
      <c r="I77">
        <f t="shared" si="12"/>
        <v>9605.0710767871515</v>
      </c>
    </row>
    <row r="78" spans="1:9" x14ac:dyDescent="0.3">
      <c r="A78">
        <v>107</v>
      </c>
      <c r="B78">
        <v>24.76</v>
      </c>
      <c r="C78">
        <v>0</v>
      </c>
      <c r="D78">
        <f t="shared" si="7"/>
        <v>4.4151258572758589E-2</v>
      </c>
      <c r="E78">
        <f t="shared" si="9"/>
        <v>7.0622211180626504E-2</v>
      </c>
      <c r="F78">
        <f t="shared" si="10"/>
        <v>5.818086345492858E-2</v>
      </c>
      <c r="G78">
        <f t="shared" si="8"/>
        <v>5.8036573824000098E-2</v>
      </c>
      <c r="H78">
        <f t="shared" si="11"/>
        <v>-1.442896309284819E-4</v>
      </c>
      <c r="I78">
        <f t="shared" si="12"/>
        <v>9603.6851646264404</v>
      </c>
    </row>
    <row r="79" spans="1:9" x14ac:dyDescent="0.3">
      <c r="A79">
        <v>108</v>
      </c>
      <c r="B79">
        <v>22.46</v>
      </c>
      <c r="C79">
        <v>0</v>
      </c>
      <c r="D79">
        <f t="shared" si="7"/>
        <v>4.8357942406297649E-2</v>
      </c>
      <c r="E79">
        <f t="shared" si="9"/>
        <v>6.0221240494667372E-2</v>
      </c>
      <c r="F79">
        <f t="shared" si="10"/>
        <v>5.46454903931336E-2</v>
      </c>
      <c r="G79">
        <f t="shared" si="8"/>
        <v>4.8455677263999936E-2</v>
      </c>
      <c r="H79">
        <f t="shared" si="11"/>
        <v>-6.1898131291336644E-3</v>
      </c>
      <c r="I79">
        <f t="shared" si="12"/>
        <v>9544.2401481063698</v>
      </c>
    </row>
    <row r="80" spans="1:9" x14ac:dyDescent="0.3">
      <c r="A80">
        <v>109</v>
      </c>
      <c r="B80">
        <v>22.27</v>
      </c>
      <c r="C80">
        <v>0</v>
      </c>
      <c r="D80">
        <f t="shared" si="7"/>
        <v>4.8574949191331762E-2</v>
      </c>
      <c r="E80">
        <f t="shared" si="9"/>
        <v>5.905347603564115E-2</v>
      </c>
      <c r="F80">
        <f t="shared" si="10"/>
        <v>5.4128568418815734E-2</v>
      </c>
      <c r="G80">
        <f t="shared" si="8"/>
        <v>4.7692389732000101E-2</v>
      </c>
      <c r="H80">
        <f t="shared" si="11"/>
        <v>-6.4361786868156329E-3</v>
      </c>
      <c r="I80">
        <f t="shared" si="12"/>
        <v>9482.8117130832779</v>
      </c>
    </row>
    <row r="81" spans="1:9" x14ac:dyDescent="0.3">
      <c r="A81">
        <v>110</v>
      </c>
      <c r="B81">
        <v>23.25</v>
      </c>
      <c r="C81">
        <v>0</v>
      </c>
      <c r="D81">
        <f t="shared" si="7"/>
        <v>4.7228200796875175E-2</v>
      </c>
      <c r="E81">
        <f t="shared" si="9"/>
        <v>6.4627760906249554E-2</v>
      </c>
      <c r="F81">
        <f t="shared" si="10"/>
        <v>5.64499676548436E-2</v>
      </c>
      <c r="G81">
        <f t="shared" si="8"/>
        <v>5.1694162499999946E-2</v>
      </c>
      <c r="H81">
        <f t="shared" si="11"/>
        <v>-4.7558051548436536E-3</v>
      </c>
      <c r="I81">
        <f t="shared" si="12"/>
        <v>9437.7133082557848</v>
      </c>
    </row>
    <row r="82" spans="1:9" x14ac:dyDescent="0.3">
      <c r="A82">
        <v>111</v>
      </c>
      <c r="B82">
        <v>27.98</v>
      </c>
      <c r="C82">
        <v>0</v>
      </c>
      <c r="D82">
        <f t="shared" si="7"/>
        <v>3.6391094045824079E-2</v>
      </c>
      <c r="E82">
        <f t="shared" si="9"/>
        <v>7.1989258365056763E-2</v>
      </c>
      <c r="F82">
        <f t="shared" si="10"/>
        <v>5.52581211350174E-2</v>
      </c>
      <c r="G82">
        <f t="shared" si="8"/>
        <v>7.088460308800007E-2</v>
      </c>
      <c r="H82">
        <f t="shared" si="11"/>
        <v>1.562648195298267E-2</v>
      </c>
      <c r="I82">
        <f t="shared" si="12"/>
        <v>9585.1915649446692</v>
      </c>
    </row>
    <row r="83" spans="1:9" x14ac:dyDescent="0.3">
      <c r="A83">
        <v>112</v>
      </c>
      <c r="B83">
        <v>25.53</v>
      </c>
      <c r="C83">
        <v>0</v>
      </c>
      <c r="D83">
        <f t="shared" si="7"/>
        <v>4.224927754539598E-2</v>
      </c>
      <c r="E83">
        <f t="shared" si="9"/>
        <v>7.2312678849268508E-2</v>
      </c>
      <c r="F83">
        <f t="shared" si="10"/>
        <v>5.8182880236448423E-2</v>
      </c>
      <c r="G83">
        <f t="shared" si="8"/>
        <v>6.126158422799996E-2</v>
      </c>
      <c r="H83">
        <f t="shared" si="11"/>
        <v>3.0787039915515374E-3</v>
      </c>
      <c r="I83">
        <f t="shared" si="12"/>
        <v>9614.701532475452</v>
      </c>
    </row>
    <row r="84" spans="1:9" x14ac:dyDescent="0.3">
      <c r="A84">
        <v>113</v>
      </c>
      <c r="B84">
        <v>24.29</v>
      </c>
      <c r="C84">
        <v>0</v>
      </c>
      <c r="D84">
        <f t="shared" si="7"/>
        <v>4.522061992584514E-2</v>
      </c>
      <c r="E84">
        <f t="shared" si="9"/>
        <v>6.912871538597587E-2</v>
      </c>
      <c r="F84">
        <f t="shared" si="10"/>
        <v>5.7891910519714429E-2</v>
      </c>
      <c r="G84">
        <f t="shared" si="8"/>
        <v>5.6055309316000029E-2</v>
      </c>
      <c r="H84">
        <f t="shared" si="11"/>
        <v>-1.8366012037143997E-3</v>
      </c>
      <c r="I84">
        <f t="shared" si="12"/>
        <v>9597.0431600675529</v>
      </c>
    </row>
    <row r="85" spans="1:9" x14ac:dyDescent="0.3">
      <c r="A85">
        <v>114</v>
      </c>
      <c r="B85">
        <v>26.55</v>
      </c>
      <c r="C85">
        <v>0</v>
      </c>
      <c r="D85">
        <f t="shared" si="7"/>
        <v>3.9623568524275399E-2</v>
      </c>
      <c r="E85">
        <f t="shared" si="9"/>
        <v>7.3143179391454538E-2</v>
      </c>
      <c r="F85">
        <f t="shared" si="10"/>
        <v>5.7388962283880338E-2</v>
      </c>
      <c r="G85">
        <f t="shared" si="8"/>
        <v>6.5427706500000099E-2</v>
      </c>
      <c r="H85">
        <f t="shared" si="11"/>
        <v>8.0387442161197614E-3</v>
      </c>
      <c r="I85">
        <f t="shared" si="12"/>
        <v>9674.1913352623978</v>
      </c>
    </row>
    <row r="86" spans="1:9" x14ac:dyDescent="0.3">
      <c r="A86">
        <v>115</v>
      </c>
      <c r="B86">
        <v>25.85</v>
      </c>
      <c r="C86">
        <v>0</v>
      </c>
      <c r="D86">
        <f t="shared" si="7"/>
        <v>4.1426412399275581E-2</v>
      </c>
      <c r="E86">
        <f t="shared" si="9"/>
        <v>7.2741267741448734E-2</v>
      </c>
      <c r="F86">
        <f t="shared" si="10"/>
        <v>5.8023285730627351E-2</v>
      </c>
      <c r="G86">
        <f t="shared" si="8"/>
        <v>6.2585510499999969E-2</v>
      </c>
      <c r="H86">
        <f t="shared" si="11"/>
        <v>4.5622247693726178E-3</v>
      </c>
      <c r="I86">
        <f t="shared" si="12"/>
        <v>9718.3271705957814</v>
      </c>
    </row>
    <row r="87" spans="1:9" x14ac:dyDescent="0.3">
      <c r="A87">
        <v>116</v>
      </c>
      <c r="B87">
        <v>26.2</v>
      </c>
      <c r="C87">
        <v>0</v>
      </c>
      <c r="D87">
        <f t="shared" si="7"/>
        <v>4.0520943974399204E-2</v>
      </c>
      <c r="E87">
        <f t="shared" si="9"/>
        <v>7.3031703091203326E-2</v>
      </c>
      <c r="F87">
        <f t="shared" si="10"/>
        <v>5.7751646306305388E-2</v>
      </c>
      <c r="G87">
        <f t="shared" si="8"/>
        <v>6.401716799999993E-2</v>
      </c>
      <c r="H87">
        <f t="shared" si="11"/>
        <v>6.2655216936945424E-3</v>
      </c>
      <c r="I87">
        <f t="shared" si="12"/>
        <v>9779.2175603095693</v>
      </c>
    </row>
    <row r="88" spans="1:9" x14ac:dyDescent="0.3">
      <c r="A88">
        <v>117</v>
      </c>
      <c r="B88">
        <v>24.94</v>
      </c>
      <c r="C88">
        <v>0</v>
      </c>
      <c r="D88">
        <f t="shared" si="7"/>
        <v>4.3720728517300023E-2</v>
      </c>
      <c r="E88">
        <f t="shared" si="9"/>
        <v>7.1101637785626171E-2</v>
      </c>
      <c r="F88">
        <f t="shared" si="10"/>
        <v>5.8232610429512881E-2</v>
      </c>
      <c r="G88">
        <f t="shared" si="8"/>
        <v>5.8793900496000057E-2</v>
      </c>
      <c r="H88">
        <f t="shared" si="11"/>
        <v>5.6129006648717589E-4</v>
      </c>
      <c r="I88">
        <f t="shared" si="12"/>
        <v>9784.7065379841879</v>
      </c>
    </row>
    <row r="89" spans="1:9" x14ac:dyDescent="0.3">
      <c r="A89">
        <v>118</v>
      </c>
      <c r="B89">
        <v>26.79</v>
      </c>
      <c r="C89">
        <v>0</v>
      </c>
      <c r="D89">
        <f t="shared" si="7"/>
        <v>3.902088948140392E-2</v>
      </c>
      <c r="E89">
        <f t="shared" si="9"/>
        <v>7.3121248390855431E-2</v>
      </c>
      <c r="F89">
        <f t="shared" si="10"/>
        <v>5.7094079703413222E-2</v>
      </c>
      <c r="G89">
        <f t="shared" si="8"/>
        <v>6.6380597315999906E-2</v>
      </c>
      <c r="H89">
        <f t="shared" si="11"/>
        <v>9.2865176125866838E-3</v>
      </c>
      <c r="I89">
        <f t="shared" si="12"/>
        <v>9875.57238758317</v>
      </c>
    </row>
    <row r="90" spans="1:9" x14ac:dyDescent="0.3">
      <c r="A90">
        <v>119</v>
      </c>
      <c r="B90">
        <v>27.15</v>
      </c>
      <c r="C90">
        <v>0</v>
      </c>
      <c r="D90">
        <f t="shared" si="7"/>
        <v>3.814951655627441E-2</v>
      </c>
      <c r="E90">
        <f t="shared" si="9"/>
        <v>7.2947904327452129E-2</v>
      </c>
      <c r="F90">
        <f t="shared" si="10"/>
        <v>5.65926620749986E-2</v>
      </c>
      <c r="G90">
        <f t="shared" si="8"/>
        <v>6.7784782500000001E-2</v>
      </c>
      <c r="H90">
        <f t="shared" si="11"/>
        <v>1.1192120425001402E-2</v>
      </c>
      <c r="I90">
        <f t="shared" si="12"/>
        <v>9986.1009830108196</v>
      </c>
    </row>
    <row r="91" spans="1:9" x14ac:dyDescent="0.3">
      <c r="A91">
        <v>120</v>
      </c>
      <c r="B91">
        <v>25.1</v>
      </c>
      <c r="C91">
        <v>0</v>
      </c>
      <c r="D91">
        <f t="shared" si="7"/>
        <v>4.3329864880400137E-2</v>
      </c>
      <c r="E91">
        <f t="shared" si="9"/>
        <v>7.1484552079202235E-2</v>
      </c>
      <c r="F91">
        <f t="shared" si="10"/>
        <v>5.8251849095765251E-2</v>
      </c>
      <c r="G91">
        <f t="shared" si="8"/>
        <v>5.9465698000000095E-2</v>
      </c>
      <c r="H91">
        <f t="shared" si="11"/>
        <v>1.2138489042348433E-3</v>
      </c>
      <c r="I91">
        <f t="shared" si="12"/>
        <v>9998.2226007466252</v>
      </c>
    </row>
    <row r="92" spans="1:9" x14ac:dyDescent="0.3">
      <c r="A92">
        <v>121</v>
      </c>
      <c r="B92">
        <v>25.81</v>
      </c>
      <c r="C92">
        <v>0</v>
      </c>
      <c r="D92">
        <f t="shared" si="7"/>
        <v>4.1529760166766572E-2</v>
      </c>
      <c r="E92">
        <f t="shared" si="9"/>
        <v>7.2696318250691672E-2</v>
      </c>
      <c r="F92">
        <f t="shared" si="10"/>
        <v>5.8048035951246871E-2</v>
      </c>
      <c r="G92">
        <f t="shared" si="8"/>
        <v>6.2420732483999958E-2</v>
      </c>
      <c r="H92">
        <f t="shared" si="11"/>
        <v>4.372696532753087E-3</v>
      </c>
      <c r="I92">
        <f t="shared" si="12"/>
        <v>10041.941794046603</v>
      </c>
    </row>
    <row r="93" spans="1:9" x14ac:dyDescent="0.3">
      <c r="A93">
        <v>122</v>
      </c>
      <c r="B93">
        <v>25.04</v>
      </c>
      <c r="C93">
        <v>1</v>
      </c>
      <c r="D93">
        <f t="shared" si="7"/>
        <v>8.3477274537736762E-2</v>
      </c>
      <c r="E93">
        <f t="shared" si="9"/>
        <v>0.11134572810698759</v>
      </c>
      <c r="F93">
        <f t="shared" si="10"/>
        <v>9.8247554929439707E-2</v>
      </c>
      <c r="G93">
        <f t="shared" si="8"/>
        <v>5.9213953215999898E-2</v>
      </c>
      <c r="H93">
        <f t="shared" si="11"/>
        <v>-3.9033601713439808E-2</v>
      </c>
      <c r="I93">
        <f t="shared" si="12"/>
        <v>9649.9686376282425</v>
      </c>
    </row>
    <row r="94" spans="1:9" x14ac:dyDescent="0.3">
      <c r="A94">
        <v>123</v>
      </c>
      <c r="B94">
        <v>26.39</v>
      </c>
      <c r="C94">
        <v>0</v>
      </c>
      <c r="D94">
        <f t="shared" si="7"/>
        <v>4.0031833072099232E-2</v>
      </c>
      <c r="E94">
        <f t="shared" si="9"/>
        <v>7.3113844973306641E-2</v>
      </c>
      <c r="F94">
        <f t="shared" si="10"/>
        <v>5.7565299379739157E-2</v>
      </c>
      <c r="G94">
        <f t="shared" si="8"/>
        <v>6.4785772036000028E-2</v>
      </c>
      <c r="H94">
        <f t="shared" si="11"/>
        <v>7.2204726562608706E-3</v>
      </c>
      <c r="I94">
        <f t="shared" si="12"/>
        <v>9719.6459723100106</v>
      </c>
    </row>
    <row r="95" spans="1:9" x14ac:dyDescent="0.3">
      <c r="A95">
        <v>124</v>
      </c>
      <c r="B95">
        <v>25.5</v>
      </c>
      <c r="C95">
        <v>0</v>
      </c>
      <c r="D95">
        <f t="shared" si="7"/>
        <v>4.2325800249999768E-2</v>
      </c>
      <c r="E95">
        <f t="shared" si="9"/>
        <v>7.2264349500000602E-2</v>
      </c>
      <c r="F95">
        <f t="shared" si="10"/>
        <v>5.8193231352500208E-2</v>
      </c>
      <c r="G95">
        <f t="shared" si="8"/>
        <v>6.1136849999999993E-2</v>
      </c>
      <c r="H95">
        <f t="shared" si="11"/>
        <v>2.943618647499785E-3</v>
      </c>
      <c r="I95">
        <f t="shared" si="12"/>
        <v>9748.256903441199</v>
      </c>
    </row>
    <row r="96" spans="1:9" x14ac:dyDescent="0.3">
      <c r="A96">
        <v>125</v>
      </c>
      <c r="B96">
        <v>26.31</v>
      </c>
      <c r="C96">
        <v>0</v>
      </c>
      <c r="D96">
        <f t="shared" si="7"/>
        <v>4.0237333121494689E-2</v>
      </c>
      <c r="E96">
        <f t="shared" si="9"/>
        <v>7.3085600262039474E-2</v>
      </c>
      <c r="F96">
        <f t="shared" si="10"/>
        <v>5.7646914705983418E-2</v>
      </c>
      <c r="G96">
        <f t="shared" si="8"/>
        <v>6.4462950083999965E-2</v>
      </c>
      <c r="H96">
        <f t="shared" si="11"/>
        <v>6.8160353780165467E-3</v>
      </c>
      <c r="I96">
        <f t="shared" si="12"/>
        <v>9814.7013673690471</v>
      </c>
    </row>
    <row r="97" spans="1:9" x14ac:dyDescent="0.3">
      <c r="A97">
        <v>126</v>
      </c>
      <c r="B97">
        <v>24.61</v>
      </c>
      <c r="C97">
        <v>1</v>
      </c>
      <c r="D97">
        <f t="shared" si="7"/>
        <v>8.45016956527955E-2</v>
      </c>
      <c r="E97">
        <f t="shared" si="9"/>
        <v>0.11018340458231354</v>
      </c>
      <c r="F97">
        <f t="shared" si="10"/>
        <v>9.8113001385440074E-2</v>
      </c>
      <c r="G97">
        <f t="shared" si="8"/>
        <v>5.740459904400011E-2</v>
      </c>
      <c r="H97">
        <f t="shared" si="11"/>
        <v>-4.0708402341439964E-2</v>
      </c>
      <c r="I97">
        <f t="shared" si="12"/>
        <v>9415.1605552451074</v>
      </c>
    </row>
    <row r="98" spans="1:9" x14ac:dyDescent="0.3">
      <c r="A98">
        <v>127</v>
      </c>
      <c r="B98">
        <v>26.52</v>
      </c>
      <c r="C98">
        <v>1</v>
      </c>
      <c r="D98">
        <f t="shared" si="7"/>
        <v>7.9699789970800045E-2</v>
      </c>
      <c r="E98">
        <f t="shared" si="9"/>
        <v>0.11314040387510491</v>
      </c>
      <c r="F98">
        <f t="shared" si="10"/>
        <v>9.7423315340081626E-2</v>
      </c>
      <c r="G98">
        <f t="shared" si="8"/>
        <v>6.530773363200007E-2</v>
      </c>
      <c r="H98">
        <f t="shared" si="11"/>
        <v>-3.2115581708081556E-2</v>
      </c>
      <c r="I98">
        <f t="shared" si="12"/>
        <v>9112.7871971384266</v>
      </c>
    </row>
    <row r="99" spans="1:9" x14ac:dyDescent="0.3">
      <c r="A99">
        <v>128</v>
      </c>
      <c r="B99">
        <v>24.23</v>
      </c>
      <c r="C99">
        <v>0</v>
      </c>
      <c r="D99">
        <f t="shared" si="7"/>
        <v>4.5350690918179115E-2</v>
      </c>
      <c r="E99">
        <f t="shared" si="9"/>
        <v>6.8913142948345829E-2</v>
      </c>
      <c r="F99">
        <f t="shared" si="10"/>
        <v>5.7838790494167472E-2</v>
      </c>
      <c r="G99">
        <f t="shared" si="8"/>
        <v>5.5802347587999984E-2</v>
      </c>
      <c r="H99">
        <f t="shared" si="11"/>
        <v>-2.0364429061674877E-3</v>
      </c>
      <c r="I99">
        <f t="shared" si="12"/>
        <v>9094.2295262954012</v>
      </c>
    </row>
    <row r="100" spans="1:9" x14ac:dyDescent="0.3">
      <c r="A100">
        <v>129</v>
      </c>
      <c r="B100">
        <v>26.24</v>
      </c>
      <c r="C100">
        <v>1</v>
      </c>
      <c r="D100">
        <f t="shared" ref="D100:D163" si="13">$J$3+$J$4*B100+$J$5*B100^2 +$J$6*B100^3 +$J$7*B100^4+$J$15*C100</f>
        <v>8.0417697117142833E-2</v>
      </c>
      <c r="E100">
        <f t="shared" si="9"/>
        <v>0.11305333501345902</v>
      </c>
      <c r="F100">
        <f t="shared" si="10"/>
        <v>9.771458520219041E-2</v>
      </c>
      <c r="G100">
        <f t="shared" ref="G100:G163" si="14">$J$10*B100^3 +$J$11*B100^2 +$J$12*B100+ $J$13 +$J$16*C100</f>
        <v>6.417951865599994E-2</v>
      </c>
      <c r="H100">
        <f t="shared" si="11"/>
        <v>-3.353506654619047E-2</v>
      </c>
      <c r="I100">
        <f t="shared" si="12"/>
        <v>8789.2539339447558</v>
      </c>
    </row>
    <row r="101" spans="1:9" x14ac:dyDescent="0.3">
      <c r="A101">
        <v>130</v>
      </c>
      <c r="B101">
        <v>25.46</v>
      </c>
      <c r="C101">
        <v>0</v>
      </c>
      <c r="D101">
        <f t="shared" si="13"/>
        <v>4.2427612094426692E-2</v>
      </c>
      <c r="E101">
        <f t="shared" ref="E101:E164" si="15">$K$3+$K$4*B101+$K$5*B101^2 +$K$6*B101^3 +$K$7*B101^4 + $J$15*C101</f>
        <v>7.2197718379214848E-2</v>
      </c>
      <c r="F101">
        <f t="shared" ref="F101:F164" si="16">D101*0.47+E101*0.53</f>
        <v>5.8205768425364415E-2</v>
      </c>
      <c r="G101">
        <f t="shared" si="14"/>
        <v>6.0970390864000051E-2</v>
      </c>
      <c r="H101">
        <f t="shared" ref="H101:H164" si="17">G101-F101</f>
        <v>2.7646224386356361E-3</v>
      </c>
      <c r="I101">
        <f t="shared" si="12"/>
        <v>8813.5529025894066</v>
      </c>
    </row>
    <row r="102" spans="1:9" x14ac:dyDescent="0.3">
      <c r="A102">
        <v>131</v>
      </c>
      <c r="B102">
        <v>25.47</v>
      </c>
      <c r="C102">
        <v>0</v>
      </c>
      <c r="D102">
        <f t="shared" si="13"/>
        <v>4.2402183381563541E-2</v>
      </c>
      <c r="E102">
        <f t="shared" si="15"/>
        <v>7.2214611280133401E-2</v>
      </c>
      <c r="F102">
        <f t="shared" si="16"/>
        <v>5.8202770167805569E-2</v>
      </c>
      <c r="G102">
        <f t="shared" si="14"/>
        <v>6.1012021091999907E-2</v>
      </c>
      <c r="H102">
        <f t="shared" si="17"/>
        <v>2.8092509241943384E-3</v>
      </c>
      <c r="I102">
        <f t="shared" ref="I102:I165" si="18">I101*(1+H102)</f>
        <v>8838.3123842264413</v>
      </c>
    </row>
    <row r="103" spans="1:9" x14ac:dyDescent="0.3">
      <c r="A103">
        <v>132</v>
      </c>
      <c r="B103">
        <v>25.34</v>
      </c>
      <c r="C103">
        <v>1</v>
      </c>
      <c r="D103">
        <f t="shared" si="13"/>
        <v>8.2731380342220689E-2</v>
      </c>
      <c r="E103">
        <f t="shared" si="15"/>
        <v>0.11198274378954173</v>
      </c>
      <c r="F103">
        <f t="shared" si="16"/>
        <v>9.8234602969300838E-2</v>
      </c>
      <c r="G103">
        <f t="shared" si="14"/>
        <v>6.0470064975999965E-2</v>
      </c>
      <c r="H103">
        <f t="shared" si="17"/>
        <v>-3.7764537993300873E-2</v>
      </c>
      <c r="I103">
        <f t="shared" si="18"/>
        <v>8504.537600395659</v>
      </c>
    </row>
    <row r="104" spans="1:9" x14ac:dyDescent="0.3">
      <c r="A104">
        <v>133</v>
      </c>
      <c r="B104">
        <v>25.34</v>
      </c>
      <c r="C104">
        <v>0</v>
      </c>
      <c r="D104">
        <f t="shared" si="13"/>
        <v>4.2731380342220682E-2</v>
      </c>
      <c r="E104">
        <f t="shared" si="15"/>
        <v>7.1982743789541725E-2</v>
      </c>
      <c r="F104">
        <f t="shared" si="16"/>
        <v>5.8234602969300837E-2</v>
      </c>
      <c r="G104">
        <f t="shared" si="14"/>
        <v>6.0470064975999965E-2</v>
      </c>
      <c r="H104">
        <f t="shared" si="17"/>
        <v>2.2354620066991279E-3</v>
      </c>
      <c r="I104">
        <f t="shared" si="18"/>
        <v>8523.5491710858878</v>
      </c>
    </row>
    <row r="105" spans="1:9" x14ac:dyDescent="0.3">
      <c r="A105">
        <v>134</v>
      </c>
      <c r="B105">
        <v>28.08</v>
      </c>
      <c r="C105">
        <v>0</v>
      </c>
      <c r="D105">
        <f t="shared" si="13"/>
        <v>3.6212132173987222E-2</v>
      </c>
      <c r="E105">
        <f t="shared" si="15"/>
        <v>7.1829441560250729E-2</v>
      </c>
      <c r="F105">
        <f t="shared" si="16"/>
        <v>5.5089306148706885E-2</v>
      </c>
      <c r="G105">
        <f t="shared" si="14"/>
        <v>7.1243199167999954E-2</v>
      </c>
      <c r="H105">
        <f t="shared" si="17"/>
        <v>1.615389301929307E-2</v>
      </c>
      <c r="I105">
        <f t="shared" si="18"/>
        <v>8661.2376725402937</v>
      </c>
    </row>
    <row r="106" spans="1:9" x14ac:dyDescent="0.3">
      <c r="A106">
        <v>135</v>
      </c>
      <c r="B106">
        <v>27.22</v>
      </c>
      <c r="C106">
        <v>0</v>
      </c>
      <c r="D106">
        <f t="shared" si="13"/>
        <v>3.7986020233432782E-2</v>
      </c>
      <c r="E106">
        <f t="shared" si="15"/>
        <v>7.2895711214796766E-2</v>
      </c>
      <c r="F106">
        <f t="shared" si="16"/>
        <v>5.6488156453555698E-2</v>
      </c>
      <c r="G106">
        <f t="shared" si="14"/>
        <v>6.8053990991999963E-2</v>
      </c>
      <c r="H106">
        <f t="shared" si="17"/>
        <v>1.1565834538444265E-2</v>
      </c>
      <c r="I106">
        <f t="shared" si="18"/>
        <v>8761.4121143590346</v>
      </c>
    </row>
    <row r="107" spans="1:9" x14ac:dyDescent="0.3">
      <c r="A107">
        <v>136</v>
      </c>
      <c r="B107">
        <v>24.4</v>
      </c>
      <c r="C107">
        <v>0</v>
      </c>
      <c r="D107">
        <f t="shared" si="13"/>
        <v>4.4978160998399463E-2</v>
      </c>
      <c r="E107">
        <f t="shared" si="15"/>
        <v>6.9509377843202991E-2</v>
      </c>
      <c r="F107">
        <f t="shared" si="16"/>
        <v>5.7979705926145333E-2</v>
      </c>
      <c r="G107">
        <f t="shared" si="14"/>
        <v>5.651916000000004E-2</v>
      </c>
      <c r="H107">
        <f t="shared" si="17"/>
        <v>-1.460545926145293E-3</v>
      </c>
      <c r="I107">
        <f t="shared" si="18"/>
        <v>8748.6156695881273</v>
      </c>
    </row>
    <row r="108" spans="1:9" x14ac:dyDescent="0.3">
      <c r="A108">
        <v>137</v>
      </c>
      <c r="B108">
        <v>22.08</v>
      </c>
      <c r="C108">
        <v>1</v>
      </c>
      <c r="D108">
        <f t="shared" si="13"/>
        <v>8.8770601910435148E-2</v>
      </c>
      <c r="E108">
        <f t="shared" si="15"/>
        <v>9.7849431060151176E-2</v>
      </c>
      <c r="F108">
        <f t="shared" si="16"/>
        <v>9.3582381359784639E-2</v>
      </c>
      <c r="G108">
        <f t="shared" si="14"/>
        <v>4.6936498367999985E-2</v>
      </c>
      <c r="H108">
        <f t="shared" si="17"/>
        <v>-4.6645882991784654E-2</v>
      </c>
      <c r="I108">
        <f t="shared" si="18"/>
        <v>8340.5287667244265</v>
      </c>
    </row>
    <row r="109" spans="1:9" x14ac:dyDescent="0.3">
      <c r="A109">
        <v>138</v>
      </c>
      <c r="B109">
        <v>22.78</v>
      </c>
      <c r="C109">
        <v>1</v>
      </c>
      <c r="D109">
        <f t="shared" si="13"/>
        <v>8.7944177441434429E-2</v>
      </c>
      <c r="E109">
        <f t="shared" si="15"/>
        <v>0.10209807628039488</v>
      </c>
      <c r="F109">
        <f t="shared" si="16"/>
        <v>9.5445743826083479E-2</v>
      </c>
      <c r="G109">
        <f t="shared" si="14"/>
        <v>4.9756104528000028E-2</v>
      </c>
      <c r="H109">
        <f t="shared" si="17"/>
        <v>-4.5689639298083451E-2</v>
      </c>
      <c r="I109">
        <f t="shared" si="18"/>
        <v>7959.4530158174985</v>
      </c>
    </row>
    <row r="110" spans="1:9" x14ac:dyDescent="0.3">
      <c r="A110">
        <v>139</v>
      </c>
      <c r="B110">
        <v>21.54</v>
      </c>
      <c r="C110">
        <v>1</v>
      </c>
      <c r="D110">
        <f t="shared" si="13"/>
        <v>8.9211824689753833E-2</v>
      </c>
      <c r="E110">
        <f t="shared" si="15"/>
        <v>9.4257511620556372E-2</v>
      </c>
      <c r="F110">
        <f t="shared" si="16"/>
        <v>9.1886038763079186E-2</v>
      </c>
      <c r="G110">
        <f t="shared" si="14"/>
        <v>4.4834360015999969E-2</v>
      </c>
      <c r="H110">
        <f t="shared" si="17"/>
        <v>-4.7051678747079217E-2</v>
      </c>
      <c r="I110">
        <f t="shared" si="18"/>
        <v>7584.947389514783</v>
      </c>
    </row>
    <row r="111" spans="1:9" x14ac:dyDescent="0.3">
      <c r="A111">
        <v>140</v>
      </c>
      <c r="B111">
        <v>22.83</v>
      </c>
      <c r="C111">
        <v>1</v>
      </c>
      <c r="D111">
        <f t="shared" si="13"/>
        <v>8.7874082290455541E-2</v>
      </c>
      <c r="E111">
        <f t="shared" si="15"/>
        <v>0.10238047289851579</v>
      </c>
      <c r="F111">
        <f t="shared" si="16"/>
        <v>9.5562469312727466E-2</v>
      </c>
      <c r="G111">
        <f t="shared" si="14"/>
        <v>4.9960818468000073E-2</v>
      </c>
      <c r="H111">
        <f t="shared" si="17"/>
        <v>-4.5601650844727393E-2</v>
      </c>
      <c r="I111">
        <f t="shared" si="18"/>
        <v>7239.0612669825032</v>
      </c>
    </row>
    <row r="112" spans="1:9" x14ac:dyDescent="0.3">
      <c r="A112">
        <v>141</v>
      </c>
      <c r="B112">
        <v>22.5</v>
      </c>
      <c r="C112">
        <v>0</v>
      </c>
      <c r="D112">
        <f t="shared" si="13"/>
        <v>4.8309531249999815E-2</v>
      </c>
      <c r="E112">
        <f t="shared" si="15"/>
        <v>6.0462187500000875E-2</v>
      </c>
      <c r="F112">
        <f t="shared" si="16"/>
        <v>5.4750439062500378E-2</v>
      </c>
      <c r="G112">
        <f t="shared" si="14"/>
        <v>4.8617249999999973E-2</v>
      </c>
      <c r="H112">
        <f t="shared" si="17"/>
        <v>-6.1331890625004049E-3</v>
      </c>
      <c r="I112">
        <f t="shared" si="18"/>
        <v>7194.6627355970759</v>
      </c>
    </row>
    <row r="113" spans="1:9" x14ac:dyDescent="0.3">
      <c r="A113">
        <v>142</v>
      </c>
      <c r="B113">
        <v>24.2</v>
      </c>
      <c r="C113">
        <v>0</v>
      </c>
      <c r="D113">
        <f t="shared" si="13"/>
        <v>4.5415134118399703E-2</v>
      </c>
      <c r="E113">
        <f t="shared" si="15"/>
        <v>6.8803265203202013E-2</v>
      </c>
      <c r="F113">
        <f t="shared" si="16"/>
        <v>5.7810843593344929E-2</v>
      </c>
      <c r="G113">
        <f t="shared" si="14"/>
        <v>5.5675888000000034E-2</v>
      </c>
      <c r="H113">
        <f t="shared" si="17"/>
        <v>-2.1349555933448949E-3</v>
      </c>
      <c r="I113">
        <f t="shared" si="18"/>
        <v>7179.3024501474829</v>
      </c>
    </row>
    <row r="114" spans="1:9" x14ac:dyDescent="0.3">
      <c r="A114">
        <v>143</v>
      </c>
      <c r="B114">
        <v>25.54</v>
      </c>
      <c r="C114">
        <v>0</v>
      </c>
      <c r="D114">
        <f t="shared" si="13"/>
        <v>4.2223740284250688E-2</v>
      </c>
      <c r="E114">
        <f t="shared" si="15"/>
        <v>7.2328475977164519E-2</v>
      </c>
      <c r="F114">
        <f t="shared" si="16"/>
        <v>5.8179250201495017E-2</v>
      </c>
      <c r="G114">
        <f t="shared" si="14"/>
        <v>6.130314081599994E-2</v>
      </c>
      <c r="H114">
        <f t="shared" si="17"/>
        <v>3.1238906145049233E-3</v>
      </c>
      <c r="I114">
        <f t="shared" si="18"/>
        <v>7201.7298056901918</v>
      </c>
    </row>
    <row r="115" spans="1:9" x14ac:dyDescent="0.3">
      <c r="A115">
        <v>144</v>
      </c>
      <c r="B115">
        <v>25.55</v>
      </c>
      <c r="C115">
        <v>1</v>
      </c>
      <c r="D115">
        <f t="shared" si="13"/>
        <v>8.2198188652274656E-2</v>
      </c>
      <c r="E115">
        <f t="shared" si="15"/>
        <v>0.11234411693545129</v>
      </c>
      <c r="F115">
        <f t="shared" si="16"/>
        <v>9.8175530642358275E-2</v>
      </c>
      <c r="G115">
        <f t="shared" si="14"/>
        <v>6.1344686499999995E-2</v>
      </c>
      <c r="H115">
        <f t="shared" si="17"/>
        <v>-3.6830844142358279E-2</v>
      </c>
      <c r="I115">
        <f t="shared" si="18"/>
        <v>6936.4840176614407</v>
      </c>
    </row>
    <row r="116" spans="1:9" x14ac:dyDescent="0.3">
      <c r="A116">
        <v>145</v>
      </c>
      <c r="B116">
        <v>25.5</v>
      </c>
      <c r="C116">
        <v>0</v>
      </c>
      <c r="D116">
        <f t="shared" si="13"/>
        <v>4.2325800249999768E-2</v>
      </c>
      <c r="E116">
        <f t="shared" si="15"/>
        <v>7.2264349500000602E-2</v>
      </c>
      <c r="F116">
        <f t="shared" si="16"/>
        <v>5.8193231352500208E-2</v>
      </c>
      <c r="G116">
        <f t="shared" si="14"/>
        <v>6.1136849999999993E-2</v>
      </c>
      <c r="H116">
        <f t="shared" si="17"/>
        <v>2.943618647499785E-3</v>
      </c>
      <c r="I116">
        <f t="shared" si="18"/>
        <v>6956.9023813639133</v>
      </c>
    </row>
    <row r="117" spans="1:9" x14ac:dyDescent="0.3">
      <c r="A117">
        <v>146</v>
      </c>
      <c r="B117">
        <v>24.63</v>
      </c>
      <c r="C117">
        <v>0</v>
      </c>
      <c r="D117">
        <f t="shared" si="13"/>
        <v>4.4455437249584673E-2</v>
      </c>
      <c r="E117">
        <f t="shared" si="15"/>
        <v>7.0243970878818729E-2</v>
      </c>
      <c r="F117">
        <f t="shared" si="16"/>
        <v>5.8123360073078723E-2</v>
      </c>
      <c r="G117">
        <f t="shared" si="14"/>
        <v>5.7488895107999954E-2</v>
      </c>
      <c r="H117">
        <f t="shared" si="17"/>
        <v>-6.3446496507876815E-4</v>
      </c>
      <c r="I117">
        <f t="shared" si="18"/>
        <v>6952.4884705374643</v>
      </c>
    </row>
    <row r="118" spans="1:9" x14ac:dyDescent="0.3">
      <c r="A118">
        <v>147</v>
      </c>
      <c r="B118">
        <v>23.11</v>
      </c>
      <c r="C118">
        <v>0</v>
      </c>
      <c r="D118">
        <f t="shared" si="13"/>
        <v>4.745471427805148E-2</v>
      </c>
      <c r="E118">
        <f t="shared" si="15"/>
        <v>6.3904143953402492E-2</v>
      </c>
      <c r="F118">
        <f t="shared" si="16"/>
        <v>5.6172912005987514E-2</v>
      </c>
      <c r="G118">
        <f t="shared" si="14"/>
        <v>5.1113858244000082E-2</v>
      </c>
      <c r="H118">
        <f t="shared" si="17"/>
        <v>-5.0590537619874323E-3</v>
      </c>
      <c r="I118">
        <f t="shared" si="18"/>
        <v>6917.3154575854178</v>
      </c>
    </row>
    <row r="119" spans="1:9" x14ac:dyDescent="0.3">
      <c r="A119">
        <v>148</v>
      </c>
      <c r="B119">
        <v>26.8</v>
      </c>
      <c r="C119">
        <v>1</v>
      </c>
      <c r="D119">
        <f t="shared" si="13"/>
        <v>7.8996096870398408E-2</v>
      </c>
      <c r="E119">
        <f t="shared" si="15"/>
        <v>0.11311866449920013</v>
      </c>
      <c r="F119">
        <f t="shared" si="16"/>
        <v>9.7081057713663321E-2</v>
      </c>
      <c r="G119">
        <f t="shared" si="14"/>
        <v>6.6420023999999939E-2</v>
      </c>
      <c r="H119">
        <f t="shared" si="17"/>
        <v>-3.0661033713663383E-2</v>
      </c>
      <c r="I119">
        <f t="shared" si="18"/>
        <v>6705.2234151323464</v>
      </c>
    </row>
    <row r="120" spans="1:9" x14ac:dyDescent="0.3">
      <c r="A120">
        <v>149</v>
      </c>
      <c r="B120">
        <v>23.17</v>
      </c>
      <c r="C120">
        <v>1</v>
      </c>
      <c r="D120">
        <f t="shared" si="13"/>
        <v>8.7358993872622664E-2</v>
      </c>
      <c r="E120">
        <f t="shared" si="15"/>
        <v>0.10421746778937988</v>
      </c>
      <c r="F120">
        <f t="shared" si="16"/>
        <v>9.6293985048503977E-2</v>
      </c>
      <c r="G120">
        <f t="shared" si="14"/>
        <v>5.136227725199996E-2</v>
      </c>
      <c r="H120">
        <f t="shared" si="17"/>
        <v>-4.4931707796504017E-2</v>
      </c>
      <c r="I120">
        <f t="shared" si="18"/>
        <v>6403.9462759333428</v>
      </c>
    </row>
    <row r="121" spans="1:9" x14ac:dyDescent="0.3">
      <c r="A121">
        <v>150</v>
      </c>
      <c r="B121">
        <v>23.99</v>
      </c>
      <c r="C121">
        <v>1</v>
      </c>
      <c r="D121">
        <f t="shared" si="13"/>
        <v>8.585477231815461E-2</v>
      </c>
      <c r="E121">
        <f t="shared" si="15"/>
        <v>0.10799539586103665</v>
      </c>
      <c r="F121">
        <f t="shared" si="16"/>
        <v>9.7589302795882099E-2</v>
      </c>
      <c r="G121">
        <f t="shared" si="14"/>
        <v>5.4791309956000039E-2</v>
      </c>
      <c r="H121">
        <f t="shared" si="17"/>
        <v>-4.279799283988206E-2</v>
      </c>
      <c r="I121">
        <f t="shared" si="18"/>
        <v>6129.870229068958</v>
      </c>
    </row>
    <row r="122" spans="1:9" x14ac:dyDescent="0.3">
      <c r="A122">
        <v>151</v>
      </c>
      <c r="B122">
        <v>22.58</v>
      </c>
      <c r="C122">
        <v>0</v>
      </c>
      <c r="D122">
        <f t="shared" si="13"/>
        <v>4.8209867113331861E-2</v>
      </c>
      <c r="E122">
        <f t="shared" si="15"/>
        <v>6.093876859996139E-2</v>
      </c>
      <c r="F122">
        <f t="shared" si="16"/>
        <v>5.4956184901245514E-2</v>
      </c>
      <c r="G122">
        <f t="shared" si="14"/>
        <v>4.8941266768000063E-2</v>
      </c>
      <c r="H122">
        <f t="shared" si="17"/>
        <v>-6.0149181332454504E-3</v>
      </c>
      <c r="I122">
        <f t="shared" si="18"/>
        <v>6092.9995614736899</v>
      </c>
    </row>
    <row r="123" spans="1:9" x14ac:dyDescent="0.3">
      <c r="A123">
        <v>152</v>
      </c>
      <c r="B123">
        <v>25.43</v>
      </c>
      <c r="C123">
        <v>0</v>
      </c>
      <c r="D123">
        <f t="shared" si="13"/>
        <v>4.2503797327689163E-2</v>
      </c>
      <c r="E123">
        <f t="shared" si="15"/>
        <v>7.2146098014765236E-2</v>
      </c>
      <c r="F123">
        <f t="shared" si="16"/>
        <v>5.8214216691839488E-2</v>
      </c>
      <c r="G123">
        <f t="shared" si="14"/>
        <v>6.084543974800008E-2</v>
      </c>
      <c r="H123">
        <f t="shared" si="17"/>
        <v>2.631223056160592E-3</v>
      </c>
      <c r="I123">
        <f t="shared" si="18"/>
        <v>6109.0316024010162</v>
      </c>
    </row>
    <row r="124" spans="1:9" x14ac:dyDescent="0.3">
      <c r="A124">
        <v>153</v>
      </c>
      <c r="B124">
        <v>22.6</v>
      </c>
      <c r="C124">
        <v>0</v>
      </c>
      <c r="D124">
        <f t="shared" si="13"/>
        <v>4.8184359590400128E-2</v>
      </c>
      <c r="E124">
        <f t="shared" si="15"/>
        <v>6.1056788659200834E-2</v>
      </c>
      <c r="F124">
        <f t="shared" si="16"/>
        <v>5.5006746996864503E-2</v>
      </c>
      <c r="G124">
        <f t="shared" si="14"/>
        <v>4.9022448000000024E-2</v>
      </c>
      <c r="H124">
        <f t="shared" si="17"/>
        <v>-5.9842989968644789E-3</v>
      </c>
      <c r="I124">
        <f t="shared" si="18"/>
        <v>6072.4733307109545</v>
      </c>
    </row>
    <row r="125" spans="1:9" x14ac:dyDescent="0.3">
      <c r="A125">
        <v>154</v>
      </c>
      <c r="B125">
        <v>23.25</v>
      </c>
      <c r="C125">
        <v>0</v>
      </c>
      <c r="D125">
        <f t="shared" si="13"/>
        <v>4.7228200796875175E-2</v>
      </c>
      <c r="E125">
        <f t="shared" si="15"/>
        <v>6.4627760906249554E-2</v>
      </c>
      <c r="F125">
        <f t="shared" si="16"/>
        <v>5.64499676548436E-2</v>
      </c>
      <c r="G125">
        <f t="shared" si="14"/>
        <v>5.1694162499999946E-2</v>
      </c>
      <c r="H125">
        <f t="shared" si="17"/>
        <v>-4.7558051548436536E-3</v>
      </c>
      <c r="I125">
        <f t="shared" si="18"/>
        <v>6043.5938307421093</v>
      </c>
    </row>
    <row r="126" spans="1:9" x14ac:dyDescent="0.3">
      <c r="A126">
        <v>155</v>
      </c>
      <c r="B126">
        <v>19.760000000000002</v>
      </c>
      <c r="C126">
        <v>0</v>
      </c>
      <c r="D126">
        <f t="shared" si="13"/>
        <v>4.9619528862678841E-2</v>
      </c>
      <c r="E126">
        <f t="shared" si="15"/>
        <v>4.1633402312786671E-2</v>
      </c>
      <c r="F126">
        <f t="shared" si="16"/>
        <v>4.538688179123599E-2</v>
      </c>
      <c r="G126">
        <f t="shared" si="14"/>
        <v>3.8554757824000002E-2</v>
      </c>
      <c r="H126">
        <f t="shared" si="17"/>
        <v>-6.8321239672359882E-3</v>
      </c>
      <c r="I126">
        <f t="shared" si="18"/>
        <v>6002.3032484828564</v>
      </c>
    </row>
    <row r="127" spans="1:9" x14ac:dyDescent="0.3">
      <c r="A127">
        <v>156</v>
      </c>
      <c r="B127">
        <v>24.37</v>
      </c>
      <c r="C127">
        <v>0</v>
      </c>
      <c r="D127">
        <f t="shared" si="13"/>
        <v>4.5044789136135632E-2</v>
      </c>
      <c r="E127">
        <f t="shared" si="15"/>
        <v>6.9407434375313493E-2</v>
      </c>
      <c r="F127">
        <f t="shared" si="16"/>
        <v>5.7956991112899897E-2</v>
      </c>
      <c r="G127">
        <f t="shared" si="14"/>
        <v>5.6392649411999979E-2</v>
      </c>
      <c r="H127">
        <f t="shared" si="17"/>
        <v>-1.5643417008999183E-3</v>
      </c>
      <c r="I127">
        <f t="shared" si="18"/>
        <v>5992.9135952098077</v>
      </c>
    </row>
    <row r="128" spans="1:9" x14ac:dyDescent="0.3">
      <c r="A128">
        <v>157</v>
      </c>
      <c r="B128">
        <v>24.45</v>
      </c>
      <c r="C128">
        <v>0</v>
      </c>
      <c r="D128">
        <f t="shared" si="13"/>
        <v>4.4866295027275349E-2</v>
      </c>
      <c r="E128">
        <f t="shared" si="15"/>
        <v>6.9676151085451998E-2</v>
      </c>
      <c r="F128">
        <f t="shared" si="16"/>
        <v>5.8015518738108972E-2</v>
      </c>
      <c r="G128">
        <f t="shared" si="14"/>
        <v>5.6730010500000067E-2</v>
      </c>
      <c r="H128">
        <f t="shared" si="17"/>
        <v>-1.2855082381089053E-3</v>
      </c>
      <c r="I128">
        <f t="shared" si="18"/>
        <v>5985.2096554128902</v>
      </c>
    </row>
    <row r="129" spans="1:9" x14ac:dyDescent="0.3">
      <c r="A129">
        <v>158</v>
      </c>
      <c r="B129">
        <v>23.85</v>
      </c>
      <c r="C129">
        <v>0</v>
      </c>
      <c r="D129">
        <f t="shared" si="13"/>
        <v>4.6136247407275066E-2</v>
      </c>
      <c r="E129">
        <f t="shared" si="15"/>
        <v>6.7419612525451811E-2</v>
      </c>
      <c r="F129">
        <f t="shared" si="16"/>
        <v>5.7416430919908744E-2</v>
      </c>
      <c r="G129">
        <f t="shared" si="14"/>
        <v>5.4202510500000051E-2</v>
      </c>
      <c r="H129">
        <f t="shared" si="17"/>
        <v>-3.2139204199086932E-3</v>
      </c>
      <c r="I129">
        <f t="shared" si="18"/>
        <v>5965.9736678839245</v>
      </c>
    </row>
    <row r="130" spans="1:9" x14ac:dyDescent="0.3">
      <c r="A130">
        <v>159</v>
      </c>
      <c r="B130">
        <v>23.73</v>
      </c>
      <c r="C130">
        <v>0</v>
      </c>
      <c r="D130">
        <f t="shared" si="13"/>
        <v>4.6369771523643299E-2</v>
      </c>
      <c r="E130">
        <f t="shared" si="15"/>
        <v>6.6902795787817215E-2</v>
      </c>
      <c r="F130">
        <f t="shared" si="16"/>
        <v>5.7252274383655474E-2</v>
      </c>
      <c r="G130">
        <f t="shared" si="14"/>
        <v>5.3698645187999966E-2</v>
      </c>
      <c r="H130">
        <f t="shared" si="17"/>
        <v>-3.5536291956555083E-3</v>
      </c>
      <c r="I130">
        <f t="shared" si="18"/>
        <v>5944.7728096772198</v>
      </c>
    </row>
    <row r="131" spans="1:9" x14ac:dyDescent="0.3">
      <c r="A131">
        <v>160</v>
      </c>
      <c r="B131">
        <v>26.25</v>
      </c>
      <c r="C131">
        <v>0</v>
      </c>
      <c r="D131">
        <f t="shared" si="13"/>
        <v>4.0391904296874781E-2</v>
      </c>
      <c r="E131">
        <f t="shared" si="15"/>
        <v>7.3058378906250443E-2</v>
      </c>
      <c r="F131">
        <f t="shared" si="16"/>
        <v>5.770513583984388E-2</v>
      </c>
      <c r="G131">
        <f t="shared" si="14"/>
        <v>6.4220062500000036E-2</v>
      </c>
      <c r="H131">
        <f t="shared" si="17"/>
        <v>6.5149266601561562E-3</v>
      </c>
      <c r="I131">
        <f t="shared" si="18"/>
        <v>5983.5025685435567</v>
      </c>
    </row>
    <row r="132" spans="1:9" x14ac:dyDescent="0.3">
      <c r="A132">
        <v>161</v>
      </c>
      <c r="B132">
        <v>25.57</v>
      </c>
      <c r="C132">
        <v>0</v>
      </c>
      <c r="D132">
        <f t="shared" si="13"/>
        <v>4.2147043423777841E-2</v>
      </c>
      <c r="E132">
        <f t="shared" si="15"/>
        <v>7.2374930733789977E-2</v>
      </c>
      <c r="F132">
        <f t="shared" si="16"/>
        <v>5.8167823698084278E-2</v>
      </c>
      <c r="G132">
        <f t="shared" si="14"/>
        <v>6.1427744771999998E-2</v>
      </c>
      <c r="H132">
        <f t="shared" si="17"/>
        <v>3.2599210739157197E-3</v>
      </c>
      <c r="I132">
        <f t="shared" si="18"/>
        <v>6003.0083146625802</v>
      </c>
    </row>
    <row r="133" spans="1:9" x14ac:dyDescent="0.3">
      <c r="A133">
        <v>162</v>
      </c>
      <c r="B133">
        <v>25.17</v>
      </c>
      <c r="C133">
        <v>0</v>
      </c>
      <c r="D133">
        <f t="shared" si="13"/>
        <v>4.3156703990639089E-2</v>
      </c>
      <c r="E133">
        <f t="shared" si="15"/>
        <v>7.1639287050946798E-2</v>
      </c>
      <c r="F133">
        <f t="shared" si="16"/>
        <v>5.8252473012602175E-2</v>
      </c>
      <c r="G133">
        <f t="shared" si="14"/>
        <v>5.9759094852000066E-2</v>
      </c>
      <c r="H133">
        <f t="shared" si="17"/>
        <v>1.5066218393978911E-3</v>
      </c>
      <c r="I133">
        <f t="shared" si="18"/>
        <v>6012.0525780915386</v>
      </c>
    </row>
    <row r="134" spans="1:9" x14ac:dyDescent="0.3">
      <c r="A134">
        <v>163</v>
      </c>
      <c r="B134">
        <v>22.81</v>
      </c>
      <c r="C134">
        <v>0</v>
      </c>
      <c r="D134">
        <f t="shared" si="13"/>
        <v>4.7902295915599025E-2</v>
      </c>
      <c r="E134">
        <f t="shared" si="15"/>
        <v>6.2267879148226291E-2</v>
      </c>
      <c r="F134">
        <f t="shared" si="16"/>
        <v>5.5516055028891474E-2</v>
      </c>
      <c r="G134">
        <f t="shared" si="14"/>
        <v>4.9878886884000023E-2</v>
      </c>
      <c r="H134">
        <f t="shared" si="17"/>
        <v>-5.637168144891451E-3</v>
      </c>
      <c r="I134">
        <f t="shared" si="18"/>
        <v>5978.1616268129083</v>
      </c>
    </row>
    <row r="135" spans="1:9" x14ac:dyDescent="0.3">
      <c r="A135">
        <v>164</v>
      </c>
      <c r="B135">
        <v>23.12</v>
      </c>
      <c r="C135">
        <v>0</v>
      </c>
      <c r="D135">
        <f t="shared" si="13"/>
        <v>4.7438902960700524E-2</v>
      </c>
      <c r="E135">
        <f t="shared" si="15"/>
        <v>6.3956695010181308E-2</v>
      </c>
      <c r="F135">
        <f t="shared" si="16"/>
        <v>5.619333274692534E-2</v>
      </c>
      <c r="G135">
        <f t="shared" si="14"/>
        <v>5.1155230911999944E-2</v>
      </c>
      <c r="H135">
        <f t="shared" si="17"/>
        <v>-5.0381018349253959E-3</v>
      </c>
      <c r="I135">
        <f t="shared" si="18"/>
        <v>5948.0430397513819</v>
      </c>
    </row>
    <row r="136" spans="1:9" x14ac:dyDescent="0.3">
      <c r="A136">
        <v>165</v>
      </c>
      <c r="B136">
        <v>21.11</v>
      </c>
      <c r="C136">
        <v>0</v>
      </c>
      <c r="D136">
        <f t="shared" si="13"/>
        <v>4.9446469557859807E-2</v>
      </c>
      <c r="E136">
        <f t="shared" si="15"/>
        <v>5.1259556302586606E-2</v>
      </c>
      <c r="F136">
        <f t="shared" si="16"/>
        <v>5.0407405532565008E-2</v>
      </c>
      <c r="G136">
        <f t="shared" si="14"/>
        <v>4.3217043844000075E-2</v>
      </c>
      <c r="H136">
        <f t="shared" si="17"/>
        <v>-7.1903616885649335E-3</v>
      </c>
      <c r="I136">
        <f t="shared" si="18"/>
        <v>5905.2744589564181</v>
      </c>
    </row>
    <row r="137" spans="1:9" x14ac:dyDescent="0.3">
      <c r="A137">
        <v>166</v>
      </c>
      <c r="B137">
        <v>26.49</v>
      </c>
      <c r="C137">
        <v>0</v>
      </c>
      <c r="D137">
        <f t="shared" si="13"/>
        <v>3.97761740581144E-2</v>
      </c>
      <c r="E137">
        <f t="shared" si="15"/>
        <v>7.3136378337119723E-2</v>
      </c>
      <c r="F137">
        <f t="shared" si="16"/>
        <v>5.7457082325987223E-2</v>
      </c>
      <c r="G137">
        <f t="shared" si="14"/>
        <v>6.5187577956000081E-2</v>
      </c>
      <c r="H137">
        <f t="shared" si="17"/>
        <v>7.7304956300128583E-3</v>
      </c>
      <c r="I137">
        <f t="shared" si="18"/>
        <v>5950.9251573554075</v>
      </c>
    </row>
    <row r="138" spans="1:9" x14ac:dyDescent="0.3">
      <c r="A138">
        <v>167</v>
      </c>
      <c r="B138">
        <v>24.5</v>
      </c>
      <c r="C138">
        <v>0</v>
      </c>
      <c r="D138">
        <f t="shared" si="13"/>
        <v>4.4753425249999479E-2</v>
      </c>
      <c r="E138">
        <f t="shared" si="15"/>
        <v>6.9838999499999943E-2</v>
      </c>
      <c r="F138">
        <f t="shared" si="16"/>
        <v>5.8048779602499725E-2</v>
      </c>
      <c r="G138">
        <f t="shared" si="14"/>
        <v>5.694084999999996E-2</v>
      </c>
      <c r="H138">
        <f t="shared" si="17"/>
        <v>-1.1079296024997659E-3</v>
      </c>
      <c r="I138">
        <f t="shared" si="18"/>
        <v>5944.331951211313</v>
      </c>
    </row>
    <row r="139" spans="1:9" x14ac:dyDescent="0.3">
      <c r="A139">
        <v>168</v>
      </c>
      <c r="B139">
        <v>25.97</v>
      </c>
      <c r="C139">
        <v>0</v>
      </c>
      <c r="D139">
        <f t="shared" si="13"/>
        <v>4.1115964987349596E-2</v>
      </c>
      <c r="E139">
        <f t="shared" si="15"/>
        <v>7.2861525150967665E-2</v>
      </c>
      <c r="F139">
        <f t="shared" si="16"/>
        <v>5.7941111874067176E-2</v>
      </c>
      <c r="G139">
        <f t="shared" si="14"/>
        <v>6.3078487491999985E-2</v>
      </c>
      <c r="H139">
        <f t="shared" si="17"/>
        <v>5.1373756179328087E-3</v>
      </c>
      <c r="I139">
        <f t="shared" si="18"/>
        <v>5974.8702172423646</v>
      </c>
    </row>
    <row r="140" spans="1:9" x14ac:dyDescent="0.3">
      <c r="A140">
        <v>169</v>
      </c>
      <c r="B140">
        <v>21.95</v>
      </c>
      <c r="C140">
        <v>0</v>
      </c>
      <c r="D140">
        <f t="shared" si="13"/>
        <v>4.8892234932274459E-2</v>
      </c>
      <c r="E140">
        <f t="shared" si="15"/>
        <v>5.7006296775450993E-2</v>
      </c>
      <c r="F140">
        <f t="shared" si="16"/>
        <v>5.3192687709158026E-2</v>
      </c>
      <c r="G140">
        <f t="shared" si="14"/>
        <v>4.6423910499999971E-2</v>
      </c>
      <c r="H140">
        <f t="shared" si="17"/>
        <v>-6.7687772091580556E-3</v>
      </c>
      <c r="I140">
        <f t="shared" si="18"/>
        <v>5934.427651888217</v>
      </c>
    </row>
    <row r="141" spans="1:9" x14ac:dyDescent="0.3">
      <c r="A141">
        <v>170</v>
      </c>
      <c r="B141">
        <v>24.67</v>
      </c>
      <c r="C141">
        <v>0</v>
      </c>
      <c r="D141">
        <f t="shared" si="13"/>
        <v>4.4362482350934318E-2</v>
      </c>
      <c r="E141">
        <f t="shared" si="15"/>
        <v>7.0363204735955698E-2</v>
      </c>
      <c r="F141">
        <f t="shared" si="16"/>
        <v>5.8142865214995648E-2</v>
      </c>
      <c r="G141">
        <f t="shared" si="14"/>
        <v>5.765746045200007E-2</v>
      </c>
      <c r="H141">
        <f t="shared" si="17"/>
        <v>-4.8540476299557822E-4</v>
      </c>
      <c r="I141">
        <f t="shared" si="18"/>
        <v>5931.5470524403372</v>
      </c>
    </row>
    <row r="142" spans="1:9" x14ac:dyDescent="0.3">
      <c r="A142">
        <v>171</v>
      </c>
      <c r="B142">
        <v>23.18</v>
      </c>
      <c r="C142">
        <v>0</v>
      </c>
      <c r="D142">
        <f t="shared" si="13"/>
        <v>4.7342842028262444E-2</v>
      </c>
      <c r="E142">
        <f t="shared" si="15"/>
        <v>6.4269223786418861E-2</v>
      </c>
      <c r="F142">
        <f t="shared" si="16"/>
        <v>5.6313824360085349E-2</v>
      </c>
      <c r="G142">
        <f t="shared" si="14"/>
        <v>5.1403722447999983E-2</v>
      </c>
      <c r="H142">
        <f t="shared" si="17"/>
        <v>-4.9101019120853656E-3</v>
      </c>
      <c r="I142">
        <f t="shared" si="18"/>
        <v>5902.4225519165257</v>
      </c>
    </row>
    <row r="143" spans="1:9" x14ac:dyDescent="0.3">
      <c r="A143">
        <v>172</v>
      </c>
      <c r="B143">
        <v>23.05</v>
      </c>
      <c r="C143">
        <v>0</v>
      </c>
      <c r="D143">
        <f t="shared" si="13"/>
        <v>4.7548383247274506E-2</v>
      </c>
      <c r="E143">
        <f t="shared" si="15"/>
        <v>6.3586087245451894E-2</v>
      </c>
      <c r="F143">
        <f t="shared" si="16"/>
        <v>5.6048366366308527E-2</v>
      </c>
      <c r="G143">
        <f t="shared" si="14"/>
        <v>5.086588650000004E-2</v>
      </c>
      <c r="H143">
        <f t="shared" si="17"/>
        <v>-5.182479866308487E-3</v>
      </c>
      <c r="I143">
        <f t="shared" si="18"/>
        <v>5871.8333658787733</v>
      </c>
    </row>
    <row r="144" spans="1:9" x14ac:dyDescent="0.3">
      <c r="A144">
        <v>173</v>
      </c>
      <c r="B144">
        <v>26.15</v>
      </c>
      <c r="C144">
        <v>0</v>
      </c>
      <c r="D144">
        <f t="shared" si="13"/>
        <v>4.0650146532274167E-2</v>
      </c>
      <c r="E144">
        <f t="shared" si="15"/>
        <v>7.3001370975451785E-2</v>
      </c>
      <c r="F144">
        <f t="shared" si="16"/>
        <v>5.7796295487158304E-2</v>
      </c>
      <c r="G144">
        <f t="shared" si="14"/>
        <v>6.3813842499999912E-2</v>
      </c>
      <c r="H144">
        <f t="shared" si="17"/>
        <v>6.0175470128416078E-3</v>
      </c>
      <c r="I144">
        <f t="shared" si="18"/>
        <v>5907.1673992095211</v>
      </c>
    </row>
    <row r="145" spans="1:9" x14ac:dyDescent="0.3">
      <c r="A145">
        <v>174</v>
      </c>
      <c r="B145">
        <v>23.24</v>
      </c>
      <c r="C145">
        <v>0</v>
      </c>
      <c r="D145">
        <f t="shared" si="13"/>
        <v>4.7244746706390561E-2</v>
      </c>
      <c r="E145">
        <f t="shared" si="15"/>
        <v>6.4576945607762504E-2</v>
      </c>
      <c r="F145">
        <f t="shared" si="16"/>
        <v>5.6430812124117685E-2</v>
      </c>
      <c r="G145">
        <f t="shared" si="14"/>
        <v>5.1652637056000011E-2</v>
      </c>
      <c r="H145">
        <f t="shared" si="17"/>
        <v>-4.7781750681176738E-3</v>
      </c>
      <c r="I145">
        <f t="shared" si="18"/>
        <v>5878.94191921942</v>
      </c>
    </row>
    <row r="146" spans="1:9" x14ac:dyDescent="0.3">
      <c r="A146">
        <v>175</v>
      </c>
      <c r="B146">
        <v>25.38</v>
      </c>
      <c r="C146">
        <v>0</v>
      </c>
      <c r="D146">
        <f t="shared" si="13"/>
        <v>4.2630419762573091E-2</v>
      </c>
      <c r="E146">
        <f t="shared" si="15"/>
        <v>7.2056920443237971E-2</v>
      </c>
      <c r="F146">
        <f t="shared" si="16"/>
        <v>5.822646512332548E-2</v>
      </c>
      <c r="G146">
        <f t="shared" si="14"/>
        <v>6.0636992207999979E-2</v>
      </c>
      <c r="H146">
        <f t="shared" si="17"/>
        <v>2.4105270846744992E-3</v>
      </c>
      <c r="I146">
        <f t="shared" si="18"/>
        <v>5893.1132679449274</v>
      </c>
    </row>
    <row r="147" spans="1:9" x14ac:dyDescent="0.3">
      <c r="A147">
        <v>176</v>
      </c>
      <c r="B147">
        <v>20.89</v>
      </c>
      <c r="C147">
        <v>0</v>
      </c>
      <c r="D147">
        <f t="shared" si="13"/>
        <v>4.9529097708827852E-2</v>
      </c>
      <c r="E147">
        <f t="shared" si="15"/>
        <v>4.9694883300651638E-2</v>
      </c>
      <c r="F147">
        <f t="shared" si="16"/>
        <v>4.9616964072494461E-2</v>
      </c>
      <c r="G147">
        <f t="shared" si="14"/>
        <v>4.2411710436000033E-2</v>
      </c>
      <c r="H147">
        <f t="shared" si="17"/>
        <v>-7.2052536364944283E-3</v>
      </c>
      <c r="I147">
        <f t="shared" si="18"/>
        <v>5850.6518921407942</v>
      </c>
    </row>
    <row r="148" spans="1:9" x14ac:dyDescent="0.3">
      <c r="A148">
        <v>177</v>
      </c>
      <c r="B148">
        <v>24.85</v>
      </c>
      <c r="C148">
        <v>0</v>
      </c>
      <c r="D148">
        <f t="shared" si="13"/>
        <v>4.3937287363274402E-2</v>
      </c>
      <c r="E148">
        <f t="shared" si="15"/>
        <v>7.0868361213450193E-2</v>
      </c>
      <c r="F148">
        <f t="shared" si="16"/>
        <v>5.8210756503867575E-2</v>
      </c>
      <c r="G148">
        <f t="shared" si="14"/>
        <v>5.8415410500000015E-2</v>
      </c>
      <c r="H148">
        <f t="shared" si="17"/>
        <v>2.0465399613243951E-4</v>
      </c>
      <c r="I148">
        <f t="shared" si="18"/>
        <v>5851.8492514305008</v>
      </c>
    </row>
    <row r="149" spans="1:9" x14ac:dyDescent="0.3">
      <c r="A149">
        <v>178</v>
      </c>
      <c r="B149">
        <v>23.38</v>
      </c>
      <c r="C149">
        <v>0</v>
      </c>
      <c r="D149">
        <f t="shared" si="13"/>
        <v>4.7008037600268837E-2</v>
      </c>
      <c r="E149">
        <f t="shared" si="15"/>
        <v>6.5275929593445969E-2</v>
      </c>
      <c r="F149">
        <f t="shared" si="16"/>
        <v>5.6690020356652715E-2</v>
      </c>
      <c r="G149">
        <f t="shared" si="14"/>
        <v>5.2234966608000116E-2</v>
      </c>
      <c r="H149">
        <f t="shared" si="17"/>
        <v>-4.4550537486525987E-3</v>
      </c>
      <c r="I149">
        <f t="shared" si="18"/>
        <v>5825.7789484863652</v>
      </c>
    </row>
    <row r="150" spans="1:9" x14ac:dyDescent="0.3">
      <c r="A150">
        <v>179</v>
      </c>
      <c r="B150">
        <v>22.13</v>
      </c>
      <c r="C150">
        <v>0</v>
      </c>
      <c r="D150">
        <f t="shared" si="13"/>
        <v>4.8721178749703609E-2</v>
      </c>
      <c r="E150">
        <f t="shared" si="15"/>
        <v>5.8169632210574695E-2</v>
      </c>
      <c r="F150">
        <f t="shared" si="16"/>
        <v>5.3728859083965283E-2</v>
      </c>
      <c r="G150">
        <f t="shared" si="14"/>
        <v>4.7134663107999991E-2</v>
      </c>
      <c r="H150">
        <f t="shared" si="17"/>
        <v>-6.5941959759652918E-3</v>
      </c>
      <c r="I150">
        <f t="shared" si="18"/>
        <v>5787.3626203873928</v>
      </c>
    </row>
    <row r="151" spans="1:9" x14ac:dyDescent="0.3">
      <c r="A151">
        <v>180</v>
      </c>
      <c r="B151">
        <v>24.08</v>
      </c>
      <c r="C151">
        <v>0</v>
      </c>
      <c r="D151">
        <f t="shared" si="13"/>
        <v>4.5668854982819251E-2</v>
      </c>
      <c r="E151">
        <f t="shared" si="15"/>
        <v>6.8349887577785484E-2</v>
      </c>
      <c r="F151">
        <f t="shared" si="16"/>
        <v>5.768980225815136E-2</v>
      </c>
      <c r="G151">
        <f t="shared" si="14"/>
        <v>5.5170251967999989E-2</v>
      </c>
      <c r="H151">
        <f t="shared" si="17"/>
        <v>-2.5195502901513706E-3</v>
      </c>
      <c r="I151">
        <f t="shared" si="18"/>
        <v>5772.7810692179846</v>
      </c>
    </row>
    <row r="152" spans="1:9" x14ac:dyDescent="0.3">
      <c r="A152">
        <v>181</v>
      </c>
      <c r="B152">
        <v>25.57</v>
      </c>
      <c r="C152">
        <v>0</v>
      </c>
      <c r="D152">
        <f t="shared" si="13"/>
        <v>4.2147043423777841E-2</v>
      </c>
      <c r="E152">
        <f t="shared" si="15"/>
        <v>7.2374930733789977E-2</v>
      </c>
      <c r="F152">
        <f t="shared" si="16"/>
        <v>5.8167823698084278E-2</v>
      </c>
      <c r="G152">
        <f t="shared" si="14"/>
        <v>6.1427744771999998E-2</v>
      </c>
      <c r="H152">
        <f t="shared" si="17"/>
        <v>3.2599210739157197E-3</v>
      </c>
      <c r="I152">
        <f t="shared" si="18"/>
        <v>5791.5998798806304</v>
      </c>
    </row>
    <row r="153" spans="1:9" x14ac:dyDescent="0.3">
      <c r="A153">
        <v>182</v>
      </c>
      <c r="B153">
        <v>25.54</v>
      </c>
      <c r="C153">
        <v>0</v>
      </c>
      <c r="D153">
        <f t="shared" si="13"/>
        <v>4.2223740284250688E-2</v>
      </c>
      <c r="E153">
        <f t="shared" si="15"/>
        <v>7.2328475977164519E-2</v>
      </c>
      <c r="F153">
        <f t="shared" si="16"/>
        <v>5.8179250201495017E-2</v>
      </c>
      <c r="G153">
        <f t="shared" si="14"/>
        <v>6.130314081599994E-2</v>
      </c>
      <c r="H153">
        <f t="shared" si="17"/>
        <v>3.1238906145049233E-3</v>
      </c>
      <c r="I153">
        <f t="shared" si="18"/>
        <v>5809.6922043883578</v>
      </c>
    </row>
    <row r="154" spans="1:9" x14ac:dyDescent="0.3">
      <c r="A154">
        <v>183</v>
      </c>
      <c r="B154">
        <v>25.65</v>
      </c>
      <c r="C154">
        <v>0</v>
      </c>
      <c r="D154">
        <f t="shared" si="13"/>
        <v>4.19419454752743E-2</v>
      </c>
      <c r="E154">
        <f t="shared" si="15"/>
        <v>7.2491959389450411E-2</v>
      </c>
      <c r="F154">
        <f t="shared" si="16"/>
        <v>5.8133452849787645E-2</v>
      </c>
      <c r="G154">
        <f t="shared" si="14"/>
        <v>6.1759522499999858E-2</v>
      </c>
      <c r="H154">
        <f t="shared" si="17"/>
        <v>3.6260696502122131E-3</v>
      </c>
      <c r="I154">
        <f t="shared" si="18"/>
        <v>5830.7585529677644</v>
      </c>
    </row>
    <row r="155" spans="1:9" x14ac:dyDescent="0.3">
      <c r="A155">
        <v>184</v>
      </c>
      <c r="B155">
        <v>26.35</v>
      </c>
      <c r="C155">
        <v>0</v>
      </c>
      <c r="D155">
        <f t="shared" si="13"/>
        <v>4.0134488572275417E-2</v>
      </c>
      <c r="E155">
        <f t="shared" si="15"/>
        <v>7.3100866695453348E-2</v>
      </c>
      <c r="F155">
        <f t="shared" si="16"/>
        <v>5.760666897755972E-2</v>
      </c>
      <c r="G155">
        <f t="shared" si="14"/>
        <v>6.4624510500000093E-2</v>
      </c>
      <c r="H155">
        <f t="shared" si="17"/>
        <v>7.0178415224403726E-3</v>
      </c>
      <c r="I155">
        <f t="shared" si="18"/>
        <v>5871.6778924481068</v>
      </c>
    </row>
    <row r="156" spans="1:9" x14ac:dyDescent="0.3">
      <c r="A156">
        <v>185</v>
      </c>
      <c r="B156">
        <v>25.54</v>
      </c>
      <c r="C156">
        <v>0</v>
      </c>
      <c r="D156">
        <f t="shared" si="13"/>
        <v>4.2223740284250688E-2</v>
      </c>
      <c r="E156">
        <f t="shared" si="15"/>
        <v>7.2328475977164519E-2</v>
      </c>
      <c r="F156">
        <f t="shared" si="16"/>
        <v>5.8179250201495017E-2</v>
      </c>
      <c r="G156">
        <f t="shared" si="14"/>
        <v>6.130314081599994E-2</v>
      </c>
      <c r="H156">
        <f t="shared" si="17"/>
        <v>3.1238906145049233E-3</v>
      </c>
      <c r="I156">
        <f t="shared" si="18"/>
        <v>5890.0203719077217</v>
      </c>
    </row>
    <row r="157" spans="1:9" x14ac:dyDescent="0.3">
      <c r="A157">
        <v>186</v>
      </c>
      <c r="B157">
        <v>25.04</v>
      </c>
      <c r="C157">
        <v>1</v>
      </c>
      <c r="D157">
        <f t="shared" si="13"/>
        <v>8.3477274537736762E-2</v>
      </c>
      <c r="E157">
        <f t="shared" si="15"/>
        <v>0.11134572810698759</v>
      </c>
      <c r="F157">
        <f t="shared" si="16"/>
        <v>9.8247554929439707E-2</v>
      </c>
      <c r="G157">
        <f t="shared" si="14"/>
        <v>5.9213953215999898E-2</v>
      </c>
      <c r="H157">
        <f t="shared" si="17"/>
        <v>-3.9033601713439808E-2</v>
      </c>
      <c r="I157">
        <f t="shared" si="18"/>
        <v>5660.1116626266294</v>
      </c>
    </row>
    <row r="158" spans="1:9" x14ac:dyDescent="0.3">
      <c r="A158">
        <v>187</v>
      </c>
      <c r="B158">
        <v>26.81</v>
      </c>
      <c r="C158">
        <v>0</v>
      </c>
      <c r="D158">
        <f t="shared" si="13"/>
        <v>3.8971333209422587E-2</v>
      </c>
      <c r="E158">
        <f t="shared" si="15"/>
        <v>7.3115949526981083E-2</v>
      </c>
      <c r="F158">
        <f t="shared" si="16"/>
        <v>5.7067979857728587E-2</v>
      </c>
      <c r="G158">
        <f t="shared" si="14"/>
        <v>6.6459427683999955E-2</v>
      </c>
      <c r="H158">
        <f t="shared" si="17"/>
        <v>9.391447826271368E-3</v>
      </c>
      <c r="I158">
        <f t="shared" si="18"/>
        <v>5713.2683059970568</v>
      </c>
    </row>
    <row r="159" spans="1:9" x14ac:dyDescent="0.3">
      <c r="A159">
        <v>188</v>
      </c>
      <c r="B159">
        <v>26.55</v>
      </c>
      <c r="C159">
        <v>1</v>
      </c>
      <c r="D159">
        <f t="shared" si="13"/>
        <v>7.9623568524275407E-2</v>
      </c>
      <c r="E159">
        <f t="shared" si="15"/>
        <v>0.11314317939145455</v>
      </c>
      <c r="F159">
        <f t="shared" si="16"/>
        <v>9.7388962283880359E-2</v>
      </c>
      <c r="G159">
        <f t="shared" si="14"/>
        <v>6.5427706500000099E-2</v>
      </c>
      <c r="H159">
        <f t="shared" si="17"/>
        <v>-3.196125578388026E-2</v>
      </c>
      <c r="I159">
        <f t="shared" si="18"/>
        <v>5530.6650763071493</v>
      </c>
    </row>
    <row r="160" spans="1:9" x14ac:dyDescent="0.3">
      <c r="A160">
        <v>189</v>
      </c>
      <c r="B160">
        <v>26.18</v>
      </c>
      <c r="C160">
        <v>0</v>
      </c>
      <c r="D160">
        <f t="shared" si="13"/>
        <v>4.0572607874597377E-2</v>
      </c>
      <c r="E160">
        <f t="shared" si="15"/>
        <v>7.3020010423344051E-2</v>
      </c>
      <c r="F160">
        <f t="shared" si="16"/>
        <v>5.7769731225433121E-2</v>
      </c>
      <c r="G160">
        <f t="shared" si="14"/>
        <v>6.3935888847999861E-2</v>
      </c>
      <c r="H160">
        <f t="shared" si="17"/>
        <v>6.1661576225667397E-3</v>
      </c>
      <c r="I160">
        <f t="shared" si="18"/>
        <v>5564.7680289252839</v>
      </c>
    </row>
    <row r="161" spans="1:9" x14ac:dyDescent="0.3">
      <c r="A161">
        <v>190</v>
      </c>
      <c r="B161">
        <v>25.35</v>
      </c>
      <c r="C161">
        <v>1</v>
      </c>
      <c r="D161">
        <f t="shared" si="13"/>
        <v>8.2706169396274259E-2</v>
      </c>
      <c r="E161">
        <f t="shared" si="15"/>
        <v>0.11200152444745146</v>
      </c>
      <c r="F161">
        <f t="shared" si="16"/>
        <v>9.8232707573398179E-2</v>
      </c>
      <c r="G161">
        <f t="shared" si="14"/>
        <v>6.0511810499999957E-2</v>
      </c>
      <c r="H161">
        <f t="shared" si="17"/>
        <v>-3.7720897073398221E-2</v>
      </c>
      <c r="I161">
        <f t="shared" si="18"/>
        <v>5354.8599868688561</v>
      </c>
    </row>
    <row r="162" spans="1:9" x14ac:dyDescent="0.3">
      <c r="A162">
        <v>191</v>
      </c>
      <c r="B162">
        <v>24.52</v>
      </c>
      <c r="C162">
        <v>0</v>
      </c>
      <c r="D162">
        <f t="shared" si="13"/>
        <v>4.470800154814536E-2</v>
      </c>
      <c r="E162">
        <f t="shared" si="15"/>
        <v>6.9903037718817895E-2</v>
      </c>
      <c r="F162">
        <f t="shared" si="16"/>
        <v>5.8061370718601804E-2</v>
      </c>
      <c r="G162">
        <f t="shared" si="14"/>
        <v>5.7025180031999995E-2</v>
      </c>
      <c r="H162">
        <f t="shared" si="17"/>
        <v>-1.0361906866018095E-3</v>
      </c>
      <c r="I162">
        <f t="shared" si="18"/>
        <v>5349.3113308224065</v>
      </c>
    </row>
    <row r="163" spans="1:9" x14ac:dyDescent="0.3">
      <c r="A163">
        <v>192</v>
      </c>
      <c r="B163">
        <v>24.97</v>
      </c>
      <c r="C163">
        <v>0</v>
      </c>
      <c r="D163">
        <f t="shared" si="13"/>
        <v>4.364799568658051E-2</v>
      </c>
      <c r="E163">
        <f t="shared" si="15"/>
        <v>7.1176534467702002E-2</v>
      </c>
      <c r="F163">
        <f t="shared" si="16"/>
        <v>5.8238121240574904E-2</v>
      </c>
      <c r="G163">
        <f t="shared" si="14"/>
        <v>5.891997469199986E-2</v>
      </c>
      <c r="H163">
        <f t="shared" si="17"/>
        <v>6.8185345142495607E-4</v>
      </c>
      <c r="I163">
        <f t="shared" si="18"/>
        <v>5352.9587772160749</v>
      </c>
    </row>
    <row r="164" spans="1:9" x14ac:dyDescent="0.3">
      <c r="A164">
        <v>193</v>
      </c>
      <c r="B164">
        <v>25.68</v>
      </c>
      <c r="C164">
        <v>1</v>
      </c>
      <c r="D164">
        <f t="shared" ref="D164:D227" si="19">$J$3+$J$4*B164+$J$5*B164^2 +$J$6*B164^3 +$J$7*B164^4+$J$15*C164</f>
        <v>8.1864841411543238E-2</v>
      </c>
      <c r="E164">
        <f t="shared" si="15"/>
        <v>0.11253328442785857</v>
      </c>
      <c r="F164">
        <f t="shared" si="16"/>
        <v>9.8119116210190371E-2</v>
      </c>
      <c r="G164">
        <f t="shared" ref="G164:G227" si="20">$J$10*B164^3 +$J$11*B164^2 +$J$12*B164+ $J$13 +$J$16*C164</f>
        <v>6.1883744447999961E-2</v>
      </c>
      <c r="H164">
        <f t="shared" si="17"/>
        <v>-3.623537176219041E-2</v>
      </c>
      <c r="I164">
        <f t="shared" si="18"/>
        <v>5158.9923258959707</v>
      </c>
    </row>
    <row r="165" spans="1:9" x14ac:dyDescent="0.3">
      <c r="A165">
        <v>194</v>
      </c>
      <c r="B165">
        <v>26.18</v>
      </c>
      <c r="C165">
        <v>1</v>
      </c>
      <c r="D165">
        <f t="shared" si="19"/>
        <v>8.0572607874597385E-2</v>
      </c>
      <c r="E165">
        <f t="shared" ref="E165:E228" si="21">$K$3+$K$4*B165+$K$5*B165^2 +$K$6*B165^3 +$K$7*B165^4 + $J$15*C165</f>
        <v>0.11302001042334406</v>
      </c>
      <c r="F165">
        <f t="shared" ref="F165:F228" si="22">D165*0.47+E165*0.53</f>
        <v>9.7769731225433115E-2</v>
      </c>
      <c r="G165">
        <f t="shared" si="20"/>
        <v>6.3935888847999861E-2</v>
      </c>
      <c r="H165">
        <f t="shared" ref="H165:H228" si="23">G165-F165</f>
        <v>-3.3833842377433254E-2</v>
      </c>
      <c r="I165">
        <f t="shared" si="18"/>
        <v>4984.4437927152185</v>
      </c>
    </row>
    <row r="166" spans="1:9" x14ac:dyDescent="0.3">
      <c r="A166">
        <v>195</v>
      </c>
      <c r="B166">
        <v>26.69</v>
      </c>
      <c r="C166">
        <v>0</v>
      </c>
      <c r="D166">
        <f t="shared" si="19"/>
        <v>3.9270320102126721E-2</v>
      </c>
      <c r="E166">
        <f t="shared" si="21"/>
        <v>7.3139812463172582E-2</v>
      </c>
      <c r="F166">
        <f t="shared" si="22"/>
        <v>5.722115105348103E-2</v>
      </c>
      <c r="G166">
        <f t="shared" si="20"/>
        <v>6.5985086596000025E-2</v>
      </c>
      <c r="H166">
        <f t="shared" si="23"/>
        <v>8.7639355425189955E-3</v>
      </c>
      <c r="I166">
        <f t="shared" ref="I166:I229" si="24">I165*(1+H166)</f>
        <v>5028.127136829884</v>
      </c>
    </row>
    <row r="167" spans="1:9" x14ac:dyDescent="0.3">
      <c r="A167">
        <v>196</v>
      </c>
      <c r="B167">
        <v>25.57</v>
      </c>
      <c r="C167">
        <v>0</v>
      </c>
      <c r="D167">
        <f t="shared" si="19"/>
        <v>4.2147043423777841E-2</v>
      </c>
      <c r="E167">
        <f t="shared" si="21"/>
        <v>7.2374930733789977E-2</v>
      </c>
      <c r="F167">
        <f t="shared" si="22"/>
        <v>5.8167823698084278E-2</v>
      </c>
      <c r="G167">
        <f t="shared" si="20"/>
        <v>6.1427744771999998E-2</v>
      </c>
      <c r="H167">
        <f t="shared" si="23"/>
        <v>3.2599210739157197E-3</v>
      </c>
      <c r="I167">
        <f t="shared" si="24"/>
        <v>5044.5184344455629</v>
      </c>
    </row>
    <row r="168" spans="1:9" x14ac:dyDescent="0.3">
      <c r="A168">
        <v>197</v>
      </c>
      <c r="B168">
        <v>26.47</v>
      </c>
      <c r="C168">
        <v>0</v>
      </c>
      <c r="D168">
        <f t="shared" si="19"/>
        <v>3.982718214393266E-2</v>
      </c>
      <c r="E168">
        <f t="shared" si="21"/>
        <v>7.3132996800197692E-2</v>
      </c>
      <c r="F168">
        <f t="shared" si="22"/>
        <v>5.7479263911753127E-2</v>
      </c>
      <c r="G168">
        <f t="shared" si="20"/>
        <v>6.5107373892000081E-2</v>
      </c>
      <c r="H168">
        <f t="shared" si="23"/>
        <v>7.628109980246954E-3</v>
      </c>
      <c r="I168">
        <f t="shared" si="24"/>
        <v>5082.9985758608964</v>
      </c>
    </row>
    <row r="169" spans="1:9" x14ac:dyDescent="0.3">
      <c r="A169">
        <v>198</v>
      </c>
      <c r="B169">
        <v>25.71</v>
      </c>
      <c r="C169">
        <v>1</v>
      </c>
      <c r="D169">
        <f t="shared" si="19"/>
        <v>8.1787644894843997E-2</v>
      </c>
      <c r="E169">
        <f t="shared" si="21"/>
        <v>0.11257321753677504</v>
      </c>
      <c r="F169">
        <f t="shared" si="22"/>
        <v>9.8103998395067449E-2</v>
      </c>
      <c r="G169">
        <f t="shared" si="20"/>
        <v>6.200785616399998E-2</v>
      </c>
      <c r="H169">
        <f t="shared" si="23"/>
        <v>-3.6096142231067468E-2</v>
      </c>
      <c r="I169">
        <f t="shared" si="24"/>
        <v>4899.5219363063079</v>
      </c>
    </row>
    <row r="170" spans="1:9" x14ac:dyDescent="0.3">
      <c r="A170">
        <v>199</v>
      </c>
      <c r="B170">
        <v>25.65</v>
      </c>
      <c r="C170">
        <v>1</v>
      </c>
      <c r="D170">
        <f t="shared" si="19"/>
        <v>8.1941945475274308E-2</v>
      </c>
      <c r="E170">
        <f t="shared" si="21"/>
        <v>0.11249195938945042</v>
      </c>
      <c r="F170">
        <f t="shared" si="22"/>
        <v>9.8133452849787639E-2</v>
      </c>
      <c r="G170">
        <f t="shared" si="20"/>
        <v>6.1759522499999858E-2</v>
      </c>
      <c r="H170">
        <f t="shared" si="23"/>
        <v>-3.6373930349787781E-2</v>
      </c>
      <c r="I170">
        <f t="shared" si="24"/>
        <v>4721.3070666478452</v>
      </c>
    </row>
    <row r="171" spans="1:9" x14ac:dyDescent="0.3">
      <c r="A171">
        <v>200</v>
      </c>
      <c r="B171">
        <v>26.57</v>
      </c>
      <c r="C171">
        <v>0</v>
      </c>
      <c r="D171">
        <f t="shared" si="19"/>
        <v>3.9572849608066063E-2</v>
      </c>
      <c r="E171">
        <f t="shared" si="21"/>
        <v>7.3144338722012758E-2</v>
      </c>
      <c r="F171">
        <f t="shared" si="22"/>
        <v>5.7365738838457817E-2</v>
      </c>
      <c r="G171">
        <f t="shared" si="20"/>
        <v>6.550758557200001E-2</v>
      </c>
      <c r="H171">
        <f t="shared" si="23"/>
        <v>8.1418467335421935E-3</v>
      </c>
      <c r="I171">
        <f t="shared" si="24"/>
        <v>4759.7472251664813</v>
      </c>
    </row>
    <row r="172" spans="1:9" x14ac:dyDescent="0.3">
      <c r="A172">
        <v>201</v>
      </c>
      <c r="B172">
        <v>26.35</v>
      </c>
      <c r="C172">
        <v>0</v>
      </c>
      <c r="D172">
        <f t="shared" si="19"/>
        <v>4.0134488572275417E-2</v>
      </c>
      <c r="E172">
        <f t="shared" si="21"/>
        <v>7.3100866695453348E-2</v>
      </c>
      <c r="F172">
        <f t="shared" si="22"/>
        <v>5.760666897755972E-2</v>
      </c>
      <c r="G172">
        <f t="shared" si="20"/>
        <v>6.4624510500000093E-2</v>
      </c>
      <c r="H172">
        <f t="shared" si="23"/>
        <v>7.0178415224403726E-3</v>
      </c>
      <c r="I172">
        <f t="shared" si="24"/>
        <v>4793.1503768795756</v>
      </c>
    </row>
    <row r="173" spans="1:9" x14ac:dyDescent="0.3">
      <c r="A173">
        <v>202</v>
      </c>
      <c r="B173">
        <v>27.1</v>
      </c>
      <c r="C173">
        <v>0</v>
      </c>
      <c r="D173">
        <f t="shared" si="19"/>
        <v>3.8267615072400396E-2</v>
      </c>
      <c r="E173">
        <f t="shared" si="21"/>
        <v>7.2981606895200279E-2</v>
      </c>
      <c r="F173">
        <f t="shared" si="22"/>
        <v>5.6666030738484335E-2</v>
      </c>
      <c r="G173">
        <f t="shared" si="20"/>
        <v>6.7591698000000006E-2</v>
      </c>
      <c r="H173">
        <f t="shared" si="23"/>
        <v>1.092566726151567E-2</v>
      </c>
      <c r="I173">
        <f t="shared" si="24"/>
        <v>4845.5187430317701</v>
      </c>
    </row>
    <row r="174" spans="1:9" x14ac:dyDescent="0.3">
      <c r="A174">
        <v>203</v>
      </c>
      <c r="B174">
        <v>25.46</v>
      </c>
      <c r="C174">
        <v>0</v>
      </c>
      <c r="D174">
        <f t="shared" si="19"/>
        <v>4.2427612094426692E-2</v>
      </c>
      <c r="E174">
        <f t="shared" si="21"/>
        <v>7.2197718379214848E-2</v>
      </c>
      <c r="F174">
        <f t="shared" si="22"/>
        <v>5.8205768425364415E-2</v>
      </c>
      <c r="G174">
        <f t="shared" si="20"/>
        <v>6.0970390864000051E-2</v>
      </c>
      <c r="H174">
        <f t="shared" si="23"/>
        <v>2.7646224386356361E-3</v>
      </c>
      <c r="I174">
        <f t="shared" si="24"/>
        <v>4858.9147728755861</v>
      </c>
    </row>
    <row r="175" spans="1:9" x14ac:dyDescent="0.3">
      <c r="A175">
        <v>204</v>
      </c>
      <c r="B175">
        <v>25.96</v>
      </c>
      <c r="C175">
        <v>0</v>
      </c>
      <c r="D175">
        <f t="shared" si="19"/>
        <v>4.1141849986313206E-2</v>
      </c>
      <c r="E175">
        <f t="shared" si="21"/>
        <v>7.2852335392237677E-2</v>
      </c>
      <c r="F175">
        <f t="shared" si="22"/>
        <v>5.7948407251453171E-2</v>
      </c>
      <c r="G175">
        <f t="shared" si="20"/>
        <v>6.3037486463999898E-2</v>
      </c>
      <c r="H175">
        <f t="shared" si="23"/>
        <v>5.0890792125467266E-3</v>
      </c>
      <c r="I175">
        <f t="shared" si="24"/>
        <v>4883.642175041763</v>
      </c>
    </row>
    <row r="176" spans="1:9" x14ac:dyDescent="0.3">
      <c r="A176">
        <v>205</v>
      </c>
      <c r="B176">
        <v>26.45</v>
      </c>
      <c r="C176">
        <v>0</v>
      </c>
      <c r="D176">
        <f t="shared" si="19"/>
        <v>3.9878255043273914E-2</v>
      </c>
      <c r="E176">
        <f t="shared" si="21"/>
        <v>7.3129054653453096E-2</v>
      </c>
      <c r="F176">
        <f t="shared" si="22"/>
        <v>5.750117883666888E-2</v>
      </c>
      <c r="G176">
        <f t="shared" si="20"/>
        <v>6.5027090500000023E-2</v>
      </c>
      <c r="H176">
        <f t="shared" si="23"/>
        <v>7.5259116633311432E-3</v>
      </c>
      <c r="I176">
        <f t="shared" si="24"/>
        <v>4920.3960346464455</v>
      </c>
    </row>
    <row r="177" spans="1:9" x14ac:dyDescent="0.3">
      <c r="A177">
        <v>206</v>
      </c>
      <c r="B177">
        <v>25.78</v>
      </c>
      <c r="C177">
        <v>0</v>
      </c>
      <c r="D177">
        <f t="shared" si="19"/>
        <v>4.160720585672939E-2</v>
      </c>
      <c r="E177">
        <f t="shared" si="21"/>
        <v>7.2661000435405132E-2</v>
      </c>
      <c r="F177">
        <f t="shared" si="22"/>
        <v>5.8065716983427537E-2</v>
      </c>
      <c r="G177">
        <f t="shared" si="20"/>
        <v>6.2297006928000026E-2</v>
      </c>
      <c r="H177">
        <f t="shared" si="23"/>
        <v>4.2312899445724889E-3</v>
      </c>
      <c r="I177">
        <f t="shared" si="24"/>
        <v>4941.2156569111594</v>
      </c>
    </row>
    <row r="178" spans="1:9" x14ac:dyDescent="0.3">
      <c r="A178">
        <v>207</v>
      </c>
      <c r="B178">
        <v>25.38</v>
      </c>
      <c r="C178">
        <v>1</v>
      </c>
      <c r="D178">
        <f t="shared" si="19"/>
        <v>8.2630419762573099E-2</v>
      </c>
      <c r="E178">
        <f t="shared" si="21"/>
        <v>0.11205692044323798</v>
      </c>
      <c r="F178">
        <f t="shared" si="22"/>
        <v>9.8226465123325474E-2</v>
      </c>
      <c r="G178">
        <f t="shared" si="20"/>
        <v>6.0636992207999979E-2</v>
      </c>
      <c r="H178">
        <f t="shared" si="23"/>
        <v>-3.7589472915325495E-2</v>
      </c>
      <c r="I178">
        <f t="shared" si="24"/>
        <v>4755.4779648069152</v>
      </c>
    </row>
    <row r="179" spans="1:9" x14ac:dyDescent="0.3">
      <c r="A179">
        <v>208</v>
      </c>
      <c r="B179">
        <v>24.95</v>
      </c>
      <c r="C179">
        <v>0</v>
      </c>
      <c r="D179">
        <f t="shared" si="19"/>
        <v>4.3696513836274153E-2</v>
      </c>
      <c r="E179">
        <f t="shared" si="21"/>
        <v>7.1126762367450524E-2</v>
      </c>
      <c r="F179">
        <f t="shared" si="22"/>
        <v>5.8234545557797626E-2</v>
      </c>
      <c r="G179">
        <f t="shared" si="20"/>
        <v>5.8835930499999939E-2</v>
      </c>
      <c r="H179">
        <f t="shared" si="23"/>
        <v>6.0138494220231264E-4</v>
      </c>
      <c r="I179">
        <f t="shared" si="24"/>
        <v>4758.3378376479259</v>
      </c>
    </row>
    <row r="180" spans="1:9" x14ac:dyDescent="0.3">
      <c r="A180">
        <v>209</v>
      </c>
      <c r="B180">
        <v>22.28</v>
      </c>
      <c r="C180">
        <v>0</v>
      </c>
      <c r="D180">
        <f t="shared" si="19"/>
        <v>4.8564060875017634E-2</v>
      </c>
      <c r="E180">
        <f t="shared" si="21"/>
        <v>5.9115867995627402E-2</v>
      </c>
      <c r="F180">
        <f t="shared" si="22"/>
        <v>5.4156518648940818E-2</v>
      </c>
      <c r="G180">
        <f t="shared" si="20"/>
        <v>4.7732384127999988E-2</v>
      </c>
      <c r="H180">
        <f t="shared" si="23"/>
        <v>-6.4241345209408302E-3</v>
      </c>
      <c r="I180">
        <f t="shared" si="24"/>
        <v>4727.7696352827934</v>
      </c>
    </row>
    <row r="181" spans="1:9" x14ac:dyDescent="0.3">
      <c r="A181">
        <v>210</v>
      </c>
      <c r="B181">
        <v>21.94</v>
      </c>
      <c r="C181">
        <v>0</v>
      </c>
      <c r="D181">
        <f t="shared" si="19"/>
        <v>4.8901181994867371E-2</v>
      </c>
      <c r="E181">
        <f t="shared" si="21"/>
        <v>5.6940826555291091E-2</v>
      </c>
      <c r="F181">
        <f t="shared" si="22"/>
        <v>5.3162193611891943E-2</v>
      </c>
      <c r="G181">
        <f t="shared" si="20"/>
        <v>4.6384642896000111E-2</v>
      </c>
      <c r="H181">
        <f t="shared" si="23"/>
        <v>-6.7775507158918322E-3</v>
      </c>
      <c r="I181">
        <f t="shared" si="24"/>
        <v>4695.7269368066109</v>
      </c>
    </row>
    <row r="182" spans="1:9" x14ac:dyDescent="0.3">
      <c r="A182">
        <v>211</v>
      </c>
      <c r="B182">
        <v>24.94</v>
      </c>
      <c r="C182">
        <v>0</v>
      </c>
      <c r="D182">
        <f t="shared" si="19"/>
        <v>4.3720728517300023E-2</v>
      </c>
      <c r="E182">
        <f t="shared" si="21"/>
        <v>7.1101637785626171E-2</v>
      </c>
      <c r="F182">
        <f t="shared" si="22"/>
        <v>5.8232610429512881E-2</v>
      </c>
      <c r="G182">
        <f t="shared" si="20"/>
        <v>5.8793900496000057E-2</v>
      </c>
      <c r="H182">
        <f t="shared" si="23"/>
        <v>5.6129006648717589E-4</v>
      </c>
      <c r="I182">
        <f t="shared" si="24"/>
        <v>4698.3626016911767</v>
      </c>
    </row>
    <row r="183" spans="1:9" x14ac:dyDescent="0.3">
      <c r="A183">
        <v>212</v>
      </c>
      <c r="B183">
        <v>25.99</v>
      </c>
      <c r="C183">
        <v>0</v>
      </c>
      <c r="D183">
        <f t="shared" si="19"/>
        <v>4.1064191667721461E-2</v>
      </c>
      <c r="E183">
        <f t="shared" si="21"/>
        <v>7.2879453286699647E-2</v>
      </c>
      <c r="F183">
        <f t="shared" si="22"/>
        <v>5.79262803257799E-2</v>
      </c>
      <c r="G183">
        <f t="shared" si="20"/>
        <v>6.3160444356000017E-2</v>
      </c>
      <c r="H183">
        <f t="shared" si="23"/>
        <v>5.2341640302201176E-3</v>
      </c>
      <c r="I183">
        <f t="shared" si="24"/>
        <v>4722.9546022218792</v>
      </c>
    </row>
    <row r="184" spans="1:9" x14ac:dyDescent="0.3">
      <c r="A184">
        <v>213</v>
      </c>
      <c r="B184">
        <v>25.25</v>
      </c>
      <c r="C184">
        <v>0</v>
      </c>
      <c r="D184">
        <f t="shared" si="19"/>
        <v>4.295735079687435E-2</v>
      </c>
      <c r="E184">
        <f t="shared" si="21"/>
        <v>7.18066109062514E-2</v>
      </c>
      <c r="F184">
        <f t="shared" si="22"/>
        <v>5.8247458654844188E-2</v>
      </c>
      <c r="G184">
        <f t="shared" si="20"/>
        <v>6.0093962499999959E-2</v>
      </c>
      <c r="H184">
        <f t="shared" si="23"/>
        <v>1.8465038451557711E-3</v>
      </c>
      <c r="I184">
        <f t="shared" si="24"/>
        <v>4731.6755560553784</v>
      </c>
    </row>
    <row r="185" spans="1:9" x14ac:dyDescent="0.3">
      <c r="A185">
        <v>214</v>
      </c>
      <c r="B185">
        <v>23.18</v>
      </c>
      <c r="C185">
        <v>0</v>
      </c>
      <c r="D185">
        <f t="shared" si="19"/>
        <v>4.7342842028262444E-2</v>
      </c>
      <c r="E185">
        <f t="shared" si="21"/>
        <v>6.4269223786418861E-2</v>
      </c>
      <c r="F185">
        <f t="shared" si="22"/>
        <v>5.6313824360085349E-2</v>
      </c>
      <c r="G185">
        <f t="shared" si="20"/>
        <v>5.1403722447999983E-2</v>
      </c>
      <c r="H185">
        <f t="shared" si="23"/>
        <v>-4.9101019120853656E-3</v>
      </c>
      <c r="I185">
        <f t="shared" si="24"/>
        <v>4708.442546860223</v>
      </c>
    </row>
    <row r="186" spans="1:9" x14ac:dyDescent="0.3">
      <c r="A186">
        <v>215</v>
      </c>
      <c r="B186">
        <v>26.22</v>
      </c>
      <c r="C186">
        <v>0</v>
      </c>
      <c r="D186">
        <f t="shared" si="19"/>
        <v>4.0469306128665838E-2</v>
      </c>
      <c r="E186">
        <f t="shared" si="21"/>
        <v>7.3042810739531117E-2</v>
      </c>
      <c r="F186">
        <f t="shared" si="22"/>
        <v>5.7733263572424434E-2</v>
      </c>
      <c r="G186">
        <f t="shared" si="20"/>
        <v>6.4098378192000066E-2</v>
      </c>
      <c r="H186">
        <f t="shared" si="23"/>
        <v>6.365114619575632E-3</v>
      </c>
      <c r="I186">
        <f t="shared" si="24"/>
        <v>4738.4123233506743</v>
      </c>
    </row>
    <row r="187" spans="1:9" x14ac:dyDescent="0.3">
      <c r="A187">
        <v>216</v>
      </c>
      <c r="B187">
        <v>27.19</v>
      </c>
      <c r="C187">
        <v>0</v>
      </c>
      <c r="D187">
        <f t="shared" si="19"/>
        <v>3.8055819176598948E-2</v>
      </c>
      <c r="E187">
        <f t="shared" si="21"/>
        <v>7.2918788833429282E-2</v>
      </c>
      <c r="F187">
        <f t="shared" si="22"/>
        <v>5.6533193094719034E-2</v>
      </c>
      <c r="G187">
        <f t="shared" si="20"/>
        <v>6.7938776196E-2</v>
      </c>
      <c r="H187">
        <f t="shared" si="23"/>
        <v>1.1405583101280967E-2</v>
      </c>
      <c r="I187">
        <f t="shared" si="24"/>
        <v>4792.4566788727843</v>
      </c>
    </row>
    <row r="188" spans="1:9" x14ac:dyDescent="0.3">
      <c r="A188">
        <v>217</v>
      </c>
      <c r="B188">
        <v>26.61</v>
      </c>
      <c r="C188">
        <v>0</v>
      </c>
      <c r="D188">
        <f t="shared" si="19"/>
        <v>3.9471654358587793E-2</v>
      </c>
      <c r="E188">
        <f t="shared" si="21"/>
        <v>7.314500842193139E-2</v>
      </c>
      <c r="F188">
        <f t="shared" si="22"/>
        <v>5.7318532012159897E-2</v>
      </c>
      <c r="G188">
        <f t="shared" si="20"/>
        <v>6.5667093444000152E-2</v>
      </c>
      <c r="H188">
        <f t="shared" si="23"/>
        <v>8.3485614318402554E-3</v>
      </c>
      <c r="I188">
        <f t="shared" si="24"/>
        <v>4832.4667978657862</v>
      </c>
    </row>
    <row r="189" spans="1:9" x14ac:dyDescent="0.3">
      <c r="A189">
        <v>218</v>
      </c>
      <c r="B189">
        <v>25.34</v>
      </c>
      <c r="C189">
        <v>0</v>
      </c>
      <c r="D189">
        <f t="shared" si="19"/>
        <v>4.2731380342220682E-2</v>
      </c>
      <c r="E189">
        <f t="shared" si="21"/>
        <v>7.1982743789541725E-2</v>
      </c>
      <c r="F189">
        <f t="shared" si="22"/>
        <v>5.8234602969300837E-2</v>
      </c>
      <c r="G189">
        <f t="shared" si="20"/>
        <v>6.0470064975999965E-2</v>
      </c>
      <c r="H189">
        <f t="shared" si="23"/>
        <v>2.2354620066991279E-3</v>
      </c>
      <c r="I189">
        <f t="shared" si="24"/>
        <v>4843.2695937910503</v>
      </c>
    </row>
    <row r="190" spans="1:9" x14ac:dyDescent="0.3">
      <c r="A190">
        <v>219</v>
      </c>
      <c r="B190">
        <v>24.82</v>
      </c>
      <c r="C190">
        <v>0</v>
      </c>
      <c r="D190">
        <f t="shared" si="19"/>
        <v>4.4008906629287692E-2</v>
      </c>
      <c r="E190">
        <f t="shared" si="21"/>
        <v>7.0787740965172041E-2</v>
      </c>
      <c r="F190">
        <f t="shared" si="22"/>
        <v>5.8201688827306391E-2</v>
      </c>
      <c r="G190">
        <f t="shared" si="20"/>
        <v>5.8289166672000153E-2</v>
      </c>
      <c r="H190">
        <f t="shared" si="23"/>
        <v>8.7477844693761853E-5</v>
      </c>
      <c r="I190">
        <f t="shared" si="24"/>
        <v>4843.6932725763863</v>
      </c>
    </row>
    <row r="191" spans="1:9" x14ac:dyDescent="0.3">
      <c r="A191">
        <v>220</v>
      </c>
      <c r="B191">
        <v>24.85</v>
      </c>
      <c r="C191">
        <v>0</v>
      </c>
      <c r="D191">
        <f t="shared" si="19"/>
        <v>4.3937287363274402E-2</v>
      </c>
      <c r="E191">
        <f t="shared" si="21"/>
        <v>7.0868361213450193E-2</v>
      </c>
      <c r="F191">
        <f t="shared" si="22"/>
        <v>5.8210756503867575E-2</v>
      </c>
      <c r="G191">
        <f t="shared" si="20"/>
        <v>5.8415410500000015E-2</v>
      </c>
      <c r="H191">
        <f t="shared" si="23"/>
        <v>2.0465399613243951E-4</v>
      </c>
      <c r="I191">
        <f t="shared" si="24"/>
        <v>4844.6845537606587</v>
      </c>
    </row>
    <row r="192" spans="1:9" x14ac:dyDescent="0.3">
      <c r="A192">
        <v>221</v>
      </c>
      <c r="B192">
        <v>24.61</v>
      </c>
      <c r="C192">
        <v>0</v>
      </c>
      <c r="D192">
        <f t="shared" si="19"/>
        <v>4.4501695652795492E-2</v>
      </c>
      <c r="E192">
        <f t="shared" si="21"/>
        <v>7.0183404582313536E-2</v>
      </c>
      <c r="F192">
        <f t="shared" si="22"/>
        <v>5.8113001385440052E-2</v>
      </c>
      <c r="G192">
        <f t="shared" si="20"/>
        <v>5.740459904400011E-2</v>
      </c>
      <c r="H192">
        <f t="shared" si="23"/>
        <v>-7.0840234143994263E-4</v>
      </c>
      <c r="I192">
        <f t="shared" si="24"/>
        <v>4841.2525678792363</v>
      </c>
    </row>
    <row r="193" spans="1:9" x14ac:dyDescent="0.3">
      <c r="A193">
        <v>222</v>
      </c>
      <c r="B193">
        <v>26.69</v>
      </c>
      <c r="C193">
        <v>0</v>
      </c>
      <c r="D193">
        <f t="shared" si="19"/>
        <v>3.9270320102126721E-2</v>
      </c>
      <c r="E193">
        <f t="shared" si="21"/>
        <v>7.3139812463172582E-2</v>
      </c>
      <c r="F193">
        <f t="shared" si="22"/>
        <v>5.722115105348103E-2</v>
      </c>
      <c r="G193">
        <f t="shared" si="20"/>
        <v>6.5985086596000025E-2</v>
      </c>
      <c r="H193">
        <f t="shared" si="23"/>
        <v>8.7639355425189955E-3</v>
      </c>
      <c r="I193">
        <f t="shared" si="24"/>
        <v>4883.6809933291852</v>
      </c>
    </row>
    <row r="194" spans="1:9" x14ac:dyDescent="0.3">
      <c r="A194">
        <v>223</v>
      </c>
      <c r="B194">
        <v>26.88</v>
      </c>
      <c r="C194">
        <v>0</v>
      </c>
      <c r="D194">
        <f t="shared" si="19"/>
        <v>3.8798832048700715E-2</v>
      </c>
      <c r="E194">
        <f t="shared" si="21"/>
        <v>7.3093300091782165E-2</v>
      </c>
      <c r="F194">
        <f t="shared" si="22"/>
        <v>5.6974900111533888E-2</v>
      </c>
      <c r="G194">
        <f t="shared" si="20"/>
        <v>6.6734601408000055E-2</v>
      </c>
      <c r="H194">
        <f t="shared" si="23"/>
        <v>9.7597012964661667E-3</v>
      </c>
      <c r="I194">
        <f t="shared" si="24"/>
        <v>4931.3442610513066</v>
      </c>
    </row>
    <row r="195" spans="1:9" x14ac:dyDescent="0.3">
      <c r="A195">
        <v>224</v>
      </c>
      <c r="B195">
        <v>24.95</v>
      </c>
      <c r="C195">
        <v>0</v>
      </c>
      <c r="D195">
        <f t="shared" si="19"/>
        <v>4.3696513836274153E-2</v>
      </c>
      <c r="E195">
        <f t="shared" si="21"/>
        <v>7.1126762367450524E-2</v>
      </c>
      <c r="F195">
        <f t="shared" si="22"/>
        <v>5.8234545557797626E-2</v>
      </c>
      <c r="G195">
        <f t="shared" si="20"/>
        <v>5.8835930499999939E-2</v>
      </c>
      <c r="H195">
        <f t="shared" si="23"/>
        <v>6.0138494220231264E-4</v>
      </c>
      <c r="I195">
        <f t="shared" si="24"/>
        <v>4934.3098972347188</v>
      </c>
    </row>
    <row r="196" spans="1:9" x14ac:dyDescent="0.3">
      <c r="A196">
        <v>225</v>
      </c>
      <c r="B196">
        <v>25.25</v>
      </c>
      <c r="C196">
        <v>0</v>
      </c>
      <c r="D196">
        <f t="shared" si="19"/>
        <v>4.295735079687435E-2</v>
      </c>
      <c r="E196">
        <f t="shared" si="21"/>
        <v>7.18066109062514E-2</v>
      </c>
      <c r="F196">
        <f t="shared" si="22"/>
        <v>5.8247458654844188E-2</v>
      </c>
      <c r="G196">
        <f t="shared" si="20"/>
        <v>6.0093962499999959E-2</v>
      </c>
      <c r="H196">
        <f t="shared" si="23"/>
        <v>1.8465038451557711E-3</v>
      </c>
      <c r="I196">
        <f t="shared" si="24"/>
        <v>4943.4211194331529</v>
      </c>
    </row>
    <row r="197" spans="1:9" x14ac:dyDescent="0.3">
      <c r="A197">
        <v>226</v>
      </c>
      <c r="B197">
        <v>27.06</v>
      </c>
      <c r="C197">
        <v>0</v>
      </c>
      <c r="D197">
        <f t="shared" si="19"/>
        <v>3.8362841700212869E-2</v>
      </c>
      <c r="E197">
        <f t="shared" si="21"/>
        <v>7.3006387835805153E-2</v>
      </c>
      <c r="F197">
        <f t="shared" si="22"/>
        <v>5.6723921152076778E-2</v>
      </c>
      <c r="G197">
        <f t="shared" si="20"/>
        <v>6.7436763984000142E-2</v>
      </c>
      <c r="H197">
        <f t="shared" si="23"/>
        <v>1.0712842831923364E-2</v>
      </c>
      <c r="I197">
        <f t="shared" si="24"/>
        <v>4996.3792129376516</v>
      </c>
    </row>
    <row r="198" spans="1:9" x14ac:dyDescent="0.3">
      <c r="A198">
        <v>227</v>
      </c>
      <c r="B198">
        <v>26.35</v>
      </c>
      <c r="C198">
        <v>0</v>
      </c>
      <c r="D198">
        <f t="shared" si="19"/>
        <v>4.0134488572275417E-2</v>
      </c>
      <c r="E198">
        <f t="shared" si="21"/>
        <v>7.3100866695453348E-2</v>
      </c>
      <c r="F198">
        <f t="shared" si="22"/>
        <v>5.760666897755972E-2</v>
      </c>
      <c r="G198">
        <f t="shared" si="20"/>
        <v>6.4624510500000093E-2</v>
      </c>
      <c r="H198">
        <f t="shared" si="23"/>
        <v>7.0178415224403726E-3</v>
      </c>
      <c r="I198">
        <f t="shared" si="24"/>
        <v>5031.4430104400635</v>
      </c>
    </row>
    <row r="199" spans="1:9" x14ac:dyDescent="0.3">
      <c r="A199">
        <v>228</v>
      </c>
      <c r="B199">
        <v>22.28</v>
      </c>
      <c r="C199">
        <v>0</v>
      </c>
      <c r="D199">
        <f t="shared" si="19"/>
        <v>4.8564060875017634E-2</v>
      </c>
      <c r="E199">
        <f t="shared" si="21"/>
        <v>5.9115867995627402E-2</v>
      </c>
      <c r="F199">
        <f t="shared" si="22"/>
        <v>5.4156518648940818E-2</v>
      </c>
      <c r="G199">
        <f t="shared" si="20"/>
        <v>4.7732384127999988E-2</v>
      </c>
      <c r="H199">
        <f t="shared" si="23"/>
        <v>-6.4241345209408302E-3</v>
      </c>
      <c r="I199">
        <f t="shared" si="24"/>
        <v>4999.1203437065487</v>
      </c>
    </row>
    <row r="200" spans="1:9" x14ac:dyDescent="0.3">
      <c r="A200">
        <v>229</v>
      </c>
      <c r="B200">
        <v>25.3</v>
      </c>
      <c r="C200">
        <v>0</v>
      </c>
      <c r="D200">
        <f t="shared" si="19"/>
        <v>4.2832022312399909E-2</v>
      </c>
      <c r="E200">
        <f t="shared" si="21"/>
        <v>7.1906042815199633E-2</v>
      </c>
      <c r="F200">
        <f t="shared" si="22"/>
        <v>5.8241253178883762E-2</v>
      </c>
      <c r="G200">
        <f t="shared" si="20"/>
        <v>6.0302993999999971E-2</v>
      </c>
      <c r="H200">
        <f t="shared" si="23"/>
        <v>2.0617408211162092E-3</v>
      </c>
      <c r="I200">
        <f t="shared" si="24"/>
        <v>5009.4272341888418</v>
      </c>
    </row>
    <row r="201" spans="1:9" x14ac:dyDescent="0.3">
      <c r="A201">
        <v>230</v>
      </c>
      <c r="B201">
        <v>26.71</v>
      </c>
      <c r="C201">
        <v>0</v>
      </c>
      <c r="D201">
        <f t="shared" si="19"/>
        <v>3.9220224657020797E-2</v>
      </c>
      <c r="E201">
        <f t="shared" si="21"/>
        <v>7.3137164846025282E-2</v>
      </c>
      <c r="F201">
        <f t="shared" si="22"/>
        <v>5.7196202957193173E-2</v>
      </c>
      <c r="G201">
        <f t="shared" si="20"/>
        <v>6.6064367364000148E-2</v>
      </c>
      <c r="H201">
        <f t="shared" si="23"/>
        <v>8.8681644068069748E-3</v>
      </c>
      <c r="I201">
        <f t="shared" si="24"/>
        <v>5053.8516584855643</v>
      </c>
    </row>
    <row r="202" spans="1:9" x14ac:dyDescent="0.3">
      <c r="A202">
        <v>231</v>
      </c>
      <c r="B202">
        <v>26.21</v>
      </c>
      <c r="C202">
        <v>0</v>
      </c>
      <c r="D202">
        <f t="shared" si="19"/>
        <v>4.0495121621333618E-2</v>
      </c>
      <c r="E202">
        <f t="shared" si="21"/>
        <v>7.3037329940599971E-2</v>
      </c>
      <c r="F202">
        <f t="shared" si="22"/>
        <v>5.7742492030544781E-2</v>
      </c>
      <c r="G202">
        <f t="shared" si="20"/>
        <v>6.4057781764000038E-2</v>
      </c>
      <c r="H202">
        <f t="shared" si="23"/>
        <v>6.3152897334552566E-3</v>
      </c>
      <c r="I202">
        <f t="shared" si="24"/>
        <v>5085.7681959788042</v>
      </c>
    </row>
    <row r="203" spans="1:9" x14ac:dyDescent="0.3">
      <c r="A203">
        <v>232</v>
      </c>
      <c r="B203">
        <v>24.56</v>
      </c>
      <c r="C203">
        <v>0</v>
      </c>
      <c r="D203">
        <f t="shared" si="19"/>
        <v>4.4616689809571897E-2</v>
      </c>
      <c r="E203">
        <f t="shared" si="21"/>
        <v>7.0029223313082145E-2</v>
      </c>
      <c r="F203">
        <f t="shared" si="22"/>
        <v>5.8085332566432335E-2</v>
      </c>
      <c r="G203">
        <f t="shared" si="20"/>
        <v>5.7193825984000052E-2</v>
      </c>
      <c r="H203">
        <f t="shared" si="23"/>
        <v>-8.915065824322832E-4</v>
      </c>
      <c r="I203">
        <f t="shared" si="24"/>
        <v>5081.2342001553643</v>
      </c>
    </row>
    <row r="204" spans="1:9" x14ac:dyDescent="0.3">
      <c r="A204">
        <v>233</v>
      </c>
      <c r="B204">
        <v>26.88</v>
      </c>
      <c r="C204">
        <v>0</v>
      </c>
      <c r="D204">
        <f t="shared" si="19"/>
        <v>3.8798832048700715E-2</v>
      </c>
      <c r="E204">
        <f t="shared" si="21"/>
        <v>7.3093300091782165E-2</v>
      </c>
      <c r="F204">
        <f t="shared" si="22"/>
        <v>5.6974900111533888E-2</v>
      </c>
      <c r="G204">
        <f t="shared" si="20"/>
        <v>6.6734601408000055E-2</v>
      </c>
      <c r="H204">
        <f t="shared" si="23"/>
        <v>9.7597012964661667E-3</v>
      </c>
      <c r="I204">
        <f t="shared" si="24"/>
        <v>5130.8255281662687</v>
      </c>
    </row>
    <row r="205" spans="1:9" x14ac:dyDescent="0.3">
      <c r="A205">
        <v>234</v>
      </c>
      <c r="B205">
        <v>26.42</v>
      </c>
      <c r="C205">
        <v>0</v>
      </c>
      <c r="D205">
        <f t="shared" si="19"/>
        <v>3.9954979441523264E-2</v>
      </c>
      <c r="E205">
        <f t="shared" si="21"/>
        <v>7.3122085985176E-2</v>
      </c>
      <c r="F205">
        <f t="shared" si="22"/>
        <v>5.7533545909659214E-2</v>
      </c>
      <c r="G205">
        <f t="shared" si="20"/>
        <v>6.4906518352000037E-2</v>
      </c>
      <c r="H205">
        <f t="shared" si="23"/>
        <v>7.3729724423408222E-3</v>
      </c>
      <c r="I205">
        <f t="shared" si="24"/>
        <v>5168.6549633918976</v>
      </c>
    </row>
    <row r="206" spans="1:9" x14ac:dyDescent="0.3">
      <c r="A206">
        <v>235</v>
      </c>
      <c r="B206">
        <v>24.82</v>
      </c>
      <c r="C206">
        <v>0</v>
      </c>
      <c r="D206">
        <f t="shared" si="19"/>
        <v>4.4008906629287692E-2</v>
      </c>
      <c r="E206">
        <f t="shared" si="21"/>
        <v>7.0787740965172041E-2</v>
      </c>
      <c r="F206">
        <f t="shared" si="22"/>
        <v>5.8201688827306391E-2</v>
      </c>
      <c r="G206">
        <f t="shared" si="20"/>
        <v>5.8289166672000153E-2</v>
      </c>
      <c r="H206">
        <f t="shared" si="23"/>
        <v>8.7477844693761853E-5</v>
      </c>
      <c r="I206">
        <f t="shared" si="24"/>
        <v>5169.1071061880612</v>
      </c>
    </row>
    <row r="207" spans="1:9" x14ac:dyDescent="0.3">
      <c r="A207">
        <v>236</v>
      </c>
      <c r="B207">
        <v>26.43</v>
      </c>
      <c r="C207">
        <v>0</v>
      </c>
      <c r="D207">
        <f t="shared" si="19"/>
        <v>3.9929389793801118E-2</v>
      </c>
      <c r="E207">
        <f t="shared" si="21"/>
        <v>7.31245499257418E-2</v>
      </c>
      <c r="F207">
        <f t="shared" si="22"/>
        <v>5.7522824663729683E-2</v>
      </c>
      <c r="G207">
        <f t="shared" si="20"/>
        <v>6.4946728548000016E-2</v>
      </c>
      <c r="H207">
        <f t="shared" si="23"/>
        <v>7.4239038842703331E-3</v>
      </c>
      <c r="I207">
        <f t="shared" si="24"/>
        <v>5207.4820605118994</v>
      </c>
    </row>
    <row r="208" spans="1:9" x14ac:dyDescent="0.3">
      <c r="A208">
        <v>237</v>
      </c>
      <c r="B208">
        <v>25.6</v>
      </c>
      <c r="C208">
        <v>0</v>
      </c>
      <c r="D208">
        <f t="shared" si="19"/>
        <v>4.2070224998399741E-2</v>
      </c>
      <c r="E208">
        <f t="shared" si="21"/>
        <v>7.2419982643200598E-2</v>
      </c>
      <c r="F208">
        <f t="shared" si="22"/>
        <v>5.8155596550144198E-2</v>
      </c>
      <c r="G208">
        <f t="shared" si="20"/>
        <v>6.1552248000000059E-2</v>
      </c>
      <c r="H208">
        <f t="shared" si="23"/>
        <v>3.3966514498558614E-3</v>
      </c>
      <c r="I208">
        <f t="shared" si="24"/>
        <v>5225.170062002835</v>
      </c>
    </row>
    <row r="209" spans="1:9" x14ac:dyDescent="0.3">
      <c r="A209">
        <v>238</v>
      </c>
      <c r="B209">
        <v>26.22</v>
      </c>
      <c r="C209">
        <v>0</v>
      </c>
      <c r="D209">
        <f t="shared" si="19"/>
        <v>4.0469306128665838E-2</v>
      </c>
      <c r="E209">
        <f t="shared" si="21"/>
        <v>7.3042810739531117E-2</v>
      </c>
      <c r="F209">
        <f t="shared" si="22"/>
        <v>5.7733263572424434E-2</v>
      </c>
      <c r="G209">
        <f t="shared" si="20"/>
        <v>6.4098378192000066E-2</v>
      </c>
      <c r="H209">
        <f t="shared" si="23"/>
        <v>6.365114619575632E-3</v>
      </c>
      <c r="I209">
        <f t="shared" si="24"/>
        <v>5258.4288683542582</v>
      </c>
    </row>
    <row r="210" spans="1:9" x14ac:dyDescent="0.3">
      <c r="A210">
        <v>239</v>
      </c>
      <c r="B210">
        <v>25.3</v>
      </c>
      <c r="C210">
        <v>0</v>
      </c>
      <c r="D210">
        <f t="shared" si="19"/>
        <v>4.2832022312399909E-2</v>
      </c>
      <c r="E210">
        <f t="shared" si="21"/>
        <v>7.1906042815199633E-2</v>
      </c>
      <c r="F210">
        <f t="shared" si="22"/>
        <v>5.8241253178883762E-2</v>
      </c>
      <c r="G210">
        <f t="shared" si="20"/>
        <v>6.0302993999999971E-2</v>
      </c>
      <c r="H210">
        <f t="shared" si="23"/>
        <v>2.0617408211162092E-3</v>
      </c>
      <c r="I210">
        <f t="shared" si="24"/>
        <v>5269.2703858070809</v>
      </c>
    </row>
    <row r="211" spans="1:9" x14ac:dyDescent="0.3">
      <c r="A211">
        <v>240</v>
      </c>
      <c r="B211">
        <v>26.75</v>
      </c>
      <c r="C211">
        <v>0</v>
      </c>
      <c r="D211">
        <f t="shared" si="19"/>
        <v>3.9120341421873928E-2</v>
      </c>
      <c r="E211">
        <f t="shared" si="21"/>
        <v>7.3130267156252149E-2</v>
      </c>
      <c r="F211">
        <f t="shared" si="22"/>
        <v>5.7145602061094383E-2</v>
      </c>
      <c r="G211">
        <f t="shared" si="20"/>
        <v>6.6222662500000001E-2</v>
      </c>
      <c r="H211">
        <f t="shared" si="23"/>
        <v>9.0770604389056181E-3</v>
      </c>
      <c r="I211">
        <f t="shared" si="24"/>
        <v>5317.0998715679871</v>
      </c>
    </row>
    <row r="212" spans="1:9" x14ac:dyDescent="0.3">
      <c r="A212">
        <v>241</v>
      </c>
      <c r="B212">
        <v>27.41</v>
      </c>
      <c r="C212">
        <v>0</v>
      </c>
      <c r="D212">
        <f t="shared" si="19"/>
        <v>3.7554197062919403E-2</v>
      </c>
      <c r="E212">
        <f t="shared" si="21"/>
        <v>7.2725528531344619E-2</v>
      </c>
      <c r="F212">
        <f t="shared" si="22"/>
        <v>5.6195002741184774E-2</v>
      </c>
      <c r="G212">
        <f t="shared" si="20"/>
        <v>6.8777928003999983E-2</v>
      </c>
      <c r="H212">
        <f t="shared" si="23"/>
        <v>1.2582925262815209E-2</v>
      </c>
      <c r="I212">
        <f t="shared" si="24"/>
        <v>5384.0045418668506</v>
      </c>
    </row>
    <row r="213" spans="1:9" x14ac:dyDescent="0.3">
      <c r="A213">
        <v>242</v>
      </c>
      <c r="B213">
        <v>24.43</v>
      </c>
      <c r="C213">
        <v>0</v>
      </c>
      <c r="D213">
        <f t="shared" si="19"/>
        <v>4.4911163176777791E-2</v>
      </c>
      <c r="E213">
        <f t="shared" si="21"/>
        <v>6.9609912193387746E-2</v>
      </c>
      <c r="F213">
        <f t="shared" si="22"/>
        <v>5.8001500155581073E-2</v>
      </c>
      <c r="G213">
        <f t="shared" si="20"/>
        <v>5.664567094799991E-2</v>
      </c>
      <c r="H213">
        <f t="shared" si="23"/>
        <v>-1.3558292075811634E-3</v>
      </c>
      <c r="I213">
        <f t="shared" si="24"/>
        <v>5376.7047512552381</v>
      </c>
    </row>
    <row r="214" spans="1:9" x14ac:dyDescent="0.3">
      <c r="A214">
        <v>243</v>
      </c>
      <c r="B214">
        <v>26.06</v>
      </c>
      <c r="C214">
        <v>0</v>
      </c>
      <c r="D214">
        <f t="shared" si="19"/>
        <v>4.0882984594355021E-2</v>
      </c>
      <c r="E214">
        <f t="shared" si="21"/>
        <v>7.293748016591417E-2</v>
      </c>
      <c r="F214">
        <f t="shared" si="22"/>
        <v>5.7871867247281369E-2</v>
      </c>
      <c r="G214">
        <f t="shared" si="20"/>
        <v>6.3446808783999914E-2</v>
      </c>
      <c r="H214">
        <f t="shared" si="23"/>
        <v>5.5749415367185445E-3</v>
      </c>
      <c r="I214">
        <f t="shared" si="24"/>
        <v>5406.6795659036825</v>
      </c>
    </row>
    <row r="215" spans="1:9" x14ac:dyDescent="0.3">
      <c r="A215">
        <v>244</v>
      </c>
      <c r="B215">
        <v>26.05</v>
      </c>
      <c r="C215">
        <v>0</v>
      </c>
      <c r="D215">
        <f t="shared" si="19"/>
        <v>4.0908868723274594E-2</v>
      </c>
      <c r="E215">
        <f t="shared" si="21"/>
        <v>7.2929638893450832E-2</v>
      </c>
      <c r="F215">
        <f t="shared" si="22"/>
        <v>5.7879876913468006E-2</v>
      </c>
      <c r="G215">
        <f t="shared" si="20"/>
        <v>6.3405946500000115E-2</v>
      </c>
      <c r="H215">
        <f t="shared" si="23"/>
        <v>5.5260695865321091E-3</v>
      </c>
      <c r="I215">
        <f t="shared" si="24"/>
        <v>5436.5572534169469</v>
      </c>
    </row>
    <row r="216" spans="1:9" x14ac:dyDescent="0.3">
      <c r="A216">
        <v>245</v>
      </c>
      <c r="B216">
        <v>26.45</v>
      </c>
      <c r="C216">
        <v>0</v>
      </c>
      <c r="D216">
        <f t="shared" si="19"/>
        <v>3.9878255043273914E-2</v>
      </c>
      <c r="E216">
        <f t="shared" si="21"/>
        <v>7.3129054653453096E-2</v>
      </c>
      <c r="F216">
        <f t="shared" si="22"/>
        <v>5.750117883666888E-2</v>
      </c>
      <c r="G216">
        <f t="shared" si="20"/>
        <v>6.5027090500000023E-2</v>
      </c>
      <c r="H216">
        <f t="shared" si="23"/>
        <v>7.5259116633311432E-3</v>
      </c>
      <c r="I216">
        <f t="shared" si="24"/>
        <v>5477.4723030588048</v>
      </c>
    </row>
    <row r="217" spans="1:9" x14ac:dyDescent="0.3">
      <c r="A217">
        <v>246</v>
      </c>
      <c r="B217">
        <v>27.84</v>
      </c>
      <c r="C217">
        <v>0</v>
      </c>
      <c r="D217">
        <f t="shared" si="19"/>
        <v>3.6655416056379675E-2</v>
      </c>
      <c r="E217">
        <f t="shared" si="21"/>
        <v>7.2198762937222938E-2</v>
      </c>
      <c r="F217">
        <f t="shared" si="22"/>
        <v>5.5493389903226609E-2</v>
      </c>
      <c r="G217">
        <f t="shared" si="20"/>
        <v>7.0376822976000036E-2</v>
      </c>
      <c r="H217">
        <f t="shared" si="23"/>
        <v>1.4883433072773428E-2</v>
      </c>
      <c r="I217">
        <f t="shared" si="24"/>
        <v>5558.99589548935</v>
      </c>
    </row>
    <row r="218" spans="1:9" x14ac:dyDescent="0.3">
      <c r="A218">
        <v>247</v>
      </c>
      <c r="B218">
        <v>24.2</v>
      </c>
      <c r="C218">
        <v>0</v>
      </c>
      <c r="D218">
        <f t="shared" si="19"/>
        <v>4.5415134118399703E-2</v>
      </c>
      <c r="E218">
        <f t="shared" si="21"/>
        <v>6.8803265203202013E-2</v>
      </c>
      <c r="F218">
        <f t="shared" si="22"/>
        <v>5.7810843593344929E-2</v>
      </c>
      <c r="G218">
        <f t="shared" si="20"/>
        <v>5.5675888000000034E-2</v>
      </c>
      <c r="H218">
        <f t="shared" si="23"/>
        <v>-2.1349555933448949E-3</v>
      </c>
      <c r="I218">
        <f t="shared" si="24"/>
        <v>5547.1276861088936</v>
      </c>
    </row>
    <row r="219" spans="1:9" x14ac:dyDescent="0.3">
      <c r="A219">
        <v>248</v>
      </c>
      <c r="B219">
        <v>23.52</v>
      </c>
      <c r="C219">
        <v>0</v>
      </c>
      <c r="D219">
        <f t="shared" si="19"/>
        <v>4.6760568245616918E-2</v>
      </c>
      <c r="E219">
        <f t="shared" si="21"/>
        <v>6.5947680503071204E-2</v>
      </c>
      <c r="F219">
        <f t="shared" si="22"/>
        <v>5.6929737742067693E-2</v>
      </c>
      <c r="G219">
        <f t="shared" si="20"/>
        <v>5.2819223232000029E-2</v>
      </c>
      <c r="H219">
        <f t="shared" si="23"/>
        <v>-4.1105145100676643E-3</v>
      </c>
      <c r="I219">
        <f t="shared" si="24"/>
        <v>5524.3261372659445</v>
      </c>
    </row>
    <row r="220" spans="1:9" x14ac:dyDescent="0.3">
      <c r="A220">
        <v>249</v>
      </c>
      <c r="B220">
        <v>24.91</v>
      </c>
      <c r="C220">
        <v>0</v>
      </c>
      <c r="D220">
        <f t="shared" si="19"/>
        <v>4.3793192204080178E-2</v>
      </c>
      <c r="E220">
        <f t="shared" si="21"/>
        <v>7.1025309925024427E-2</v>
      </c>
      <c r="F220">
        <f t="shared" si="22"/>
        <v>5.8226214596180631E-2</v>
      </c>
      <c r="G220">
        <f t="shared" si="20"/>
        <v>5.8667780003999997E-2</v>
      </c>
      <c r="H220">
        <f t="shared" si="23"/>
        <v>4.4156540781936648E-4</v>
      </c>
      <c r="I220">
        <f t="shared" si="24"/>
        <v>5526.7654885896736</v>
      </c>
    </row>
    <row r="221" spans="1:9" x14ac:dyDescent="0.3">
      <c r="A221">
        <v>250</v>
      </c>
      <c r="B221">
        <v>23.03</v>
      </c>
      <c r="C221">
        <v>0</v>
      </c>
      <c r="D221">
        <f t="shared" si="19"/>
        <v>4.7579148024316842E-2</v>
      </c>
      <c r="E221">
        <f t="shared" si="21"/>
        <v>6.3479027903429852E-2</v>
      </c>
      <c r="F221">
        <f t="shared" si="22"/>
        <v>5.6006084360246733E-2</v>
      </c>
      <c r="G221">
        <f t="shared" si="20"/>
        <v>5.0783332227999883E-2</v>
      </c>
      <c r="H221">
        <f t="shared" si="23"/>
        <v>-5.2227521322468495E-3</v>
      </c>
      <c r="I221">
        <f t="shared" si="24"/>
        <v>5497.9005623497133</v>
      </c>
    </row>
    <row r="222" spans="1:9" x14ac:dyDescent="0.3">
      <c r="A222">
        <v>251</v>
      </c>
      <c r="B222">
        <v>21.89</v>
      </c>
      <c r="C222">
        <v>0</v>
      </c>
      <c r="D222">
        <f t="shared" si="19"/>
        <v>4.8945043993531501E-2</v>
      </c>
      <c r="E222">
        <f t="shared" si="21"/>
        <v>5.661220650564136E-2</v>
      </c>
      <c r="F222">
        <f t="shared" si="22"/>
        <v>5.3008640124949727E-2</v>
      </c>
      <c r="G222">
        <f t="shared" si="20"/>
        <v>4.6188661636000078E-2</v>
      </c>
      <c r="H222">
        <f t="shared" si="23"/>
        <v>-6.819978488949649E-3</v>
      </c>
      <c r="I222">
        <f t="shared" si="24"/>
        <v>5460.4049987801036</v>
      </c>
    </row>
    <row r="223" spans="1:9" x14ac:dyDescent="0.3">
      <c r="A223">
        <v>252</v>
      </c>
      <c r="B223">
        <v>24.79</v>
      </c>
      <c r="C223">
        <v>0</v>
      </c>
      <c r="D223">
        <f t="shared" si="19"/>
        <v>4.4080232338556735E-2</v>
      </c>
      <c r="E223">
        <f t="shared" si="21"/>
        <v>7.0705690743748661E-2</v>
      </c>
      <c r="F223">
        <f t="shared" si="22"/>
        <v>5.8191725293308454E-2</v>
      </c>
      <c r="G223">
        <f t="shared" si="20"/>
        <v>5.8162886915999995E-2</v>
      </c>
      <c r="H223">
        <f t="shared" si="23"/>
        <v>-2.8838377308458563E-5</v>
      </c>
      <c r="I223">
        <f t="shared" si="24"/>
        <v>5460.2475295604918</v>
      </c>
    </row>
    <row r="224" spans="1:9" x14ac:dyDescent="0.3">
      <c r="A224">
        <v>253</v>
      </c>
      <c r="B224">
        <v>23.34</v>
      </c>
      <c r="C224">
        <v>0</v>
      </c>
      <c r="D224">
        <f t="shared" si="19"/>
        <v>4.7076777340492093E-2</v>
      </c>
      <c r="E224">
        <f t="shared" si="21"/>
        <v>6.5078967892197692E-2</v>
      </c>
      <c r="F224">
        <f t="shared" si="22"/>
        <v>5.6617938332896064E-2</v>
      </c>
      <c r="G224">
        <f t="shared" si="20"/>
        <v>5.2068378576000024E-2</v>
      </c>
      <c r="H224">
        <f t="shared" si="23"/>
        <v>-4.5495597568960405E-3</v>
      </c>
      <c r="I224">
        <f t="shared" si="24"/>
        <v>5435.405807137312</v>
      </c>
    </row>
    <row r="225" spans="1:9" x14ac:dyDescent="0.3">
      <c r="A225">
        <v>254</v>
      </c>
      <c r="B225">
        <v>24.53</v>
      </c>
      <c r="C225">
        <v>0</v>
      </c>
      <c r="D225">
        <f t="shared" si="19"/>
        <v>4.4685231364564482E-2</v>
      </c>
      <c r="E225">
        <f t="shared" si="21"/>
        <v>6.9934820575734413E-2</v>
      </c>
      <c r="F225">
        <f t="shared" si="22"/>
        <v>5.8067513646484548E-2</v>
      </c>
      <c r="G225">
        <f t="shared" si="20"/>
        <v>5.7067343427999934E-2</v>
      </c>
      <c r="H225">
        <f t="shared" si="23"/>
        <v>-1.000170218484614E-3</v>
      </c>
      <c r="I225">
        <f t="shared" si="24"/>
        <v>5429.9694761236351</v>
      </c>
    </row>
    <row r="226" spans="1:9" x14ac:dyDescent="0.3">
      <c r="A226">
        <v>255</v>
      </c>
      <c r="B226">
        <v>25.17</v>
      </c>
      <c r="C226">
        <v>0</v>
      </c>
      <c r="D226">
        <f t="shared" si="19"/>
        <v>4.3156703990639089E-2</v>
      </c>
      <c r="E226">
        <f t="shared" si="21"/>
        <v>7.1639287050946798E-2</v>
      </c>
      <c r="F226">
        <f t="shared" si="22"/>
        <v>5.8252473012602175E-2</v>
      </c>
      <c r="G226">
        <f t="shared" si="20"/>
        <v>5.9759094852000066E-2</v>
      </c>
      <c r="H226">
        <f t="shared" si="23"/>
        <v>1.5066218393978911E-3</v>
      </c>
      <c r="I226">
        <f t="shared" si="24"/>
        <v>5438.150386723627</v>
      </c>
    </row>
    <row r="227" spans="1:9" x14ac:dyDescent="0.3">
      <c r="A227">
        <v>256</v>
      </c>
      <c r="B227">
        <v>26.83</v>
      </c>
      <c r="C227">
        <v>0</v>
      </c>
      <c r="D227">
        <f t="shared" si="19"/>
        <v>3.8921894345623098E-2</v>
      </c>
      <c r="E227">
        <f t="shared" si="21"/>
        <v>7.3110127552979964E-2</v>
      </c>
      <c r="F227">
        <f t="shared" si="22"/>
        <v>5.7041657945522239E-2</v>
      </c>
      <c r="G227">
        <f t="shared" si="20"/>
        <v>6.653816566800011E-2</v>
      </c>
      <c r="H227">
        <f t="shared" si="23"/>
        <v>9.4965077224778705E-3</v>
      </c>
      <c r="I227">
        <f t="shared" si="24"/>
        <v>5489.7938238671431</v>
      </c>
    </row>
    <row r="228" spans="1:9" x14ac:dyDescent="0.3">
      <c r="A228">
        <v>257</v>
      </c>
      <c r="B228">
        <v>24.86</v>
      </c>
      <c r="C228">
        <v>0</v>
      </c>
      <c r="D228">
        <f t="shared" ref="D228:D291" si="25">$J$3+$J$4*B228+$J$5*B228^2 +$J$6*B228^3 +$J$7*B228^4+$J$15*C228</f>
        <v>4.3913350073344626E-2</v>
      </c>
      <c r="E228">
        <f t="shared" si="21"/>
        <v>7.0894916767615612E-2</v>
      </c>
      <c r="F228">
        <f t="shared" si="22"/>
        <v>5.8213580421308246E-2</v>
      </c>
      <c r="G228">
        <f t="shared" ref="G228:G291" si="26">$J$10*B228^3 +$J$11*B228^2 +$J$12*B228+ $J$13 +$J$16*C228</f>
        <v>5.8457483343999944E-2</v>
      </c>
      <c r="H228">
        <f t="shared" si="23"/>
        <v>2.4390292269169805E-4</v>
      </c>
      <c r="I228">
        <f t="shared" si="24"/>
        <v>5491.132800625759</v>
      </c>
    </row>
    <row r="229" spans="1:9" x14ac:dyDescent="0.3">
      <c r="A229">
        <v>258</v>
      </c>
      <c r="B229">
        <v>24.95</v>
      </c>
      <c r="C229">
        <v>0</v>
      </c>
      <c r="D229">
        <f t="shared" si="25"/>
        <v>4.3696513836274153E-2</v>
      </c>
      <c r="E229">
        <f t="shared" ref="E229:E292" si="27">$K$3+$K$4*B229+$K$5*B229^2 +$K$6*B229^3 +$K$7*B229^4 + $J$15*C229</f>
        <v>7.1126762367450524E-2</v>
      </c>
      <c r="F229">
        <f t="shared" ref="F229:F292" si="28">D229*0.47+E229*0.53</f>
        <v>5.8234545557797626E-2</v>
      </c>
      <c r="G229">
        <f t="shared" si="26"/>
        <v>5.8835930499999939E-2</v>
      </c>
      <c r="H229">
        <f t="shared" ref="H229:H292" si="29">G229-F229</f>
        <v>6.0138494220231264E-4</v>
      </c>
      <c r="I229">
        <f t="shared" si="24"/>
        <v>5494.4350852076896</v>
      </c>
    </row>
    <row r="230" spans="1:9" x14ac:dyDescent="0.3">
      <c r="A230">
        <v>259</v>
      </c>
      <c r="B230">
        <v>26.15</v>
      </c>
      <c r="C230">
        <v>0</v>
      </c>
      <c r="D230">
        <f t="shared" si="25"/>
        <v>4.0650146532274167E-2</v>
      </c>
      <c r="E230">
        <f t="shared" si="27"/>
        <v>7.3001370975451785E-2</v>
      </c>
      <c r="F230">
        <f t="shared" si="28"/>
        <v>5.7796295487158304E-2</v>
      </c>
      <c r="G230">
        <f t="shared" si="26"/>
        <v>6.3813842499999912E-2</v>
      </c>
      <c r="H230">
        <f t="shared" si="29"/>
        <v>6.0175470128416078E-3</v>
      </c>
      <c r="I230">
        <f t="shared" ref="I230:I293" si="30">I229*(1+H230)</f>
        <v>5527.4981066419332</v>
      </c>
    </row>
    <row r="231" spans="1:9" x14ac:dyDescent="0.3">
      <c r="A231">
        <v>260</v>
      </c>
      <c r="B231">
        <v>25.7</v>
      </c>
      <c r="C231">
        <v>0</v>
      </c>
      <c r="D231">
        <f t="shared" si="25"/>
        <v>4.1813386840399591E-2</v>
      </c>
      <c r="E231">
        <f t="shared" si="27"/>
        <v>7.2560060959202755E-2</v>
      </c>
      <c r="F231">
        <f t="shared" si="28"/>
        <v>5.8109124123365261E-2</v>
      </c>
      <c r="G231">
        <f t="shared" si="26"/>
        <v>6.1966498000000009E-2</v>
      </c>
      <c r="H231">
        <f t="shared" si="29"/>
        <v>3.8573738766347482E-3</v>
      </c>
      <c r="I231">
        <f t="shared" si="30"/>
        <v>5548.8197334416418</v>
      </c>
    </row>
    <row r="232" spans="1:9" x14ac:dyDescent="0.3">
      <c r="A232">
        <v>261</v>
      </c>
      <c r="B232">
        <v>26.21</v>
      </c>
      <c r="C232">
        <v>0</v>
      </c>
      <c r="D232">
        <f t="shared" si="25"/>
        <v>4.0495121621333618E-2</v>
      </c>
      <c r="E232">
        <f t="shared" si="27"/>
        <v>7.3037329940599971E-2</v>
      </c>
      <c r="F232">
        <f t="shared" si="28"/>
        <v>5.7742492030544781E-2</v>
      </c>
      <c r="G232">
        <f t="shared" si="26"/>
        <v>6.4057781764000038E-2</v>
      </c>
      <c r="H232">
        <f t="shared" si="29"/>
        <v>6.3152897334552566E-3</v>
      </c>
      <c r="I232">
        <f t="shared" si="30"/>
        <v>5583.86213773704</v>
      </c>
    </row>
    <row r="233" spans="1:9" x14ac:dyDescent="0.3">
      <c r="A233">
        <v>262</v>
      </c>
      <c r="B233">
        <v>26.15</v>
      </c>
      <c r="C233">
        <v>0</v>
      </c>
      <c r="D233">
        <f t="shared" si="25"/>
        <v>4.0650146532274167E-2</v>
      </c>
      <c r="E233">
        <f t="shared" si="27"/>
        <v>7.3001370975451785E-2</v>
      </c>
      <c r="F233">
        <f t="shared" si="28"/>
        <v>5.7796295487158304E-2</v>
      </c>
      <c r="G233">
        <f t="shared" si="26"/>
        <v>6.3813842499999912E-2</v>
      </c>
      <c r="H233">
        <f t="shared" si="29"/>
        <v>6.0175470128416078E-3</v>
      </c>
      <c r="I233">
        <f t="shared" si="30"/>
        <v>5617.4632906640991</v>
      </c>
    </row>
    <row r="234" spans="1:9" x14ac:dyDescent="0.3">
      <c r="A234">
        <v>263</v>
      </c>
      <c r="B234">
        <v>25.2</v>
      </c>
      <c r="C234">
        <v>0</v>
      </c>
      <c r="D234">
        <f t="shared" si="25"/>
        <v>4.3082122086399943E-2</v>
      </c>
      <c r="E234">
        <f t="shared" si="27"/>
        <v>7.1703222067201366E-2</v>
      </c>
      <c r="F234">
        <f t="shared" si="28"/>
        <v>5.8251305076224696E-2</v>
      </c>
      <c r="G234">
        <f t="shared" si="26"/>
        <v>5.988472799999997E-2</v>
      </c>
      <c r="H234">
        <f t="shared" si="29"/>
        <v>1.633422923775274E-3</v>
      </c>
      <c r="I234">
        <f t="shared" si="30"/>
        <v>5626.6389839765361</v>
      </c>
    </row>
    <row r="235" spans="1:9" x14ac:dyDescent="0.3">
      <c r="A235">
        <v>264</v>
      </c>
      <c r="B235">
        <v>24.14</v>
      </c>
      <c r="C235">
        <v>0</v>
      </c>
      <c r="D235">
        <f t="shared" si="25"/>
        <v>4.55428136070406E-2</v>
      </c>
      <c r="E235">
        <f t="shared" si="27"/>
        <v>6.8579342801023291E-2</v>
      </c>
      <c r="F235">
        <f t="shared" si="28"/>
        <v>5.775217407985142E-2</v>
      </c>
      <c r="G235">
        <f t="shared" si="26"/>
        <v>5.5423024336000021E-2</v>
      </c>
      <c r="H235">
        <f t="shared" si="29"/>
        <v>-2.3291497438513997E-3</v>
      </c>
      <c r="I235">
        <f t="shared" si="30"/>
        <v>5613.5336992282628</v>
      </c>
    </row>
    <row r="236" spans="1:9" x14ac:dyDescent="0.3">
      <c r="A236">
        <v>265</v>
      </c>
      <c r="B236">
        <v>23.8</v>
      </c>
      <c r="C236">
        <v>0</v>
      </c>
      <c r="D236">
        <f t="shared" si="25"/>
        <v>4.6234431974400358E-2</v>
      </c>
      <c r="E236">
        <f t="shared" si="27"/>
        <v>6.7206864691202295E-2</v>
      </c>
      <c r="F236">
        <f t="shared" si="28"/>
        <v>5.7349821314305383E-2</v>
      </c>
      <c r="G236">
        <f t="shared" si="26"/>
        <v>5.3992463999999935E-2</v>
      </c>
      <c r="H236">
        <f t="shared" si="29"/>
        <v>-3.357357314305448E-3</v>
      </c>
      <c r="I236">
        <f t="shared" si="30"/>
        <v>5594.687060804059</v>
      </c>
    </row>
    <row r="237" spans="1:9" x14ac:dyDescent="0.3">
      <c r="A237">
        <v>266</v>
      </c>
      <c r="B237">
        <v>23.72</v>
      </c>
      <c r="C237">
        <v>0</v>
      </c>
      <c r="D237">
        <f t="shared" si="25"/>
        <v>4.6388901780746394E-2</v>
      </c>
      <c r="E237">
        <f t="shared" si="27"/>
        <v>6.6858768123371881E-2</v>
      </c>
      <c r="F237">
        <f t="shared" si="28"/>
        <v>5.7237930942337908E-2</v>
      </c>
      <c r="G237">
        <f t="shared" si="26"/>
        <v>5.3656696192000003E-2</v>
      </c>
      <c r="H237">
        <f t="shared" si="29"/>
        <v>-3.5812347503379055E-3</v>
      </c>
      <c r="I237">
        <f t="shared" si="30"/>
        <v>5574.6511730846414</v>
      </c>
    </row>
    <row r="238" spans="1:9" x14ac:dyDescent="0.3">
      <c r="A238">
        <v>267</v>
      </c>
      <c r="B238">
        <v>25.19</v>
      </c>
      <c r="C238">
        <v>0</v>
      </c>
      <c r="D238">
        <f t="shared" si="25"/>
        <v>4.3107006637911338E-2</v>
      </c>
      <c r="E238">
        <f t="shared" si="27"/>
        <v>7.1682068954002975E-2</v>
      </c>
      <c r="F238">
        <f t="shared" si="28"/>
        <v>5.825178966543991E-2</v>
      </c>
      <c r="G238">
        <f t="shared" si="26"/>
        <v>5.9842857795999987E-2</v>
      </c>
      <c r="H238">
        <f t="shared" si="29"/>
        <v>1.5910681305600777E-3</v>
      </c>
      <c r="I238">
        <f t="shared" si="30"/>
        <v>5583.520822905125</v>
      </c>
    </row>
    <row r="239" spans="1:9" x14ac:dyDescent="0.3">
      <c r="A239">
        <v>268</v>
      </c>
      <c r="B239">
        <v>26.41</v>
      </c>
      <c r="C239">
        <v>0</v>
      </c>
      <c r="D239">
        <f t="shared" si="25"/>
        <v>3.9980583447784879E-2</v>
      </c>
      <c r="E239">
        <f t="shared" si="27"/>
        <v>7.3119480672016124E-2</v>
      </c>
      <c r="F239">
        <f t="shared" si="28"/>
        <v>5.7544198976627443E-2</v>
      </c>
      <c r="G239">
        <f t="shared" si="26"/>
        <v>6.4866288803999944E-2</v>
      </c>
      <c r="H239">
        <f t="shared" si="29"/>
        <v>7.3220898273725007E-3</v>
      </c>
      <c r="I239">
        <f t="shared" si="30"/>
        <v>5624.4038639234413</v>
      </c>
    </row>
    <row r="240" spans="1:9" x14ac:dyDescent="0.3">
      <c r="A240">
        <v>269</v>
      </c>
      <c r="B240">
        <v>24.01</v>
      </c>
      <c r="C240">
        <v>0</v>
      </c>
      <c r="D240">
        <f t="shared" si="25"/>
        <v>4.5813788046722648E-2</v>
      </c>
      <c r="E240">
        <f t="shared" si="27"/>
        <v>6.8075236449500309E-2</v>
      </c>
      <c r="F240">
        <f t="shared" si="28"/>
        <v>5.7612355700194809E-2</v>
      </c>
      <c r="G240">
        <f t="shared" si="26"/>
        <v>5.4875493924000068E-2</v>
      </c>
      <c r="H240">
        <f t="shared" si="29"/>
        <v>-2.7368617761947406E-3</v>
      </c>
      <c r="I240">
        <f t="shared" si="30"/>
        <v>5609.0106479743872</v>
      </c>
    </row>
    <row r="241" spans="1:9" x14ac:dyDescent="0.3">
      <c r="A241">
        <v>270</v>
      </c>
      <c r="B241">
        <v>25.59</v>
      </c>
      <c r="C241">
        <v>0</v>
      </c>
      <c r="D241">
        <f t="shared" si="25"/>
        <v>4.209584416491241E-2</v>
      </c>
      <c r="E241">
        <f t="shared" si="27"/>
        <v>7.2405121041760445E-2</v>
      </c>
      <c r="F241">
        <f t="shared" si="28"/>
        <v>5.8159760909641867E-2</v>
      </c>
      <c r="G241">
        <f t="shared" si="26"/>
        <v>6.1510758275999972E-2</v>
      </c>
      <c r="H241">
        <f t="shared" si="29"/>
        <v>3.350997366358105E-3</v>
      </c>
      <c r="I241">
        <f t="shared" si="30"/>
        <v>5627.8064278836237</v>
      </c>
    </row>
    <row r="242" spans="1:9" x14ac:dyDescent="0.3">
      <c r="A242">
        <v>271</v>
      </c>
      <c r="B242">
        <v>26.6</v>
      </c>
      <c r="C242">
        <v>0</v>
      </c>
      <c r="D242">
        <f t="shared" si="25"/>
        <v>3.9496921894400572E-2</v>
      </c>
      <c r="E242">
        <f t="shared" si="27"/>
        <v>7.3145046451200457E-2</v>
      </c>
      <c r="F242">
        <f t="shared" si="28"/>
        <v>5.733042790950451E-2</v>
      </c>
      <c r="G242">
        <f t="shared" si="26"/>
        <v>6.562724800000011E-2</v>
      </c>
      <c r="H242">
        <f t="shared" si="29"/>
        <v>8.2968200904956005E-3</v>
      </c>
      <c r="I242">
        <f t="shared" si="30"/>
        <v>5674.4993253199091</v>
      </c>
    </row>
    <row r="243" spans="1:9" x14ac:dyDescent="0.3">
      <c r="A243">
        <v>272</v>
      </c>
      <c r="B243">
        <v>26.29</v>
      </c>
      <c r="C243">
        <v>0</v>
      </c>
      <c r="D243">
        <f t="shared" si="25"/>
        <v>4.0288819111893082E-2</v>
      </c>
      <c r="E243">
        <f t="shared" si="27"/>
        <v>7.3077104466678033E-2</v>
      </c>
      <c r="F243">
        <f t="shared" si="28"/>
        <v>5.7666610349929107E-2</v>
      </c>
      <c r="G243">
        <f t="shared" si="26"/>
        <v>6.4382059716000001E-2</v>
      </c>
      <c r="H243">
        <f t="shared" si="29"/>
        <v>6.7154493660708942E-3</v>
      </c>
      <c r="I243">
        <f t="shared" si="30"/>
        <v>5712.6061382168982</v>
      </c>
    </row>
    <row r="244" spans="1:9" x14ac:dyDescent="0.3">
      <c r="A244">
        <v>273</v>
      </c>
      <c r="B244">
        <v>26.4</v>
      </c>
      <c r="C244">
        <v>0</v>
      </c>
      <c r="D244">
        <f t="shared" si="25"/>
        <v>4.0006201446399325E-2</v>
      </c>
      <c r="E244">
        <f t="shared" si="27"/>
        <v>7.3116733747200069E-2</v>
      </c>
      <c r="F244">
        <f t="shared" si="28"/>
        <v>5.7554783565823719E-2</v>
      </c>
      <c r="G244">
        <f t="shared" si="26"/>
        <v>6.4826039999999946E-2</v>
      </c>
      <c r="H244">
        <f t="shared" si="29"/>
        <v>7.2712564341762265E-3</v>
      </c>
      <c r="I244">
        <f t="shared" si="30"/>
        <v>5754.1439623553224</v>
      </c>
    </row>
    <row r="245" spans="1:9" x14ac:dyDescent="0.3">
      <c r="A245">
        <v>274</v>
      </c>
      <c r="B245">
        <v>24.85</v>
      </c>
      <c r="C245">
        <v>0</v>
      </c>
      <c r="D245">
        <f t="shared" si="25"/>
        <v>4.3937287363274402E-2</v>
      </c>
      <c r="E245">
        <f t="shared" si="27"/>
        <v>7.0868361213450193E-2</v>
      </c>
      <c r="F245">
        <f t="shared" si="28"/>
        <v>5.8210756503867575E-2</v>
      </c>
      <c r="G245">
        <f t="shared" si="26"/>
        <v>5.8415410500000015E-2</v>
      </c>
      <c r="H245">
        <f t="shared" si="29"/>
        <v>2.0465399613243951E-4</v>
      </c>
      <c r="I245">
        <f t="shared" si="30"/>
        <v>5755.3215709115402</v>
      </c>
    </row>
    <row r="246" spans="1:9" x14ac:dyDescent="0.3">
      <c r="A246">
        <v>275</v>
      </c>
      <c r="B246">
        <v>22.95</v>
      </c>
      <c r="C246">
        <v>0</v>
      </c>
      <c r="D246">
        <f t="shared" si="25"/>
        <v>4.7699903780275443E-2</v>
      </c>
      <c r="E246">
        <f t="shared" si="27"/>
        <v>6.3045654879451352E-2</v>
      </c>
      <c r="F246">
        <f t="shared" si="28"/>
        <v>5.5833151862838673E-2</v>
      </c>
      <c r="G246">
        <f t="shared" si="26"/>
        <v>5.0453650499999975E-2</v>
      </c>
      <c r="H246">
        <f t="shared" si="29"/>
        <v>-5.3795013628386984E-3</v>
      </c>
      <c r="I246">
        <f t="shared" si="30"/>
        <v>5724.3608106772463</v>
      </c>
    </row>
    <row r="247" spans="1:9" x14ac:dyDescent="0.3">
      <c r="A247">
        <v>276</v>
      </c>
      <c r="B247">
        <v>26.39</v>
      </c>
      <c r="C247">
        <v>0</v>
      </c>
      <c r="D247">
        <f t="shared" si="25"/>
        <v>4.0031833072099232E-2</v>
      </c>
      <c r="E247">
        <f t="shared" si="27"/>
        <v>7.3113844973306641E-2</v>
      </c>
      <c r="F247">
        <f t="shared" si="28"/>
        <v>5.7565299379739157E-2</v>
      </c>
      <c r="G247">
        <f t="shared" si="26"/>
        <v>6.4785772036000028E-2</v>
      </c>
      <c r="H247">
        <f t="shared" si="29"/>
        <v>7.2204726562608706E-3</v>
      </c>
      <c r="I247">
        <f t="shared" si="30"/>
        <v>5765.6934013853124</v>
      </c>
    </row>
    <row r="248" spans="1:9" x14ac:dyDescent="0.3">
      <c r="A248">
        <v>277</v>
      </c>
      <c r="B248">
        <v>26.17</v>
      </c>
      <c r="C248">
        <v>0</v>
      </c>
      <c r="D248">
        <f t="shared" si="25"/>
        <v>4.0598448730446268E-2</v>
      </c>
      <c r="E248">
        <f t="shared" si="27"/>
        <v>7.3013944200130521E-2</v>
      </c>
      <c r="F248">
        <f t="shared" si="28"/>
        <v>5.7778661329378922E-2</v>
      </c>
      <c r="G248">
        <f t="shared" si="26"/>
        <v>6.3895223651999983E-2</v>
      </c>
      <c r="H248">
        <f t="shared" si="29"/>
        <v>6.1165623226210608E-3</v>
      </c>
      <c r="I248">
        <f t="shared" si="30"/>
        <v>5800.9596244080112</v>
      </c>
    </row>
    <row r="249" spans="1:9" x14ac:dyDescent="0.3">
      <c r="A249">
        <v>278</v>
      </c>
      <c r="B249">
        <v>25.55</v>
      </c>
      <c r="C249">
        <v>0</v>
      </c>
      <c r="D249">
        <f t="shared" si="25"/>
        <v>4.2198188652274649E-2</v>
      </c>
      <c r="E249">
        <f t="shared" si="27"/>
        <v>7.2344116935451286E-2</v>
      </c>
      <c r="F249">
        <f t="shared" si="28"/>
        <v>5.8175530642358267E-2</v>
      </c>
      <c r="G249">
        <f t="shared" si="26"/>
        <v>6.1344686499999995E-2</v>
      </c>
      <c r="H249">
        <f t="shared" si="29"/>
        <v>3.1691558576417284E-3</v>
      </c>
      <c r="I249">
        <f t="shared" si="30"/>
        <v>5819.3437695816465</v>
      </c>
    </row>
    <row r="250" spans="1:9" x14ac:dyDescent="0.3">
      <c r="A250">
        <v>279</v>
      </c>
      <c r="B250">
        <v>22.08</v>
      </c>
      <c r="C250">
        <v>0</v>
      </c>
      <c r="D250">
        <f t="shared" si="25"/>
        <v>4.8770601910435141E-2</v>
      </c>
      <c r="E250">
        <f t="shared" si="27"/>
        <v>5.7849431060151169E-2</v>
      </c>
      <c r="F250">
        <f t="shared" si="28"/>
        <v>5.3582381359784631E-2</v>
      </c>
      <c r="G250">
        <f t="shared" si="26"/>
        <v>4.6936498367999985E-2</v>
      </c>
      <c r="H250">
        <f t="shared" si="29"/>
        <v>-6.6458829917846463E-3</v>
      </c>
      <c r="I250">
        <f t="shared" si="30"/>
        <v>5780.6690918000359</v>
      </c>
    </row>
    <row r="251" spans="1:9" x14ac:dyDescent="0.3">
      <c r="A251">
        <v>280</v>
      </c>
      <c r="B251">
        <v>23.41</v>
      </c>
      <c r="C251">
        <v>1</v>
      </c>
      <c r="D251">
        <f t="shared" si="25"/>
        <v>8.6955905895177182E-2</v>
      </c>
      <c r="E251">
        <f t="shared" si="27"/>
        <v>0.10542219258843352</v>
      </c>
      <c r="F251">
        <f t="shared" si="28"/>
        <v>9.6743037842603047E-2</v>
      </c>
      <c r="G251">
        <f t="shared" si="26"/>
        <v>5.236001120399994E-2</v>
      </c>
      <c r="H251">
        <f t="shared" si="29"/>
        <v>-4.4383026638603107E-2</v>
      </c>
      <c r="I251">
        <f t="shared" si="30"/>
        <v>5524.1055015097245</v>
      </c>
    </row>
    <row r="252" spans="1:9" x14ac:dyDescent="0.3">
      <c r="A252">
        <v>281</v>
      </c>
      <c r="B252">
        <v>25.63</v>
      </c>
      <c r="C252">
        <v>0</v>
      </c>
      <c r="D252">
        <f t="shared" si="25"/>
        <v>4.1993292849135555E-2</v>
      </c>
      <c r="E252">
        <f t="shared" si="27"/>
        <v>7.2463634506912289E-2</v>
      </c>
      <c r="F252">
        <f t="shared" si="28"/>
        <v>5.8142573927757228E-2</v>
      </c>
      <c r="G252">
        <f t="shared" si="26"/>
        <v>6.167664790800001E-2</v>
      </c>
      <c r="H252">
        <f t="shared" si="29"/>
        <v>3.5340739802427815E-3</v>
      </c>
      <c r="I252">
        <f t="shared" si="30"/>
        <v>5543.628099026726</v>
      </c>
    </row>
    <row r="253" spans="1:9" x14ac:dyDescent="0.3">
      <c r="A253">
        <v>282</v>
      </c>
      <c r="B253">
        <v>25.45</v>
      </c>
      <c r="C253">
        <v>0</v>
      </c>
      <c r="D253">
        <f t="shared" si="25"/>
        <v>4.2453024175275855E-2</v>
      </c>
      <c r="E253">
        <f t="shared" si="27"/>
        <v>7.2180668589453045E-2</v>
      </c>
      <c r="F253">
        <f t="shared" si="28"/>
        <v>5.820867571478977E-2</v>
      </c>
      <c r="G253">
        <f t="shared" si="26"/>
        <v>6.0928750500000101E-2</v>
      </c>
      <c r="H253">
        <f t="shared" si="29"/>
        <v>2.7200747852103302E-3</v>
      </c>
      <c r="I253">
        <f t="shared" si="30"/>
        <v>5558.7071820374722</v>
      </c>
    </row>
    <row r="254" spans="1:9" x14ac:dyDescent="0.3">
      <c r="A254">
        <v>283</v>
      </c>
      <c r="B254">
        <v>25.09</v>
      </c>
      <c r="C254">
        <v>0</v>
      </c>
      <c r="D254">
        <f t="shared" si="25"/>
        <v>4.3354499795080104E-2</v>
      </c>
      <c r="E254">
        <f t="shared" si="27"/>
        <v>7.1461811966227362E-2</v>
      </c>
      <c r="F254">
        <f t="shared" si="28"/>
        <v>5.8251375245788148E-2</v>
      </c>
      <c r="G254">
        <f t="shared" si="26"/>
        <v>5.9423756676000056E-2</v>
      </c>
      <c r="H254">
        <f t="shared" si="29"/>
        <v>1.1723814302119079E-3</v>
      </c>
      <c r="I254">
        <f t="shared" si="30"/>
        <v>5565.2241071136777</v>
      </c>
    </row>
    <row r="255" spans="1:9" x14ac:dyDescent="0.3">
      <c r="A255">
        <v>284</v>
      </c>
      <c r="B255">
        <v>23.82</v>
      </c>
      <c r="C255">
        <v>0</v>
      </c>
      <c r="D255">
        <f t="shared" si="25"/>
        <v>4.6195308346598907E-2</v>
      </c>
      <c r="E255">
        <f t="shared" si="27"/>
        <v>6.7292409933747077E-2</v>
      </c>
      <c r="F255">
        <f t="shared" si="28"/>
        <v>5.7376772187787438E-2</v>
      </c>
      <c r="G255">
        <f t="shared" si="26"/>
        <v>5.4076465872000129E-2</v>
      </c>
      <c r="H255">
        <f t="shared" si="29"/>
        <v>-3.3003063157873089E-3</v>
      </c>
      <c r="I255">
        <f t="shared" si="30"/>
        <v>5546.8571628441987</v>
      </c>
    </row>
    <row r="256" spans="1:9" x14ac:dyDescent="0.3">
      <c r="A256">
        <v>285</v>
      </c>
      <c r="B256">
        <v>23.98</v>
      </c>
      <c r="C256">
        <v>0</v>
      </c>
      <c r="D256">
        <f t="shared" si="25"/>
        <v>4.587519285593511E-2</v>
      </c>
      <c r="E256">
        <f t="shared" si="27"/>
        <v>6.7955248188030115E-2</v>
      </c>
      <c r="F256">
        <f t="shared" si="28"/>
        <v>5.7577622181945468E-2</v>
      </c>
      <c r="G256">
        <f t="shared" si="26"/>
        <v>5.4749223887999882E-2</v>
      </c>
      <c r="H256">
        <f t="shared" si="29"/>
        <v>-2.828398293945586E-3</v>
      </c>
      <c r="I256">
        <f t="shared" si="30"/>
        <v>5531.1684415080508</v>
      </c>
    </row>
    <row r="257" spans="1:9" x14ac:dyDescent="0.3">
      <c r="A257">
        <v>286</v>
      </c>
      <c r="B257">
        <v>25.24</v>
      </c>
      <c r="C257">
        <v>0</v>
      </c>
      <c r="D257">
        <f t="shared" si="25"/>
        <v>4.2982350668758551E-2</v>
      </c>
      <c r="E257">
        <f t="shared" si="27"/>
        <v>7.1786249887825893E-2</v>
      </c>
      <c r="F257">
        <f t="shared" si="28"/>
        <v>5.8248417254864245E-2</v>
      </c>
      <c r="G257">
        <f t="shared" si="26"/>
        <v>6.0052131455999996E-2</v>
      </c>
      <c r="H257">
        <f t="shared" si="29"/>
        <v>1.8037142011357518E-3</v>
      </c>
      <c r="I257">
        <f t="shared" si="30"/>
        <v>5541.1450885748727</v>
      </c>
    </row>
    <row r="258" spans="1:9" x14ac:dyDescent="0.3">
      <c r="A258">
        <v>287</v>
      </c>
      <c r="B258">
        <v>27.15</v>
      </c>
      <c r="C258">
        <v>0</v>
      </c>
      <c r="D258">
        <f t="shared" si="25"/>
        <v>3.814951655627441E-2</v>
      </c>
      <c r="E258">
        <f t="shared" si="27"/>
        <v>7.2947904327452129E-2</v>
      </c>
      <c r="F258">
        <f t="shared" si="28"/>
        <v>5.65926620749986E-2</v>
      </c>
      <c r="G258">
        <f t="shared" si="26"/>
        <v>6.7784782500000001E-2</v>
      </c>
      <c r="H258">
        <f t="shared" si="29"/>
        <v>1.1192120425001402E-2</v>
      </c>
      <c r="I258">
        <f t="shared" si="30"/>
        <v>5603.1622516986081</v>
      </c>
    </row>
    <row r="259" spans="1:9" x14ac:dyDescent="0.3">
      <c r="A259">
        <v>288</v>
      </c>
      <c r="B259">
        <v>22.69</v>
      </c>
      <c r="C259">
        <v>0</v>
      </c>
      <c r="D259">
        <f t="shared" si="25"/>
        <v>4.8066653261550796E-2</v>
      </c>
      <c r="E259">
        <f t="shared" si="27"/>
        <v>6.158218871072485E-2</v>
      </c>
      <c r="F259">
        <f t="shared" si="28"/>
        <v>5.5229887049613041E-2</v>
      </c>
      <c r="G259">
        <f t="shared" si="26"/>
        <v>4.9388609796000044E-2</v>
      </c>
      <c r="H259">
        <f t="shared" si="29"/>
        <v>-5.8412772536129975E-3</v>
      </c>
      <c r="I259">
        <f t="shared" si="30"/>
        <v>5570.4326274894584</v>
      </c>
    </row>
    <row r="260" spans="1:9" x14ac:dyDescent="0.3">
      <c r="A260">
        <v>289</v>
      </c>
      <c r="B260">
        <v>25.48</v>
      </c>
      <c r="C260">
        <v>1</v>
      </c>
      <c r="D260">
        <f t="shared" si="25"/>
        <v>8.2376738316144865E-2</v>
      </c>
      <c r="E260">
        <f t="shared" si="27"/>
        <v>0.11223134737641602</v>
      </c>
      <c r="F260">
        <f t="shared" si="28"/>
        <v>9.8199681118088578E-2</v>
      </c>
      <c r="G260">
        <f t="shared" si="26"/>
        <v>6.1053641088000016E-2</v>
      </c>
      <c r="H260">
        <f t="shared" si="29"/>
        <v>-3.7146040030088562E-2</v>
      </c>
      <c r="I260">
        <f t="shared" si="30"/>
        <v>5363.5131141238235</v>
      </c>
    </row>
    <row r="261" spans="1:9" x14ac:dyDescent="0.3">
      <c r="A261">
        <v>290</v>
      </c>
      <c r="B261">
        <v>25.73</v>
      </c>
      <c r="C261">
        <v>0</v>
      </c>
      <c r="D261">
        <f t="shared" si="25"/>
        <v>4.1736133190588109E-2</v>
      </c>
      <c r="E261">
        <f t="shared" si="27"/>
        <v>7.259906793233073E-2</v>
      </c>
      <c r="F261">
        <f t="shared" si="28"/>
        <v>5.8093488603711704E-2</v>
      </c>
      <c r="G261">
        <f t="shared" si="26"/>
        <v>6.2090534788000001E-2</v>
      </c>
      <c r="H261">
        <f t="shared" si="29"/>
        <v>3.9970461842882971E-3</v>
      </c>
      <c r="I261">
        <f t="shared" si="30"/>
        <v>5384.9513237510118</v>
      </c>
    </row>
    <row r="262" spans="1:9" x14ac:dyDescent="0.3">
      <c r="A262">
        <v>291</v>
      </c>
      <c r="B262">
        <v>25.08</v>
      </c>
      <c r="C262">
        <v>0</v>
      </c>
      <c r="D262">
        <f t="shared" si="25"/>
        <v>4.3379108379811626E-2</v>
      </c>
      <c r="E262">
        <f t="shared" si="27"/>
        <v>7.1438912994999715E-2</v>
      </c>
      <c r="F262">
        <f t="shared" si="28"/>
        <v>5.8250804825861313E-2</v>
      </c>
      <c r="G262">
        <f t="shared" si="26"/>
        <v>5.9381808767999894E-2</v>
      </c>
      <c r="H262">
        <f t="shared" si="29"/>
        <v>1.1310039421385809E-3</v>
      </c>
      <c r="I262">
        <f t="shared" si="30"/>
        <v>5391.0417249263992</v>
      </c>
    </row>
    <row r="263" spans="1:9" x14ac:dyDescent="0.3">
      <c r="A263">
        <v>292</v>
      </c>
      <c r="B263">
        <v>26.59</v>
      </c>
      <c r="C263">
        <v>1</v>
      </c>
      <c r="D263">
        <f t="shared" si="25"/>
        <v>7.9522210536176557E-2</v>
      </c>
      <c r="E263">
        <f t="shared" si="27"/>
        <v>0.11314494768963088</v>
      </c>
      <c r="F263">
        <f t="shared" si="28"/>
        <v>9.7342261227507346E-2</v>
      </c>
      <c r="G263">
        <f t="shared" si="26"/>
        <v>6.5587381475999879E-2</v>
      </c>
      <c r="H263">
        <f t="shared" si="29"/>
        <v>-3.1754879751507467E-2</v>
      </c>
      <c r="I263">
        <f t="shared" si="30"/>
        <v>5219.8498432160022</v>
      </c>
    </row>
    <row r="264" spans="1:9" x14ac:dyDescent="0.3">
      <c r="A264">
        <v>293</v>
      </c>
      <c r="B264">
        <v>27.05</v>
      </c>
      <c r="C264">
        <v>0</v>
      </c>
      <c r="D264">
        <f t="shared" si="25"/>
        <v>3.838674865527425E-2</v>
      </c>
      <c r="E264">
        <f t="shared" si="27"/>
        <v>7.3012277229449474E-2</v>
      </c>
      <c r="F264">
        <f t="shared" si="28"/>
        <v>5.6738278799587115E-2</v>
      </c>
      <c r="G264">
        <f t="shared" si="26"/>
        <v>6.7397966499999989E-2</v>
      </c>
      <c r="H264">
        <f t="shared" si="29"/>
        <v>1.0659687700412875E-2</v>
      </c>
      <c r="I264">
        <f t="shared" si="30"/>
        <v>5275.4918123877333</v>
      </c>
    </row>
    <row r="265" spans="1:9" x14ac:dyDescent="0.3">
      <c r="A265">
        <v>294</v>
      </c>
      <c r="B265">
        <v>28.12</v>
      </c>
      <c r="C265">
        <v>0</v>
      </c>
      <c r="D265">
        <f t="shared" si="25"/>
        <v>3.6142976954940842E-2</v>
      </c>
      <c r="E265">
        <f t="shared" si="27"/>
        <v>7.1763271885703084E-2</v>
      </c>
      <c r="F265">
        <f t="shared" si="28"/>
        <v>5.5021733268244832E-2</v>
      </c>
      <c r="G265">
        <f t="shared" si="26"/>
        <v>7.1385654911999913E-2</v>
      </c>
      <c r="H265">
        <f t="shared" si="29"/>
        <v>1.6363921643755081E-2</v>
      </c>
      <c r="I265">
        <f t="shared" si="30"/>
        <v>5361.8195470379169</v>
      </c>
    </row>
    <row r="266" spans="1:9" x14ac:dyDescent="0.3">
      <c r="A266">
        <v>295</v>
      </c>
      <c r="B266">
        <v>27.85</v>
      </c>
      <c r="C266">
        <v>0</v>
      </c>
      <c r="D266">
        <f t="shared" si="25"/>
        <v>3.6636028111273866E-2</v>
      </c>
      <c r="E266">
        <f t="shared" si="27"/>
        <v>7.2184373517449885E-2</v>
      </c>
      <c r="F266">
        <f t="shared" si="28"/>
        <v>5.5476651176547154E-2</v>
      </c>
      <c r="G266">
        <f t="shared" si="26"/>
        <v>7.041331050000002E-2</v>
      </c>
      <c r="H266">
        <f t="shared" si="29"/>
        <v>1.4936659323452867E-2</v>
      </c>
      <c r="I266">
        <f t="shared" si="30"/>
        <v>5441.9072189658518</v>
      </c>
    </row>
    <row r="267" spans="1:9" x14ac:dyDescent="0.3">
      <c r="A267">
        <v>296</v>
      </c>
      <c r="B267">
        <v>27.95</v>
      </c>
      <c r="C267">
        <v>0</v>
      </c>
      <c r="D267">
        <f t="shared" si="25"/>
        <v>3.6446417820275023E-2</v>
      </c>
      <c r="E267">
        <f t="shared" si="27"/>
        <v>7.2035585799453017E-2</v>
      </c>
      <c r="F267">
        <f t="shared" si="28"/>
        <v>5.530867684923936E-2</v>
      </c>
      <c r="G267">
        <f t="shared" si="26"/>
        <v>7.0776350500000113E-2</v>
      </c>
      <c r="H267">
        <f t="shared" si="29"/>
        <v>1.5467673650760752E-2</v>
      </c>
      <c r="I267">
        <f t="shared" si="30"/>
        <v>5526.0808638665349</v>
      </c>
    </row>
    <row r="268" spans="1:9" x14ac:dyDescent="0.3">
      <c r="A268">
        <v>297</v>
      </c>
      <c r="B268">
        <v>27.85</v>
      </c>
      <c r="C268">
        <v>0</v>
      </c>
      <c r="D268">
        <f t="shared" si="25"/>
        <v>3.6636028111273866E-2</v>
      </c>
      <c r="E268">
        <f t="shared" si="27"/>
        <v>7.2184373517449885E-2</v>
      </c>
      <c r="F268">
        <f t="shared" si="28"/>
        <v>5.5476651176547154E-2</v>
      </c>
      <c r="G268">
        <f t="shared" si="26"/>
        <v>7.041331050000002E-2</v>
      </c>
      <c r="H268">
        <f t="shared" si="29"/>
        <v>1.4936659323452867E-2</v>
      </c>
      <c r="I268">
        <f t="shared" si="30"/>
        <v>5608.6220511239608</v>
      </c>
    </row>
    <row r="269" spans="1:9" x14ac:dyDescent="0.3">
      <c r="A269">
        <v>298</v>
      </c>
      <c r="B269">
        <v>26.83</v>
      </c>
      <c r="C269">
        <v>0</v>
      </c>
      <c r="D269">
        <f t="shared" si="25"/>
        <v>3.8921894345623098E-2</v>
      </c>
      <c r="E269">
        <f t="shared" si="27"/>
        <v>7.3110127552979964E-2</v>
      </c>
      <c r="F269">
        <f t="shared" si="28"/>
        <v>5.7041657945522239E-2</v>
      </c>
      <c r="G269">
        <f t="shared" si="26"/>
        <v>6.653816566800011E-2</v>
      </c>
      <c r="H269">
        <f t="shared" si="29"/>
        <v>9.4965077224778705E-3</v>
      </c>
      <c r="I269">
        <f t="shared" si="30"/>
        <v>5661.8843737449188</v>
      </c>
    </row>
    <row r="270" spans="1:9" x14ac:dyDescent="0.3">
      <c r="A270">
        <v>299</v>
      </c>
      <c r="B270">
        <v>25.97</v>
      </c>
      <c r="C270">
        <v>0</v>
      </c>
      <c r="D270">
        <f t="shared" si="25"/>
        <v>4.1115964987349596E-2</v>
      </c>
      <c r="E270">
        <f t="shared" si="27"/>
        <v>7.2861525150967665E-2</v>
      </c>
      <c r="F270">
        <f t="shared" si="28"/>
        <v>5.7941111874067176E-2</v>
      </c>
      <c r="G270">
        <f t="shared" si="26"/>
        <v>6.3078487491999985E-2</v>
      </c>
      <c r="H270">
        <f t="shared" si="29"/>
        <v>5.1373756179328087E-3</v>
      </c>
      <c r="I270">
        <f t="shared" si="30"/>
        <v>5690.9716004781503</v>
      </c>
    </row>
    <row r="271" spans="1:9" x14ac:dyDescent="0.3">
      <c r="A271">
        <v>300</v>
      </c>
      <c r="B271">
        <v>24.21</v>
      </c>
      <c r="C271">
        <v>0</v>
      </c>
      <c r="D271">
        <f t="shared" si="25"/>
        <v>4.5393697370580854E-2</v>
      </c>
      <c r="E271">
        <f t="shared" si="27"/>
        <v>6.8840045734902322E-2</v>
      </c>
      <c r="F271">
        <f t="shared" si="28"/>
        <v>5.7820262003671227E-2</v>
      </c>
      <c r="G271">
        <f t="shared" si="26"/>
        <v>5.5718039364000022E-2</v>
      </c>
      <c r="H271">
        <f t="shared" si="29"/>
        <v>-2.1022226396712057E-3</v>
      </c>
      <c r="I271">
        <f t="shared" si="30"/>
        <v>5679.0079111378991</v>
      </c>
    </row>
    <row r="272" spans="1:9" x14ac:dyDescent="0.3">
      <c r="A272">
        <v>301</v>
      </c>
      <c r="B272">
        <v>25.43</v>
      </c>
      <c r="C272">
        <v>0</v>
      </c>
      <c r="D272">
        <f t="shared" si="25"/>
        <v>4.2503797327689163E-2</v>
      </c>
      <c r="E272">
        <f t="shared" si="27"/>
        <v>7.2146098014765236E-2</v>
      </c>
      <c r="F272">
        <f t="shared" si="28"/>
        <v>5.8214216691839488E-2</v>
      </c>
      <c r="G272">
        <f t="shared" si="26"/>
        <v>6.084543974800008E-2</v>
      </c>
      <c r="H272">
        <f t="shared" si="29"/>
        <v>2.631223056160592E-3</v>
      </c>
      <c r="I272">
        <f t="shared" si="30"/>
        <v>5693.9506476898041</v>
      </c>
    </row>
    <row r="273" spans="1:9" x14ac:dyDescent="0.3">
      <c r="A273">
        <v>302</v>
      </c>
      <c r="B273">
        <v>24.08</v>
      </c>
      <c r="C273">
        <v>0</v>
      </c>
      <c r="D273">
        <f t="shared" si="25"/>
        <v>4.5668854982819251E-2</v>
      </c>
      <c r="E273">
        <f t="shared" si="27"/>
        <v>6.8349887577785484E-2</v>
      </c>
      <c r="F273">
        <f t="shared" si="28"/>
        <v>5.768980225815136E-2</v>
      </c>
      <c r="G273">
        <f t="shared" si="26"/>
        <v>5.5170251967999989E-2</v>
      </c>
      <c r="H273">
        <f t="shared" si="29"/>
        <v>-2.5195502901513706E-3</v>
      </c>
      <c r="I273">
        <f t="shared" si="30"/>
        <v>5679.6044526833093</v>
      </c>
    </row>
    <row r="274" spans="1:9" x14ac:dyDescent="0.3">
      <c r="A274">
        <v>303</v>
      </c>
      <c r="B274">
        <v>26.27</v>
      </c>
      <c r="C274">
        <v>0</v>
      </c>
      <c r="D274">
        <f t="shared" si="25"/>
        <v>4.0340343780643106E-2</v>
      </c>
      <c r="E274">
        <f t="shared" si="27"/>
        <v>7.3068031260217214E-2</v>
      </c>
      <c r="F274">
        <f t="shared" si="28"/>
        <v>5.7686018144817386E-2</v>
      </c>
      <c r="G274">
        <f t="shared" si="26"/>
        <v>6.4301096932000062E-2</v>
      </c>
      <c r="H274">
        <f t="shared" si="29"/>
        <v>6.6150787871826766E-3</v>
      </c>
      <c r="I274">
        <f t="shared" si="30"/>
        <v>5717.1754836178425</v>
      </c>
    </row>
    <row r="275" spans="1:9" x14ac:dyDescent="0.3">
      <c r="A275">
        <v>304</v>
      </c>
      <c r="B275">
        <v>23.3</v>
      </c>
      <c r="C275">
        <v>1</v>
      </c>
      <c r="D275">
        <f t="shared" si="25"/>
        <v>8.7144632888399326E-2</v>
      </c>
      <c r="E275">
        <f t="shared" si="27"/>
        <v>0.10487979926320176</v>
      </c>
      <c r="F275">
        <f t="shared" si="28"/>
        <v>9.6544271067044607E-2</v>
      </c>
      <c r="G275">
        <f t="shared" si="26"/>
        <v>5.1901954E-2</v>
      </c>
      <c r="H275">
        <f t="shared" si="29"/>
        <v>-4.4642317067044607E-2</v>
      </c>
      <c r="I275">
        <f t="shared" si="30"/>
        <v>5461.9475229502405</v>
      </c>
    </row>
    <row r="276" spans="1:9" x14ac:dyDescent="0.3">
      <c r="A276">
        <v>305</v>
      </c>
      <c r="B276">
        <v>25.19</v>
      </c>
      <c r="C276">
        <v>0</v>
      </c>
      <c r="D276">
        <f t="shared" si="25"/>
        <v>4.3107006637911338E-2</v>
      </c>
      <c r="E276">
        <f t="shared" si="27"/>
        <v>7.1682068954002975E-2</v>
      </c>
      <c r="F276">
        <f t="shared" si="28"/>
        <v>5.825178966543991E-2</v>
      </c>
      <c r="G276">
        <f t="shared" si="26"/>
        <v>5.9842857795999987E-2</v>
      </c>
      <c r="H276">
        <f t="shared" si="29"/>
        <v>1.5910681305600777E-3</v>
      </c>
      <c r="I276">
        <f t="shared" si="30"/>
        <v>5470.637853584798</v>
      </c>
    </row>
    <row r="277" spans="1:9" x14ac:dyDescent="0.3">
      <c r="A277">
        <v>306</v>
      </c>
      <c r="B277">
        <v>26.91</v>
      </c>
      <c r="C277">
        <v>0</v>
      </c>
      <c r="D277">
        <f t="shared" si="25"/>
        <v>3.8725377696751773E-2</v>
      </c>
      <c r="E277">
        <f t="shared" si="27"/>
        <v>7.3081657758881757E-2</v>
      </c>
      <c r="F277">
        <f t="shared" si="28"/>
        <v>5.693420612968067E-2</v>
      </c>
      <c r="G277">
        <f t="shared" si="26"/>
        <v>6.6852178404000068E-2</v>
      </c>
      <c r="H277">
        <f t="shared" si="29"/>
        <v>9.9179722743193977E-3</v>
      </c>
      <c r="I277">
        <f t="shared" si="30"/>
        <v>5524.8954881394948</v>
      </c>
    </row>
    <row r="278" spans="1:9" x14ac:dyDescent="0.3">
      <c r="A278">
        <v>307</v>
      </c>
      <c r="B278">
        <v>27.48</v>
      </c>
      <c r="C278">
        <v>1</v>
      </c>
      <c r="D278">
        <f t="shared" si="25"/>
        <v>7.7399956690288069E-2</v>
      </c>
      <c r="E278">
        <f t="shared" si="27"/>
        <v>0.11265271002652752</v>
      </c>
      <c r="F278">
        <f t="shared" si="28"/>
        <v>9.608391595849497E-2</v>
      </c>
      <c r="G278">
        <f t="shared" si="26"/>
        <v>6.9042050687999984E-2</v>
      </c>
      <c r="H278">
        <f t="shared" si="29"/>
        <v>-2.7041865270494986E-2</v>
      </c>
      <c r="I278">
        <f t="shared" si="30"/>
        <v>5375.4920087156606</v>
      </c>
    </row>
    <row r="279" spans="1:9" x14ac:dyDescent="0.3">
      <c r="A279">
        <v>308</v>
      </c>
      <c r="B279">
        <v>25.55</v>
      </c>
      <c r="C279">
        <v>0</v>
      </c>
      <c r="D279">
        <f t="shared" si="25"/>
        <v>4.2198188652274649E-2</v>
      </c>
      <c r="E279">
        <f t="shared" si="27"/>
        <v>7.2344116935451286E-2</v>
      </c>
      <c r="F279">
        <f t="shared" si="28"/>
        <v>5.8175530642358267E-2</v>
      </c>
      <c r="G279">
        <f t="shared" si="26"/>
        <v>6.1344686499999995E-2</v>
      </c>
      <c r="H279">
        <f t="shared" si="29"/>
        <v>3.1691558576417284E-3</v>
      </c>
      <c r="I279">
        <f t="shared" si="30"/>
        <v>5392.5277807027878</v>
      </c>
    </row>
    <row r="280" spans="1:9" x14ac:dyDescent="0.3">
      <c r="A280">
        <v>309</v>
      </c>
      <c r="B280">
        <v>26.05</v>
      </c>
      <c r="C280">
        <v>0</v>
      </c>
      <c r="D280">
        <f t="shared" si="25"/>
        <v>4.0908868723274594E-2</v>
      </c>
      <c r="E280">
        <f t="shared" si="27"/>
        <v>7.2929638893450832E-2</v>
      </c>
      <c r="F280">
        <f t="shared" si="28"/>
        <v>5.7879876913468006E-2</v>
      </c>
      <c r="G280">
        <f t="shared" si="26"/>
        <v>6.3405946500000115E-2</v>
      </c>
      <c r="H280">
        <f t="shared" si="29"/>
        <v>5.5260695865321091E-3</v>
      </c>
      <c r="I280">
        <f t="shared" si="30"/>
        <v>5422.3272644662584</v>
      </c>
    </row>
    <row r="281" spans="1:9" x14ac:dyDescent="0.3">
      <c r="A281">
        <v>310</v>
      </c>
      <c r="B281">
        <v>26.27</v>
      </c>
      <c r="C281">
        <v>1</v>
      </c>
      <c r="D281">
        <f t="shared" si="25"/>
        <v>8.0340343780643114E-2</v>
      </c>
      <c r="E281">
        <f t="shared" si="27"/>
        <v>0.11306803126021722</v>
      </c>
      <c r="F281">
        <f t="shared" si="28"/>
        <v>9.7686018144817394E-2</v>
      </c>
      <c r="G281">
        <f t="shared" si="26"/>
        <v>6.4301096932000062E-2</v>
      </c>
      <c r="H281">
        <f t="shared" si="29"/>
        <v>-3.3384921212817331E-2</v>
      </c>
      <c r="I281">
        <f t="shared" si="30"/>
        <v>5241.3032959519414</v>
      </c>
    </row>
    <row r="282" spans="1:9" x14ac:dyDescent="0.3">
      <c r="A282">
        <v>311</v>
      </c>
      <c r="B282">
        <v>24.95</v>
      </c>
      <c r="C282">
        <v>0</v>
      </c>
      <c r="D282">
        <f t="shared" si="25"/>
        <v>4.3696513836274153E-2</v>
      </c>
      <c r="E282">
        <f t="shared" si="27"/>
        <v>7.1126762367450524E-2</v>
      </c>
      <c r="F282">
        <f t="shared" si="28"/>
        <v>5.8234545557797626E-2</v>
      </c>
      <c r="G282">
        <f t="shared" si="26"/>
        <v>5.8835930499999939E-2</v>
      </c>
      <c r="H282">
        <f t="shared" si="29"/>
        <v>6.0138494220231264E-4</v>
      </c>
      <c r="I282">
        <f t="shared" si="30"/>
        <v>5244.4553368316429</v>
      </c>
    </row>
    <row r="283" spans="1:9" x14ac:dyDescent="0.3">
      <c r="A283">
        <v>312</v>
      </c>
      <c r="B283">
        <v>24.19</v>
      </c>
      <c r="C283">
        <v>1</v>
      </c>
      <c r="D283">
        <f t="shared" si="25"/>
        <v>8.5436526327766521E-2</v>
      </c>
      <c r="E283">
        <f t="shared" si="27"/>
        <v>0.10876633021589119</v>
      </c>
      <c r="F283">
        <f t="shared" si="28"/>
        <v>9.7801322388472597E-2</v>
      </c>
      <c r="G283">
        <f t="shared" si="26"/>
        <v>5.5633738595999932E-2</v>
      </c>
      <c r="H283">
        <f t="shared" si="29"/>
        <v>-4.2167583792472665E-2</v>
      </c>
      <c r="I283">
        <f t="shared" si="30"/>
        <v>5023.3093269699139</v>
      </c>
    </row>
    <row r="284" spans="1:9" x14ac:dyDescent="0.3">
      <c r="A284">
        <v>313</v>
      </c>
      <c r="B284">
        <v>24.42</v>
      </c>
      <c r="C284">
        <v>0</v>
      </c>
      <c r="D284">
        <f t="shared" si="25"/>
        <v>4.493353655550858E-2</v>
      </c>
      <c r="E284">
        <f t="shared" si="27"/>
        <v>6.9576557459610111E-2</v>
      </c>
      <c r="F284">
        <f t="shared" si="28"/>
        <v>5.799433763468239E-2</v>
      </c>
      <c r="G284">
        <f t="shared" si="26"/>
        <v>5.6603500752000074E-2</v>
      </c>
      <c r="H284">
        <f t="shared" si="29"/>
        <v>-1.3908368826823156E-3</v>
      </c>
      <c r="I284">
        <f t="shared" si="30"/>
        <v>5016.3227230848424</v>
      </c>
    </row>
    <row r="285" spans="1:9" x14ac:dyDescent="0.3">
      <c r="A285">
        <v>314</v>
      </c>
      <c r="B285">
        <v>22.34</v>
      </c>
      <c r="C285">
        <v>0</v>
      </c>
      <c r="D285">
        <f t="shared" si="25"/>
        <v>4.8497487602829681E-2</v>
      </c>
      <c r="E285">
        <f t="shared" si="27"/>
        <v>5.9488083937125902E-2</v>
      </c>
      <c r="F285">
        <f t="shared" si="28"/>
        <v>5.4322503660006675E-2</v>
      </c>
      <c r="G285">
        <f t="shared" si="26"/>
        <v>4.797277537600006E-2</v>
      </c>
      <c r="H285">
        <f t="shared" si="29"/>
        <v>-6.3497282840066158E-3</v>
      </c>
      <c r="I285">
        <f t="shared" si="30"/>
        <v>4984.4704368083658</v>
      </c>
    </row>
    <row r="286" spans="1:9" x14ac:dyDescent="0.3">
      <c r="A286">
        <v>315</v>
      </c>
      <c r="B286">
        <v>20.89</v>
      </c>
      <c r="C286">
        <v>0</v>
      </c>
      <c r="D286">
        <f t="shared" si="25"/>
        <v>4.9529097708827852E-2</v>
      </c>
      <c r="E286">
        <f t="shared" si="27"/>
        <v>4.9694883300651638E-2</v>
      </c>
      <c r="F286">
        <f t="shared" si="28"/>
        <v>4.9616964072494461E-2</v>
      </c>
      <c r="G286">
        <f t="shared" si="26"/>
        <v>4.2411710436000033E-2</v>
      </c>
      <c r="H286">
        <f t="shared" si="29"/>
        <v>-7.2052536364944283E-3</v>
      </c>
      <c r="I286">
        <f t="shared" si="30"/>
        <v>4948.5560630675536</v>
      </c>
    </row>
    <row r="287" spans="1:9" x14ac:dyDescent="0.3">
      <c r="A287">
        <v>316</v>
      </c>
      <c r="B287">
        <v>24.19</v>
      </c>
      <c r="C287">
        <v>1</v>
      </c>
      <c r="D287">
        <f t="shared" si="25"/>
        <v>8.5436526327766521E-2</v>
      </c>
      <c r="E287">
        <f t="shared" si="27"/>
        <v>0.10876633021589119</v>
      </c>
      <c r="F287">
        <f t="shared" si="28"/>
        <v>9.7801322388472597E-2</v>
      </c>
      <c r="G287">
        <f t="shared" si="26"/>
        <v>5.5633738595999932E-2</v>
      </c>
      <c r="H287">
        <f t="shared" si="29"/>
        <v>-4.2167583792472665E-2</v>
      </c>
      <c r="I287">
        <f t="shared" si="30"/>
        <v>4739.8874106264038</v>
      </c>
    </row>
    <row r="288" spans="1:9" x14ac:dyDescent="0.3">
      <c r="A288">
        <v>317</v>
      </c>
      <c r="B288">
        <v>21.21</v>
      </c>
      <c r="C288">
        <v>0</v>
      </c>
      <c r="D288">
        <f t="shared" si="25"/>
        <v>4.9400732470453623E-2</v>
      </c>
      <c r="E288">
        <f t="shared" si="27"/>
        <v>5.1964950074359306E-2</v>
      </c>
      <c r="F288">
        <f t="shared" si="28"/>
        <v>5.0759767800523638E-2</v>
      </c>
      <c r="G288">
        <f t="shared" si="26"/>
        <v>4.3588225764000038E-2</v>
      </c>
      <c r="H288">
        <f t="shared" si="29"/>
        <v>-7.1715420365235996E-3</v>
      </c>
      <c r="I288">
        <f t="shared" si="30"/>
        <v>4705.8951088127078</v>
      </c>
    </row>
    <row r="289" spans="1:9" x14ac:dyDescent="0.3">
      <c r="A289">
        <v>318</v>
      </c>
      <c r="B289">
        <v>23.58</v>
      </c>
      <c r="C289">
        <v>1</v>
      </c>
      <c r="D289">
        <f t="shared" si="25"/>
        <v>8.6651279689524213E-2</v>
      </c>
      <c r="E289">
        <f t="shared" si="27"/>
        <v>0.10622706877877916</v>
      </c>
      <c r="F289">
        <f t="shared" si="28"/>
        <v>9.7026447906829336E-2</v>
      </c>
      <c r="G289">
        <f t="shared" si="26"/>
        <v>5.3070143568000022E-2</v>
      </c>
      <c r="H289">
        <f t="shared" si="29"/>
        <v>-4.3956304338829313E-2</v>
      </c>
      <c r="I289">
        <f t="shared" si="30"/>
        <v>4499.041351223128</v>
      </c>
    </row>
    <row r="290" spans="1:9" x14ac:dyDescent="0.3">
      <c r="A290">
        <v>319</v>
      </c>
      <c r="B290">
        <v>25.51</v>
      </c>
      <c r="C290">
        <v>0</v>
      </c>
      <c r="D290">
        <f t="shared" si="25"/>
        <v>4.2300307812745741E-2</v>
      </c>
      <c r="E290">
        <f t="shared" si="27"/>
        <v>7.2280615703852025E-2</v>
      </c>
      <c r="F290">
        <f t="shared" si="28"/>
        <v>5.8189870995032075E-2</v>
      </c>
      <c r="G290">
        <f t="shared" si="26"/>
        <v>6.1178438724000056E-2</v>
      </c>
      <c r="H290">
        <f t="shared" si="29"/>
        <v>2.9885677289679807E-3</v>
      </c>
      <c r="I290">
        <f t="shared" si="30"/>
        <v>4512.4870410166859</v>
      </c>
    </row>
    <row r="291" spans="1:9" x14ac:dyDescent="0.3">
      <c r="A291">
        <v>320</v>
      </c>
      <c r="B291">
        <v>26.27</v>
      </c>
      <c r="C291">
        <v>0</v>
      </c>
      <c r="D291">
        <f t="shared" si="25"/>
        <v>4.0340343780643106E-2</v>
      </c>
      <c r="E291">
        <f t="shared" si="27"/>
        <v>7.3068031260217214E-2</v>
      </c>
      <c r="F291">
        <f t="shared" si="28"/>
        <v>5.7686018144817386E-2</v>
      </c>
      <c r="G291">
        <f t="shared" si="26"/>
        <v>6.4301096932000062E-2</v>
      </c>
      <c r="H291">
        <f t="shared" si="29"/>
        <v>6.6150787871826766E-3</v>
      </c>
      <c r="I291">
        <f t="shared" si="30"/>
        <v>4542.3374983191516</v>
      </c>
    </row>
    <row r="292" spans="1:9" x14ac:dyDescent="0.3">
      <c r="A292">
        <v>321</v>
      </c>
      <c r="B292">
        <v>25.09</v>
      </c>
      <c r="C292">
        <v>0</v>
      </c>
      <c r="D292">
        <f t="shared" ref="D292:D355" si="31">$J$3+$J$4*B292+$J$5*B292^2 +$J$6*B292^3 +$J$7*B292^4+$J$15*C292</f>
        <v>4.3354499795080104E-2</v>
      </c>
      <c r="E292">
        <f t="shared" si="27"/>
        <v>7.1461811966227362E-2</v>
      </c>
      <c r="F292">
        <f t="shared" si="28"/>
        <v>5.8251375245788148E-2</v>
      </c>
      <c r="G292">
        <f t="shared" ref="G292:G355" si="32">$J$10*B292^3 +$J$11*B292^2 +$J$12*B292+ $J$13 +$J$16*C292</f>
        <v>5.9423756676000056E-2</v>
      </c>
      <c r="H292">
        <f t="shared" si="29"/>
        <v>1.1723814302119079E-3</v>
      </c>
      <c r="I292">
        <f t="shared" si="30"/>
        <v>4547.6628504519358</v>
      </c>
    </row>
    <row r="293" spans="1:9" x14ac:dyDescent="0.3">
      <c r="A293">
        <v>322</v>
      </c>
      <c r="B293">
        <v>24.05</v>
      </c>
      <c r="C293">
        <v>0</v>
      </c>
      <c r="D293">
        <f t="shared" si="31"/>
        <v>4.5731250819275537E-2</v>
      </c>
      <c r="E293">
        <f t="shared" ref="E293:E356" si="33">$K$3+$K$4*B293+$K$5*B293^2 +$K$6*B293^3 +$K$7*B293^4 + $J$15*C293</f>
        <v>6.823309430144997E-2</v>
      </c>
      <c r="F293">
        <f t="shared" ref="F293:F356" si="34">D293*0.47+E293*0.53</f>
        <v>5.7657227864827985E-2</v>
      </c>
      <c r="G293">
        <f t="shared" si="32"/>
        <v>5.5043906500000045E-2</v>
      </c>
      <c r="H293">
        <f t="shared" ref="H293:H356" si="35">G293-F293</f>
        <v>-2.6133213648279405E-3</v>
      </c>
      <c r="I293">
        <f t="shared" si="30"/>
        <v>4535.7783459648153</v>
      </c>
    </row>
    <row r="294" spans="1:9" x14ac:dyDescent="0.3">
      <c r="A294">
        <v>323</v>
      </c>
      <c r="B294">
        <v>23.25</v>
      </c>
      <c r="C294">
        <v>1</v>
      </c>
      <c r="D294">
        <f t="shared" si="31"/>
        <v>8.7228200796875183E-2</v>
      </c>
      <c r="E294">
        <f t="shared" si="33"/>
        <v>0.10462776090624956</v>
      </c>
      <c r="F294">
        <f t="shared" si="34"/>
        <v>9.6449967654843594E-2</v>
      </c>
      <c r="G294">
        <f t="shared" si="32"/>
        <v>5.1694162499999946E-2</v>
      </c>
      <c r="H294">
        <f t="shared" si="35"/>
        <v>-4.4755805154843648E-2</v>
      </c>
      <c r="I294">
        <f t="shared" ref="I294:I357" si="36">I293*(1+H294)</f>
        <v>4332.7759340872553</v>
      </c>
    </row>
    <row r="295" spans="1:9" x14ac:dyDescent="0.3">
      <c r="A295">
        <v>324</v>
      </c>
      <c r="B295">
        <v>24.72</v>
      </c>
      <c r="C295">
        <v>0</v>
      </c>
      <c r="D295">
        <f t="shared" si="31"/>
        <v>4.4245484277514624E-2</v>
      </c>
      <c r="E295">
        <f t="shared" si="33"/>
        <v>7.0508683014638418E-2</v>
      </c>
      <c r="F295">
        <f t="shared" si="34"/>
        <v>5.816497960819024E-2</v>
      </c>
      <c r="G295">
        <f t="shared" si="32"/>
        <v>5.7868108992000039E-2</v>
      </c>
      <c r="H295">
        <f t="shared" si="35"/>
        <v>-2.9687061619020072E-4</v>
      </c>
      <c r="I295">
        <f t="shared" si="36"/>
        <v>4331.4896602258887</v>
      </c>
    </row>
    <row r="296" spans="1:9" x14ac:dyDescent="0.3">
      <c r="A296">
        <v>325</v>
      </c>
      <c r="B296">
        <v>25.25</v>
      </c>
      <c r="C296">
        <v>0</v>
      </c>
      <c r="D296">
        <f t="shared" si="31"/>
        <v>4.295735079687435E-2</v>
      </c>
      <c r="E296">
        <f t="shared" si="33"/>
        <v>7.18066109062514E-2</v>
      </c>
      <c r="F296">
        <f t="shared" si="34"/>
        <v>5.8247458654844188E-2</v>
      </c>
      <c r="G296">
        <f t="shared" si="32"/>
        <v>6.0093962499999959E-2</v>
      </c>
      <c r="H296">
        <f t="shared" si="35"/>
        <v>1.8465038451557711E-3</v>
      </c>
      <c r="I296">
        <f t="shared" si="36"/>
        <v>4339.4877725387487</v>
      </c>
    </row>
    <row r="297" spans="1:9" x14ac:dyDescent="0.3">
      <c r="A297">
        <v>326</v>
      </c>
      <c r="B297">
        <v>25.58</v>
      </c>
      <c r="C297">
        <v>0</v>
      </c>
      <c r="D297">
        <f t="shared" si="31"/>
        <v>4.2121450403507232E-2</v>
      </c>
      <c r="E297">
        <f t="shared" si="33"/>
        <v>7.2390103773209979E-2</v>
      </c>
      <c r="F297">
        <f t="shared" si="34"/>
        <v>5.8163836689449688E-2</v>
      </c>
      <c r="G297">
        <f t="shared" si="32"/>
        <v>6.1469257167999974E-2</v>
      </c>
      <c r="H297">
        <f t="shared" si="35"/>
        <v>3.3054204785502861E-3</v>
      </c>
      <c r="I297">
        <f t="shared" si="36"/>
        <v>4353.8316042885172</v>
      </c>
    </row>
    <row r="298" spans="1:9" x14ac:dyDescent="0.3">
      <c r="A298">
        <v>327</v>
      </c>
      <c r="B298">
        <v>26.14</v>
      </c>
      <c r="C298">
        <v>0</v>
      </c>
      <c r="D298">
        <f t="shared" si="31"/>
        <v>4.0676002792447985E-2</v>
      </c>
      <c r="E298">
        <f t="shared" si="33"/>
        <v>7.2994863579005642E-2</v>
      </c>
      <c r="F298">
        <f t="shared" si="34"/>
        <v>5.7804999009323538E-2</v>
      </c>
      <c r="G298">
        <f t="shared" si="32"/>
        <v>6.3773126736000024E-2</v>
      </c>
      <c r="H298">
        <f t="shared" si="35"/>
        <v>5.9681277266764865E-3</v>
      </c>
      <c r="I298">
        <f t="shared" si="36"/>
        <v>4379.8158274033522</v>
      </c>
    </row>
    <row r="299" spans="1:9" x14ac:dyDescent="0.3">
      <c r="A299">
        <v>328</v>
      </c>
      <c r="B299">
        <v>23.31</v>
      </c>
      <c r="C299">
        <v>0</v>
      </c>
      <c r="D299">
        <f t="shared" si="31"/>
        <v>4.7127752191127081E-2</v>
      </c>
      <c r="E299">
        <f t="shared" si="33"/>
        <v>6.4929797397972777E-2</v>
      </c>
      <c r="F299">
        <f t="shared" si="34"/>
        <v>5.6562836150755302E-2</v>
      </c>
      <c r="G299">
        <f t="shared" si="32"/>
        <v>5.1943544483999987E-2</v>
      </c>
      <c r="H299">
        <f t="shared" si="35"/>
        <v>-4.6192916667553152E-3</v>
      </c>
      <c r="I299">
        <f t="shared" si="36"/>
        <v>4359.5841806499047</v>
      </c>
    </row>
    <row r="300" spans="1:9" x14ac:dyDescent="0.3">
      <c r="A300">
        <v>329</v>
      </c>
      <c r="B300">
        <v>25.64</v>
      </c>
      <c r="C300">
        <v>0</v>
      </c>
      <c r="D300">
        <f t="shared" si="31"/>
        <v>4.1967624893297195E-2</v>
      </c>
      <c r="E300">
        <f t="shared" si="33"/>
        <v>7.2477874510113338E-2</v>
      </c>
      <c r="F300">
        <f t="shared" si="34"/>
        <v>5.8138057190209751E-2</v>
      </c>
      <c r="G300">
        <f t="shared" si="32"/>
        <v>6.1718091135999936E-2</v>
      </c>
      <c r="H300">
        <f t="shared" si="35"/>
        <v>3.5800339457901856E-3</v>
      </c>
      <c r="I300">
        <f t="shared" si="36"/>
        <v>4375.1916400061609</v>
      </c>
    </row>
    <row r="301" spans="1:9" x14ac:dyDescent="0.3">
      <c r="A301">
        <v>330</v>
      </c>
      <c r="B301">
        <v>24.95</v>
      </c>
      <c r="C301">
        <v>1</v>
      </c>
      <c r="D301">
        <f t="shared" si="31"/>
        <v>8.3696513836274161E-2</v>
      </c>
      <c r="E301">
        <f t="shared" si="33"/>
        <v>0.11112676236745053</v>
      </c>
      <c r="F301">
        <f t="shared" si="34"/>
        <v>9.8234545557797648E-2</v>
      </c>
      <c r="G301">
        <f t="shared" si="32"/>
        <v>5.8835930499999939E-2</v>
      </c>
      <c r="H301">
        <f t="shared" si="35"/>
        <v>-3.9398615057797709E-2</v>
      </c>
      <c r="I301">
        <f t="shared" si="36"/>
        <v>4202.815148777463</v>
      </c>
    </row>
    <row r="302" spans="1:9" x14ac:dyDescent="0.3">
      <c r="A302">
        <v>331</v>
      </c>
      <c r="B302">
        <v>24.14</v>
      </c>
      <c r="C302">
        <v>0</v>
      </c>
      <c r="D302">
        <f t="shared" si="31"/>
        <v>4.55428136070406E-2</v>
      </c>
      <c r="E302">
        <f t="shared" si="33"/>
        <v>6.8579342801023291E-2</v>
      </c>
      <c r="F302">
        <f t="shared" si="34"/>
        <v>5.775217407985142E-2</v>
      </c>
      <c r="G302">
        <f t="shared" si="32"/>
        <v>5.5423024336000021E-2</v>
      </c>
      <c r="H302">
        <f t="shared" si="35"/>
        <v>-2.3291497438513997E-3</v>
      </c>
      <c r="I302">
        <f t="shared" si="36"/>
        <v>4193.0261629502338</v>
      </c>
    </row>
    <row r="303" spans="1:9" x14ac:dyDescent="0.3">
      <c r="A303">
        <v>332</v>
      </c>
      <c r="B303">
        <v>22.07</v>
      </c>
      <c r="C303">
        <v>0</v>
      </c>
      <c r="D303">
        <f t="shared" si="31"/>
        <v>4.8780310080969613E-2</v>
      </c>
      <c r="E303">
        <f t="shared" si="33"/>
        <v>5.778511309060308E-2</v>
      </c>
      <c r="F303">
        <f t="shared" si="34"/>
        <v>5.3552855676075345E-2</v>
      </c>
      <c r="G303">
        <f t="shared" si="32"/>
        <v>4.6896931972000039E-2</v>
      </c>
      <c r="H303">
        <f t="shared" si="35"/>
        <v>-6.6559237040753061E-3</v>
      </c>
      <c r="I303">
        <f t="shared" si="36"/>
        <v>4165.1177007204451</v>
      </c>
    </row>
    <row r="304" spans="1:9" x14ac:dyDescent="0.3">
      <c r="A304">
        <v>333</v>
      </c>
      <c r="B304">
        <v>23.68</v>
      </c>
      <c r="C304">
        <v>0</v>
      </c>
      <c r="D304">
        <f t="shared" si="31"/>
        <v>4.6464908047318509E-2</v>
      </c>
      <c r="E304">
        <f t="shared" si="33"/>
        <v>6.6681192269905765E-2</v>
      </c>
      <c r="F304">
        <f t="shared" si="34"/>
        <v>5.7179538685289757E-2</v>
      </c>
      <c r="G304">
        <f t="shared" si="32"/>
        <v>5.3488966848000002E-2</v>
      </c>
      <c r="H304">
        <f t="shared" si="35"/>
        <v>-3.690571837289755E-3</v>
      </c>
      <c r="I304">
        <f t="shared" si="36"/>
        <v>4149.7460346351691</v>
      </c>
    </row>
    <row r="305" spans="1:9" x14ac:dyDescent="0.3">
      <c r="A305">
        <v>334</v>
      </c>
      <c r="B305">
        <v>23.91</v>
      </c>
      <c r="C305">
        <v>0</v>
      </c>
      <c r="D305">
        <f t="shared" si="31"/>
        <v>4.601678676094334E-2</v>
      </c>
      <c r="E305">
        <f t="shared" si="33"/>
        <v>6.7669984921695736E-2</v>
      </c>
      <c r="F305">
        <f t="shared" si="34"/>
        <v>5.7492981786142108E-2</v>
      </c>
      <c r="G305">
        <f t="shared" si="32"/>
        <v>5.4454740803999951E-2</v>
      </c>
      <c r="H305">
        <f t="shared" si="35"/>
        <v>-3.0382409821421569E-3</v>
      </c>
      <c r="I305">
        <f t="shared" si="36"/>
        <v>4137.1381061672591</v>
      </c>
    </row>
    <row r="306" spans="1:9" x14ac:dyDescent="0.3">
      <c r="A306">
        <v>335</v>
      </c>
      <c r="B306">
        <v>22.57</v>
      </c>
      <c r="C306">
        <v>0</v>
      </c>
      <c r="D306">
        <f t="shared" si="31"/>
        <v>4.8222532202113366E-2</v>
      </c>
      <c r="E306">
        <f t="shared" si="33"/>
        <v>6.0879588426715703E-2</v>
      </c>
      <c r="F306">
        <f t="shared" si="34"/>
        <v>5.4930772001152608E-2</v>
      </c>
      <c r="G306">
        <f t="shared" si="32"/>
        <v>4.8900702371999977E-2</v>
      </c>
      <c r="H306">
        <f t="shared" si="35"/>
        <v>-6.0300696291526318E-3</v>
      </c>
      <c r="I306">
        <f t="shared" si="36"/>
        <v>4112.1908753216503</v>
      </c>
    </row>
    <row r="307" spans="1:9" x14ac:dyDescent="0.3">
      <c r="A307">
        <v>336</v>
      </c>
      <c r="B307">
        <v>19.98</v>
      </c>
      <c r="C307">
        <v>1</v>
      </c>
      <c r="D307">
        <f t="shared" si="31"/>
        <v>8.9638974533248622E-2</v>
      </c>
      <c r="E307">
        <f t="shared" si="33"/>
        <v>8.3178402196607298E-2</v>
      </c>
      <c r="F307">
        <f t="shared" si="34"/>
        <v>8.6214871194828721E-2</v>
      </c>
      <c r="G307">
        <f t="shared" si="32"/>
        <v>3.9265364687999987E-2</v>
      </c>
      <c r="H307">
        <f t="shared" si="35"/>
        <v>-4.6949506506828734E-2</v>
      </c>
      <c r="I307">
        <f t="shared" si="36"/>
        <v>3919.1255430634146</v>
      </c>
    </row>
    <row r="308" spans="1:9" x14ac:dyDescent="0.3">
      <c r="A308">
        <v>337</v>
      </c>
      <c r="B308">
        <v>23.17</v>
      </c>
      <c r="C308">
        <v>0</v>
      </c>
      <c r="D308">
        <f t="shared" si="31"/>
        <v>4.7358993872622657E-2</v>
      </c>
      <c r="E308">
        <f t="shared" si="33"/>
        <v>6.4217467789379867E-2</v>
      </c>
      <c r="F308">
        <f t="shared" si="34"/>
        <v>5.6293985048503976E-2</v>
      </c>
      <c r="G308">
        <f t="shared" si="32"/>
        <v>5.136227725199996E-2</v>
      </c>
      <c r="H308">
        <f t="shared" si="35"/>
        <v>-4.931707796504016E-3</v>
      </c>
      <c r="I308">
        <f t="shared" si="36"/>
        <v>3899.7975610672111</v>
      </c>
    </row>
    <row r="309" spans="1:9" x14ac:dyDescent="0.3">
      <c r="A309">
        <v>338</v>
      </c>
      <c r="B309">
        <v>23.35</v>
      </c>
      <c r="C309">
        <v>1</v>
      </c>
      <c r="D309">
        <f t="shared" si="31"/>
        <v>8.7059675084274896E-2</v>
      </c>
      <c r="E309">
        <f t="shared" si="33"/>
        <v>0.10512841587145158</v>
      </c>
      <c r="F309">
        <f t="shared" si="34"/>
        <v>9.6636107701478541E-2</v>
      </c>
      <c r="G309">
        <f t="shared" si="32"/>
        <v>5.2110010499999998E-2</v>
      </c>
      <c r="H309">
        <f t="shared" si="35"/>
        <v>-4.4526097201478543E-2</v>
      </c>
      <c r="I309">
        <f t="shared" si="36"/>
        <v>3726.1547957970438</v>
      </c>
    </row>
    <row r="310" spans="1:9" x14ac:dyDescent="0.3">
      <c r="A310">
        <v>339</v>
      </c>
      <c r="B310">
        <v>22.09</v>
      </c>
      <c r="C310">
        <v>0</v>
      </c>
      <c r="D310">
        <f t="shared" si="31"/>
        <v>4.8760834957288002E-2</v>
      </c>
      <c r="E310">
        <f t="shared" si="33"/>
        <v>5.7913657070606916E-2</v>
      </c>
      <c r="F310">
        <f t="shared" si="34"/>
        <v>5.3611830677347025E-2</v>
      </c>
      <c r="G310">
        <f t="shared" si="32"/>
        <v>4.6976087075999901E-2</v>
      </c>
      <c r="H310">
        <f t="shared" si="35"/>
        <v>-6.6357436013471244E-3</v>
      </c>
      <c r="I310">
        <f t="shared" si="36"/>
        <v>3701.4289879532048</v>
      </c>
    </row>
    <row r="311" spans="1:9" x14ac:dyDescent="0.3">
      <c r="A311">
        <v>340</v>
      </c>
      <c r="B311">
        <v>23.57</v>
      </c>
      <c r="C311">
        <v>0</v>
      </c>
      <c r="D311">
        <f t="shared" si="31"/>
        <v>4.6669627440801609E-2</v>
      </c>
      <c r="E311">
        <f t="shared" si="33"/>
        <v>6.6180862146141273E-2</v>
      </c>
      <c r="F311">
        <f t="shared" si="34"/>
        <v>5.7010581834631632E-2</v>
      </c>
      <c r="G311">
        <f t="shared" si="32"/>
        <v>5.3028303171999996E-2</v>
      </c>
      <c r="H311">
        <f t="shared" si="35"/>
        <v>-3.9822786626316359E-3</v>
      </c>
      <c r="I311">
        <f t="shared" si="36"/>
        <v>3686.6888662732322</v>
      </c>
    </row>
    <row r="312" spans="1:9" x14ac:dyDescent="0.3">
      <c r="A312">
        <v>341</v>
      </c>
      <c r="B312">
        <v>23.34</v>
      </c>
      <c r="C312">
        <v>0</v>
      </c>
      <c r="D312">
        <f t="shared" si="31"/>
        <v>4.7076777340492093E-2</v>
      </c>
      <c r="E312">
        <f t="shared" si="33"/>
        <v>6.5078967892197692E-2</v>
      </c>
      <c r="F312">
        <f t="shared" si="34"/>
        <v>5.6617938332896064E-2</v>
      </c>
      <c r="G312">
        <f t="shared" si="32"/>
        <v>5.2068378576000024E-2</v>
      </c>
      <c r="H312">
        <f t="shared" si="35"/>
        <v>-4.5495597568960405E-3</v>
      </c>
      <c r="I312">
        <f t="shared" si="36"/>
        <v>3669.9160549710386</v>
      </c>
    </row>
    <row r="313" spans="1:9" x14ac:dyDescent="0.3">
      <c r="A313">
        <v>342</v>
      </c>
      <c r="B313">
        <v>22.15</v>
      </c>
      <c r="C313">
        <v>0</v>
      </c>
      <c r="D313">
        <f t="shared" si="31"/>
        <v>4.8700997236275412E-2</v>
      </c>
      <c r="E313">
        <f t="shared" si="33"/>
        <v>5.8297055967450051E-2</v>
      </c>
      <c r="F313">
        <f t="shared" si="34"/>
        <v>5.3786908363797972E-2</v>
      </c>
      <c r="G313">
        <f t="shared" si="32"/>
        <v>4.7214082499999949E-2</v>
      </c>
      <c r="H313">
        <f t="shared" si="35"/>
        <v>-6.5728258637980236E-3</v>
      </c>
      <c r="I313">
        <f t="shared" si="36"/>
        <v>3645.7943358069574</v>
      </c>
    </row>
    <row r="314" spans="1:9" x14ac:dyDescent="0.3">
      <c r="A314">
        <v>343</v>
      </c>
      <c r="B314">
        <v>24.47</v>
      </c>
      <c r="C314">
        <v>0</v>
      </c>
      <c r="D314">
        <f t="shared" si="31"/>
        <v>4.4821266262396797E-2</v>
      </c>
      <c r="E314">
        <f t="shared" si="33"/>
        <v>6.9741761993670881E-2</v>
      </c>
      <c r="F314">
        <f t="shared" si="34"/>
        <v>5.8029128999972063E-2</v>
      </c>
      <c r="G314">
        <f t="shared" si="32"/>
        <v>5.6814348291999967E-2</v>
      </c>
      <c r="H314">
        <f t="shared" si="35"/>
        <v>-1.2147807079720963E-3</v>
      </c>
      <c r="I314">
        <f t="shared" si="36"/>
        <v>3641.3654951825852</v>
      </c>
    </row>
    <row r="315" spans="1:9" x14ac:dyDescent="0.3">
      <c r="A315">
        <v>344</v>
      </c>
      <c r="B315">
        <v>24.82</v>
      </c>
      <c r="C315">
        <v>1</v>
      </c>
      <c r="D315">
        <f t="shared" si="31"/>
        <v>8.40089066292877E-2</v>
      </c>
      <c r="E315">
        <f t="shared" si="33"/>
        <v>0.11078774096517205</v>
      </c>
      <c r="F315">
        <f t="shared" si="34"/>
        <v>9.8201688827306399E-2</v>
      </c>
      <c r="G315">
        <f t="shared" si="32"/>
        <v>5.8289166672000153E-2</v>
      </c>
      <c r="H315">
        <f t="shared" si="35"/>
        <v>-3.9912522155306246E-2</v>
      </c>
      <c r="I315">
        <f t="shared" si="36"/>
        <v>3496.0294141805425</v>
      </c>
    </row>
    <row r="316" spans="1:9" x14ac:dyDescent="0.3">
      <c r="A316">
        <v>345</v>
      </c>
      <c r="B316">
        <v>24.98</v>
      </c>
      <c r="C316">
        <v>0</v>
      </c>
      <c r="D316">
        <f t="shared" si="31"/>
        <v>4.362369268460875E-2</v>
      </c>
      <c r="E316">
        <f t="shared" si="33"/>
        <v>7.120118198988834E-2</v>
      </c>
      <c r="F316">
        <f t="shared" si="34"/>
        <v>5.8239762016406932E-2</v>
      </c>
      <c r="G316">
        <f t="shared" si="32"/>
        <v>5.8961988687999983E-2</v>
      </c>
      <c r="H316">
        <f t="shared" si="35"/>
        <v>7.2222667159305143E-4</v>
      </c>
      <c r="I316">
        <f t="shared" si="36"/>
        <v>3498.554339868138</v>
      </c>
    </row>
    <row r="317" spans="1:9" x14ac:dyDescent="0.3">
      <c r="A317">
        <v>346</v>
      </c>
      <c r="B317">
        <v>23.95</v>
      </c>
      <c r="C317">
        <v>0</v>
      </c>
      <c r="D317">
        <f t="shared" si="31"/>
        <v>4.5936166348274243E-2</v>
      </c>
      <c r="E317">
        <f t="shared" si="33"/>
        <v>6.7833897543450927E-2</v>
      </c>
      <c r="F317">
        <f t="shared" si="34"/>
        <v>5.7541963881717881E-2</v>
      </c>
      <c r="G317">
        <f t="shared" si="32"/>
        <v>5.4622990500000052E-2</v>
      </c>
      <c r="H317">
        <f t="shared" si="35"/>
        <v>-2.9189733817178293E-3</v>
      </c>
      <c r="I317">
        <f t="shared" si="36"/>
        <v>3488.3421528755694</v>
      </c>
    </row>
    <row r="318" spans="1:9" x14ac:dyDescent="0.3">
      <c r="A318">
        <v>347</v>
      </c>
      <c r="B318">
        <v>24.66</v>
      </c>
      <c r="C318">
        <v>0</v>
      </c>
      <c r="D318">
        <f t="shared" si="31"/>
        <v>4.43857753262209E-2</v>
      </c>
      <c r="E318">
        <f t="shared" si="33"/>
        <v>7.0333633738342449E-2</v>
      </c>
      <c r="F318">
        <f t="shared" si="34"/>
        <v>5.8138140284645326E-2</v>
      </c>
      <c r="G318">
        <f t="shared" si="32"/>
        <v>5.7615322704000077E-2</v>
      </c>
      <c r="H318">
        <f t="shared" si="35"/>
        <v>-5.2281758064524897E-4</v>
      </c>
      <c r="I318">
        <f t="shared" si="36"/>
        <v>3486.5183862707404</v>
      </c>
    </row>
    <row r="319" spans="1:9" x14ac:dyDescent="0.3">
      <c r="A319">
        <v>348</v>
      </c>
      <c r="B319">
        <v>24.58</v>
      </c>
      <c r="C319">
        <v>0</v>
      </c>
      <c r="D319">
        <f t="shared" si="31"/>
        <v>4.457080489291565E-2</v>
      </c>
      <c r="E319">
        <f t="shared" si="33"/>
        <v>7.0091369623193955E-2</v>
      </c>
      <c r="F319">
        <f t="shared" si="34"/>
        <v>5.8096704199963156E-2</v>
      </c>
      <c r="G319">
        <f t="shared" si="32"/>
        <v>5.7278140368000025E-2</v>
      </c>
      <c r="H319">
        <f t="shared" si="35"/>
        <v>-8.1856383196313165E-4</v>
      </c>
      <c r="I319">
        <f t="shared" si="36"/>
        <v>3483.6644484202648</v>
      </c>
    </row>
    <row r="320" spans="1:9" x14ac:dyDescent="0.3">
      <c r="A320">
        <v>349</v>
      </c>
      <c r="B320">
        <v>24.58</v>
      </c>
      <c r="C320">
        <v>0</v>
      </c>
      <c r="D320">
        <f t="shared" si="31"/>
        <v>4.457080489291565E-2</v>
      </c>
      <c r="E320">
        <f t="shared" si="33"/>
        <v>7.0091369623193955E-2</v>
      </c>
      <c r="F320">
        <f t="shared" si="34"/>
        <v>5.8096704199963156E-2</v>
      </c>
      <c r="G320">
        <f t="shared" si="32"/>
        <v>5.7278140368000025E-2</v>
      </c>
      <c r="H320">
        <f t="shared" si="35"/>
        <v>-8.1856383196313165E-4</v>
      </c>
      <c r="I320">
        <f t="shared" si="36"/>
        <v>3480.8128467000925</v>
      </c>
    </row>
    <row r="321" spans="1:9" x14ac:dyDescent="0.3">
      <c r="A321">
        <v>350</v>
      </c>
      <c r="B321">
        <v>23.16</v>
      </c>
      <c r="C321">
        <v>0</v>
      </c>
      <c r="D321">
        <f t="shared" si="31"/>
        <v>4.7375089133116388E-2</v>
      </c>
      <c r="E321">
        <f t="shared" si="33"/>
        <v>6.4165578550148261E-2</v>
      </c>
      <c r="F321">
        <f t="shared" si="34"/>
        <v>5.6274048524143278E-2</v>
      </c>
      <c r="G321">
        <f t="shared" si="32"/>
        <v>5.1320843903999963E-2</v>
      </c>
      <c r="H321">
        <f t="shared" si="35"/>
        <v>-4.9532046201433144E-3</v>
      </c>
      <c r="I321">
        <f t="shared" si="36"/>
        <v>3463.5716684259637</v>
      </c>
    </row>
    <row r="322" spans="1:9" x14ac:dyDescent="0.3">
      <c r="A322">
        <v>351</v>
      </c>
      <c r="B322">
        <v>23.95</v>
      </c>
      <c r="C322">
        <v>0</v>
      </c>
      <c r="D322">
        <f t="shared" si="31"/>
        <v>4.5936166348274243E-2</v>
      </c>
      <c r="E322">
        <f t="shared" si="33"/>
        <v>6.7833897543450927E-2</v>
      </c>
      <c r="F322">
        <f t="shared" si="34"/>
        <v>5.7541963881717881E-2</v>
      </c>
      <c r="G322">
        <f t="shared" si="32"/>
        <v>5.4622990500000052E-2</v>
      </c>
      <c r="H322">
        <f t="shared" si="35"/>
        <v>-2.9189733817178293E-3</v>
      </c>
      <c r="I322">
        <f t="shared" si="36"/>
        <v>3453.4615949201561</v>
      </c>
    </row>
    <row r="323" spans="1:9" x14ac:dyDescent="0.3">
      <c r="A323">
        <v>352</v>
      </c>
      <c r="B323">
        <v>22.33</v>
      </c>
      <c r="C323">
        <v>0</v>
      </c>
      <c r="D323">
        <f t="shared" si="31"/>
        <v>4.850873121415844E-2</v>
      </c>
      <c r="E323">
        <f t="shared" si="33"/>
        <v>5.9426304365507221E-2</v>
      </c>
      <c r="F323">
        <f t="shared" si="34"/>
        <v>5.4295044984373292E-2</v>
      </c>
      <c r="G323">
        <f t="shared" si="32"/>
        <v>4.7932660068000038E-2</v>
      </c>
      <c r="H323">
        <f t="shared" si="35"/>
        <v>-6.3623849163732538E-3</v>
      </c>
      <c r="I323">
        <f t="shared" si="36"/>
        <v>3431.4893429593621</v>
      </c>
    </row>
    <row r="324" spans="1:9" x14ac:dyDescent="0.3">
      <c r="A324">
        <v>353</v>
      </c>
      <c r="B324">
        <v>22.33</v>
      </c>
      <c r="C324">
        <v>1</v>
      </c>
      <c r="D324">
        <f t="shared" si="31"/>
        <v>8.8508731214158448E-2</v>
      </c>
      <c r="E324">
        <f t="shared" si="33"/>
        <v>9.9426304365507229E-2</v>
      </c>
      <c r="F324">
        <f t="shared" si="34"/>
        <v>9.42950449843733E-2</v>
      </c>
      <c r="G324">
        <f t="shared" si="32"/>
        <v>4.7932660068000038E-2</v>
      </c>
      <c r="H324">
        <f t="shared" si="35"/>
        <v>-4.6362384916373262E-2</v>
      </c>
      <c r="I324">
        <f t="shared" si="36"/>
        <v>3272.3973132046476</v>
      </c>
    </row>
    <row r="325" spans="1:9" x14ac:dyDescent="0.3">
      <c r="A325">
        <v>354</v>
      </c>
      <c r="B325">
        <v>21.65</v>
      </c>
      <c r="C325">
        <v>0</v>
      </c>
      <c r="D325">
        <f t="shared" si="31"/>
        <v>4.9135494339274777E-2</v>
      </c>
      <c r="E325">
        <f t="shared" si="33"/>
        <v>5.5007144061450131E-2</v>
      </c>
      <c r="F325">
        <f t="shared" si="34"/>
        <v>5.2247468692027711E-2</v>
      </c>
      <c r="G325">
        <f t="shared" si="32"/>
        <v>4.5256562499999958E-2</v>
      </c>
      <c r="H325">
        <f t="shared" si="35"/>
        <v>-6.9909061920277529E-3</v>
      </c>
      <c r="I325">
        <f t="shared" si="36"/>
        <v>3249.5202905649903</v>
      </c>
    </row>
    <row r="326" spans="1:9" x14ac:dyDescent="0.3">
      <c r="A326">
        <v>355</v>
      </c>
      <c r="B326">
        <v>22.87</v>
      </c>
      <c r="C326">
        <v>0</v>
      </c>
      <c r="D326">
        <f t="shared" si="31"/>
        <v>4.7816954156465252E-2</v>
      </c>
      <c r="E326">
        <f t="shared" si="33"/>
        <v>6.2604188335457334E-2</v>
      </c>
      <c r="F326">
        <f t="shared" si="34"/>
        <v>5.5654188271331055E-2</v>
      </c>
      <c r="G326">
        <f t="shared" si="32"/>
        <v>5.0124862211999993E-2</v>
      </c>
      <c r="H326">
        <f t="shared" si="35"/>
        <v>-5.529326059331062E-3</v>
      </c>
      <c r="I326">
        <f t="shared" si="36"/>
        <v>3231.5526333420444</v>
      </c>
    </row>
    <row r="327" spans="1:9" x14ac:dyDescent="0.3">
      <c r="A327">
        <v>356</v>
      </c>
      <c r="B327">
        <v>22.7</v>
      </c>
      <c r="C327">
        <v>1</v>
      </c>
      <c r="D327">
        <f t="shared" si="31"/>
        <v>8.8053280016400198E-2</v>
      </c>
      <c r="E327">
        <f t="shared" si="33"/>
        <v>0.10163998420719997</v>
      </c>
      <c r="F327">
        <f t="shared" si="34"/>
        <v>9.5254233237524077E-2</v>
      </c>
      <c r="G327">
        <f t="shared" si="32"/>
        <v>4.9429377999999941E-2</v>
      </c>
      <c r="H327">
        <f t="shared" si="35"/>
        <v>-4.5824855237524137E-2</v>
      </c>
      <c r="I327">
        <f t="shared" si="36"/>
        <v>3083.4672017267053</v>
      </c>
    </row>
    <row r="328" spans="1:9" x14ac:dyDescent="0.3">
      <c r="A328">
        <v>357</v>
      </c>
      <c r="B328">
        <v>21.25</v>
      </c>
      <c r="C328">
        <v>0</v>
      </c>
      <c r="D328">
        <f t="shared" si="31"/>
        <v>4.938096679687487E-2</v>
      </c>
      <c r="E328">
        <f t="shared" si="33"/>
        <v>5.2245878906252319E-2</v>
      </c>
      <c r="F328">
        <f t="shared" si="34"/>
        <v>5.0899370214844919E-2</v>
      </c>
      <c r="G328">
        <f t="shared" si="32"/>
        <v>4.3737562499999966E-2</v>
      </c>
      <c r="H328">
        <f t="shared" si="35"/>
        <v>-7.1618077148449533E-3</v>
      </c>
      <c r="I328">
        <f t="shared" si="36"/>
        <v>3061.3840025329073</v>
      </c>
    </row>
    <row r="329" spans="1:9" x14ac:dyDescent="0.3">
      <c r="A329">
        <v>358</v>
      </c>
      <c r="B329">
        <v>22.88</v>
      </c>
      <c r="C329">
        <v>0</v>
      </c>
      <c r="D329">
        <f t="shared" si="31"/>
        <v>4.7802526341692575E-2</v>
      </c>
      <c r="E329">
        <f t="shared" si="33"/>
        <v>6.2659808516997373E-2</v>
      </c>
      <c r="F329">
        <f t="shared" si="34"/>
        <v>5.5676885894604122E-2</v>
      </c>
      <c r="G329">
        <f t="shared" si="32"/>
        <v>5.0165910207999903E-2</v>
      </c>
      <c r="H329">
        <f t="shared" si="35"/>
        <v>-5.5109756866042192E-3</v>
      </c>
      <c r="I329">
        <f t="shared" si="36"/>
        <v>3044.5127897275893</v>
      </c>
    </row>
    <row r="330" spans="1:9" x14ac:dyDescent="0.3">
      <c r="A330">
        <v>359</v>
      </c>
      <c r="B330">
        <v>22.75</v>
      </c>
      <c r="C330">
        <v>0</v>
      </c>
      <c r="D330">
        <f t="shared" si="31"/>
        <v>4.7985531421875116E-2</v>
      </c>
      <c r="E330">
        <f t="shared" si="33"/>
        <v>6.1927187156250785E-2</v>
      </c>
      <c r="F330">
        <f t="shared" si="34"/>
        <v>5.5374608961094217E-2</v>
      </c>
      <c r="G330">
        <f t="shared" si="32"/>
        <v>4.9633462500000031E-2</v>
      </c>
      <c r="H330">
        <f t="shared" si="35"/>
        <v>-5.7411464610941862E-3</v>
      </c>
      <c r="I330">
        <f t="shared" si="36"/>
        <v>3027.033795899089</v>
      </c>
    </row>
    <row r="331" spans="1:9" x14ac:dyDescent="0.3">
      <c r="A331">
        <v>360</v>
      </c>
      <c r="B331">
        <v>22.03</v>
      </c>
      <c r="C331">
        <v>0</v>
      </c>
      <c r="D331">
        <f t="shared" si="31"/>
        <v>4.8818555551485288E-2</v>
      </c>
      <c r="E331">
        <f t="shared" si="33"/>
        <v>5.7526931013893945E-2</v>
      </c>
      <c r="F331">
        <f t="shared" si="34"/>
        <v>5.3433994546561878E-2</v>
      </c>
      <c r="G331">
        <f t="shared" si="32"/>
        <v>4.6738891428000001E-2</v>
      </c>
      <c r="H331">
        <f t="shared" si="35"/>
        <v>-6.6951031185618765E-3</v>
      </c>
      <c r="I331">
        <f t="shared" si="36"/>
        <v>3006.7674924921726</v>
      </c>
    </row>
    <row r="332" spans="1:9" x14ac:dyDescent="0.3">
      <c r="A332">
        <v>361</v>
      </c>
      <c r="B332">
        <v>21.97</v>
      </c>
      <c r="C332">
        <v>0</v>
      </c>
      <c r="D332">
        <f t="shared" si="31"/>
        <v>4.8874165803477032E-2</v>
      </c>
      <c r="E332">
        <f t="shared" si="33"/>
        <v>5.7136979499509355E-2</v>
      </c>
      <c r="F332">
        <f t="shared" si="34"/>
        <v>5.3253457062374165E-2</v>
      </c>
      <c r="G332">
        <f t="shared" si="32"/>
        <v>4.6502516291999946E-2</v>
      </c>
      <c r="H332">
        <f t="shared" si="35"/>
        <v>-6.7509407703742197E-3</v>
      </c>
      <c r="I332">
        <f t="shared" si="36"/>
        <v>2986.4689832400713</v>
      </c>
    </row>
    <row r="333" spans="1:9" x14ac:dyDescent="0.3">
      <c r="A333">
        <v>362</v>
      </c>
      <c r="B333">
        <v>22.45</v>
      </c>
      <c r="C333">
        <v>0</v>
      </c>
      <c r="D333">
        <f t="shared" si="31"/>
        <v>4.8369897091274594E-2</v>
      </c>
      <c r="E333">
        <f t="shared" si="33"/>
        <v>6.0160731357449926E-2</v>
      </c>
      <c r="F333">
        <f t="shared" si="34"/>
        <v>5.4619039252347519E-2</v>
      </c>
      <c r="G333">
        <f t="shared" si="32"/>
        <v>4.8415330499999992E-2</v>
      </c>
      <c r="H333">
        <f t="shared" si="35"/>
        <v>-6.2037087523475268E-3</v>
      </c>
      <c r="I333">
        <f t="shared" si="36"/>
        <v>2967.9417994701303</v>
      </c>
    </row>
    <row r="334" spans="1:9" x14ac:dyDescent="0.3">
      <c r="A334">
        <v>363</v>
      </c>
      <c r="B334">
        <v>21.64</v>
      </c>
      <c r="C334">
        <v>0</v>
      </c>
      <c r="D334">
        <f t="shared" si="31"/>
        <v>4.9142715367279766E-2</v>
      </c>
      <c r="E334">
        <f t="shared" si="33"/>
        <v>5.4939336544542083E-2</v>
      </c>
      <c r="F334">
        <f t="shared" si="34"/>
        <v>5.2214924591228798E-2</v>
      </c>
      <c r="G334">
        <f t="shared" si="32"/>
        <v>4.5218046335999934E-2</v>
      </c>
      <c r="H334">
        <f t="shared" si="35"/>
        <v>-6.9968782552288639E-3</v>
      </c>
      <c r="I334">
        <f t="shared" si="36"/>
        <v>2947.175472030633</v>
      </c>
    </row>
    <row r="335" spans="1:9" x14ac:dyDescent="0.3">
      <c r="A335">
        <v>364</v>
      </c>
      <c r="B335">
        <v>20.62</v>
      </c>
      <c r="C335">
        <v>0</v>
      </c>
      <c r="D335">
        <f t="shared" si="31"/>
        <v>4.959840869358112E-2</v>
      </c>
      <c r="E335">
        <f t="shared" si="33"/>
        <v>4.775899911242254E-2</v>
      </c>
      <c r="F335">
        <f t="shared" si="34"/>
        <v>4.8623521615567072E-2</v>
      </c>
      <c r="G335">
        <f t="shared" si="32"/>
        <v>4.1445768912000053E-2</v>
      </c>
      <c r="H335">
        <f t="shared" si="35"/>
        <v>-7.1777527035670197E-3</v>
      </c>
      <c r="I335">
        <f t="shared" si="36"/>
        <v>2926.0213753183789</v>
      </c>
    </row>
    <row r="336" spans="1:9" x14ac:dyDescent="0.3">
      <c r="A336">
        <v>365</v>
      </c>
      <c r="B336">
        <v>22.64</v>
      </c>
      <c r="C336">
        <v>0</v>
      </c>
      <c r="D336">
        <f t="shared" si="31"/>
        <v>4.8132635657584633E-2</v>
      </c>
      <c r="E336">
        <f t="shared" si="33"/>
        <v>6.1291456898334484E-2</v>
      </c>
      <c r="F336">
        <f t="shared" si="34"/>
        <v>5.5106810915182054E-2</v>
      </c>
      <c r="G336">
        <f t="shared" si="32"/>
        <v>4.9185017536000047E-2</v>
      </c>
      <c r="H336">
        <f t="shared" si="35"/>
        <v>-5.9217933791820068E-3</v>
      </c>
      <c r="I336">
        <f t="shared" si="36"/>
        <v>2908.6940813106735</v>
      </c>
    </row>
    <row r="337" spans="1:9" x14ac:dyDescent="0.3">
      <c r="A337">
        <v>366</v>
      </c>
      <c r="B337">
        <v>23.87</v>
      </c>
      <c r="C337">
        <v>0</v>
      </c>
      <c r="D337">
        <f t="shared" si="31"/>
        <v>4.6096624640111994E-2</v>
      </c>
      <c r="E337">
        <f t="shared" si="33"/>
        <v>6.7503668620960244E-2</v>
      </c>
      <c r="F337">
        <f t="shared" si="34"/>
        <v>5.7442357949961567E-2</v>
      </c>
      <c r="G337">
        <f t="shared" si="32"/>
        <v>5.4286567011999992E-2</v>
      </c>
      <c r="H337">
        <f t="shared" si="35"/>
        <v>-3.1557909379615751E-3</v>
      </c>
      <c r="I337">
        <f t="shared" si="36"/>
        <v>2899.5148508875709</v>
      </c>
    </row>
    <row r="338" spans="1:9" x14ac:dyDescent="0.3">
      <c r="A338">
        <v>367</v>
      </c>
      <c r="B338">
        <v>22.8</v>
      </c>
      <c r="C338">
        <v>0</v>
      </c>
      <c r="D338">
        <f t="shared" si="31"/>
        <v>4.791631498240001E-2</v>
      </c>
      <c r="E338">
        <f t="shared" si="33"/>
        <v>6.2211399475201601E-2</v>
      </c>
      <c r="F338">
        <f t="shared" si="34"/>
        <v>5.5492709763584856E-2</v>
      </c>
      <c r="G338">
        <f t="shared" si="32"/>
        <v>4.9837944000000051E-2</v>
      </c>
      <c r="H338">
        <f t="shared" si="35"/>
        <v>-5.6547657635848056E-3</v>
      </c>
      <c r="I338">
        <f t="shared" si="36"/>
        <v>2883.1187735777662</v>
      </c>
    </row>
    <row r="339" spans="1:9" x14ac:dyDescent="0.3">
      <c r="A339">
        <v>368</v>
      </c>
      <c r="B339">
        <v>24.63</v>
      </c>
      <c r="C339">
        <v>0</v>
      </c>
      <c r="D339">
        <f t="shared" si="31"/>
        <v>4.4455437249584673E-2</v>
      </c>
      <c r="E339">
        <f t="shared" si="33"/>
        <v>7.0243970878818729E-2</v>
      </c>
      <c r="F339">
        <f t="shared" si="34"/>
        <v>5.8123360073078723E-2</v>
      </c>
      <c r="G339">
        <f t="shared" si="32"/>
        <v>5.7488895107999954E-2</v>
      </c>
      <c r="H339">
        <f t="shared" si="35"/>
        <v>-6.3446496507876815E-4</v>
      </c>
      <c r="I339">
        <f t="shared" si="36"/>
        <v>2881.2895357257703</v>
      </c>
    </row>
    <row r="340" spans="1:9" x14ac:dyDescent="0.3">
      <c r="A340">
        <v>369</v>
      </c>
      <c r="B340">
        <v>22.06</v>
      </c>
      <c r="C340">
        <v>0</v>
      </c>
      <c r="D340">
        <f t="shared" si="31"/>
        <v>4.8789959498931501E-2</v>
      </c>
      <c r="E340">
        <f t="shared" si="33"/>
        <v>5.7720703630361747E-2</v>
      </c>
      <c r="F340">
        <f t="shared" si="34"/>
        <v>5.3523253888589528E-2</v>
      </c>
      <c r="G340">
        <f t="shared" si="32"/>
        <v>4.6857387983999993E-2</v>
      </c>
      <c r="H340">
        <f t="shared" si="35"/>
        <v>-6.6658659045895352E-3</v>
      </c>
      <c r="I340">
        <f t="shared" si="36"/>
        <v>2862.0832460483252</v>
      </c>
    </row>
    <row r="341" spans="1:9" x14ac:dyDescent="0.3">
      <c r="A341">
        <v>370</v>
      </c>
      <c r="B341">
        <v>22.18</v>
      </c>
      <c r="C341">
        <v>0</v>
      </c>
      <c r="D341">
        <f t="shared" si="31"/>
        <v>4.8670282656551045E-2</v>
      </c>
      <c r="E341">
        <f t="shared" si="33"/>
        <v>5.8487476526644766E-2</v>
      </c>
      <c r="F341">
        <f t="shared" si="34"/>
        <v>5.3873395407700711E-2</v>
      </c>
      <c r="G341">
        <f t="shared" si="32"/>
        <v>4.7333373648000082E-2</v>
      </c>
      <c r="H341">
        <f t="shared" si="35"/>
        <v>-6.5400217597006288E-3</v>
      </c>
      <c r="I341">
        <f t="shared" si="36"/>
        <v>2843.3651593410946</v>
      </c>
    </row>
    <row r="342" spans="1:9" x14ac:dyDescent="0.3">
      <c r="A342">
        <v>371</v>
      </c>
      <c r="B342">
        <v>21.96</v>
      </c>
      <c r="C342">
        <v>0</v>
      </c>
      <c r="D342">
        <f t="shared" si="31"/>
        <v>4.8883229548810192E-2</v>
      </c>
      <c r="E342">
        <f t="shared" si="33"/>
        <v>5.7071681252843565E-2</v>
      </c>
      <c r="F342">
        <f t="shared" si="34"/>
        <v>5.322310895194788E-2</v>
      </c>
      <c r="G342">
        <f t="shared" si="32"/>
        <v>4.6463201664000059E-2</v>
      </c>
      <c r="H342">
        <f t="shared" si="35"/>
        <v>-6.7599072879478209E-3</v>
      </c>
      <c r="I342">
        <f t="shared" si="36"/>
        <v>2824.1442744781675</v>
      </c>
    </row>
    <row r="343" spans="1:9" x14ac:dyDescent="0.3">
      <c r="A343">
        <v>372</v>
      </c>
      <c r="B343">
        <v>22.97</v>
      </c>
      <c r="C343">
        <v>0</v>
      </c>
      <c r="D343">
        <f t="shared" si="31"/>
        <v>4.7670061214645232E-2</v>
      </c>
      <c r="E343">
        <f t="shared" si="33"/>
        <v>6.3154763401972902E-2</v>
      </c>
      <c r="F343">
        <f t="shared" si="34"/>
        <v>5.5876953373928895E-2</v>
      </c>
      <c r="G343">
        <f t="shared" si="32"/>
        <v>5.0535989091999883E-2</v>
      </c>
      <c r="H343">
        <f t="shared" si="35"/>
        <v>-5.3409642819290115E-3</v>
      </c>
      <c r="I343">
        <f t="shared" si="36"/>
        <v>2809.0606207811652</v>
      </c>
    </row>
    <row r="344" spans="1:9" x14ac:dyDescent="0.3">
      <c r="A344">
        <v>373</v>
      </c>
      <c r="B344">
        <v>24.3</v>
      </c>
      <c r="C344">
        <v>0</v>
      </c>
      <c r="D344">
        <f t="shared" si="31"/>
        <v>4.5198789840399822E-2</v>
      </c>
      <c r="E344">
        <f t="shared" si="33"/>
        <v>6.9164100559199859E-2</v>
      </c>
      <c r="F344">
        <f t="shared" si="34"/>
        <v>5.7900404521363844E-2</v>
      </c>
      <c r="G344">
        <f t="shared" si="32"/>
        <v>5.6097473999999897E-2</v>
      </c>
      <c r="H344">
        <f t="shared" si="35"/>
        <v>-1.8029305213639463E-3</v>
      </c>
      <c r="I344">
        <f t="shared" si="36"/>
        <v>2803.9960796515975</v>
      </c>
    </row>
    <row r="345" spans="1:9" x14ac:dyDescent="0.3">
      <c r="A345">
        <v>374</v>
      </c>
      <c r="B345">
        <v>23.72</v>
      </c>
      <c r="C345">
        <v>0</v>
      </c>
      <c r="D345">
        <f t="shared" si="31"/>
        <v>4.6388901780746394E-2</v>
      </c>
      <c r="E345">
        <f t="shared" si="33"/>
        <v>6.6858768123371881E-2</v>
      </c>
      <c r="F345">
        <f t="shared" si="34"/>
        <v>5.7237930942337908E-2</v>
      </c>
      <c r="G345">
        <f t="shared" si="32"/>
        <v>5.3656696192000003E-2</v>
      </c>
      <c r="H345">
        <f t="shared" si="35"/>
        <v>-3.5812347503379055E-3</v>
      </c>
      <c r="I345">
        <f t="shared" si="36"/>
        <v>2793.9543114513381</v>
      </c>
    </row>
    <row r="346" spans="1:9" x14ac:dyDescent="0.3">
      <c r="A346">
        <v>375</v>
      </c>
      <c r="B346">
        <v>22.75</v>
      </c>
      <c r="C346">
        <v>0</v>
      </c>
      <c r="D346">
        <f t="shared" si="31"/>
        <v>4.7985531421875116E-2</v>
      </c>
      <c r="E346">
        <f t="shared" si="33"/>
        <v>6.1927187156250785E-2</v>
      </c>
      <c r="F346">
        <f t="shared" si="34"/>
        <v>5.5374608961094217E-2</v>
      </c>
      <c r="G346">
        <f t="shared" si="32"/>
        <v>4.9633462500000031E-2</v>
      </c>
      <c r="H346">
        <f t="shared" si="35"/>
        <v>-5.7411464610941862E-3</v>
      </c>
      <c r="I346">
        <f t="shared" si="36"/>
        <v>2777.9138105436905</v>
      </c>
    </row>
    <row r="347" spans="1:9" x14ac:dyDescent="0.3">
      <c r="A347">
        <v>376</v>
      </c>
      <c r="B347">
        <v>24.8</v>
      </c>
      <c r="C347">
        <v>0</v>
      </c>
      <c r="D347">
        <f t="shared" si="31"/>
        <v>4.4056490086400446E-2</v>
      </c>
      <c r="E347">
        <f t="shared" si="33"/>
        <v>7.0733199667200708E-2</v>
      </c>
      <c r="F347">
        <f t="shared" si="34"/>
        <v>5.8195146164224582E-2</v>
      </c>
      <c r="G347">
        <f t="shared" si="32"/>
        <v>5.8204984000000098E-2</v>
      </c>
      <c r="H347">
        <f t="shared" si="35"/>
        <v>9.8378357755168899E-6</v>
      </c>
      <c r="I347">
        <f t="shared" si="36"/>
        <v>2777.9411392035572</v>
      </c>
    </row>
    <row r="348" spans="1:9" x14ac:dyDescent="0.3">
      <c r="A348">
        <v>377</v>
      </c>
      <c r="B348">
        <v>25.05</v>
      </c>
      <c r="C348">
        <v>0</v>
      </c>
      <c r="D348">
        <f t="shared" si="31"/>
        <v>4.345277371127465E-2</v>
      </c>
      <c r="E348">
        <f t="shared" si="33"/>
        <v>7.1369262717451143E-2</v>
      </c>
      <c r="F348">
        <f t="shared" si="34"/>
        <v>5.8248512884548187E-2</v>
      </c>
      <c r="G348">
        <f t="shared" si="32"/>
        <v>5.9255926500000083E-2</v>
      </c>
      <c r="H348">
        <f t="shared" si="35"/>
        <v>1.0074136154518964E-3</v>
      </c>
      <c r="I348">
        <f t="shared" si="36"/>
        <v>2780.7396749301147</v>
      </c>
    </row>
    <row r="349" spans="1:9" x14ac:dyDescent="0.3">
      <c r="A349">
        <v>378</v>
      </c>
      <c r="B349">
        <v>24.42</v>
      </c>
      <c r="C349">
        <v>0</v>
      </c>
      <c r="D349">
        <f t="shared" si="31"/>
        <v>4.493353655550858E-2</v>
      </c>
      <c r="E349">
        <f t="shared" si="33"/>
        <v>6.9576557459610111E-2</v>
      </c>
      <c r="F349">
        <f t="shared" si="34"/>
        <v>5.799433763468239E-2</v>
      </c>
      <c r="G349">
        <f t="shared" si="32"/>
        <v>5.6603500752000074E-2</v>
      </c>
      <c r="H349">
        <f t="shared" si="35"/>
        <v>-1.3908368826823156E-3</v>
      </c>
      <c r="I349">
        <f t="shared" si="36"/>
        <v>2776.872119629084</v>
      </c>
    </row>
    <row r="350" spans="1:9" x14ac:dyDescent="0.3">
      <c r="A350">
        <v>379</v>
      </c>
      <c r="B350">
        <v>23.16</v>
      </c>
      <c r="C350">
        <v>0</v>
      </c>
      <c r="D350">
        <f t="shared" si="31"/>
        <v>4.7375089133116388E-2</v>
      </c>
      <c r="E350">
        <f t="shared" si="33"/>
        <v>6.4165578550148261E-2</v>
      </c>
      <c r="F350">
        <f t="shared" si="34"/>
        <v>5.6274048524143278E-2</v>
      </c>
      <c r="G350">
        <f t="shared" si="32"/>
        <v>5.1320843903999963E-2</v>
      </c>
      <c r="H350">
        <f t="shared" si="35"/>
        <v>-4.9532046201433144E-3</v>
      </c>
      <c r="I350">
        <f t="shared" si="36"/>
        <v>2763.1177038165902</v>
      </c>
    </row>
    <row r="351" spans="1:9" x14ac:dyDescent="0.3">
      <c r="A351">
        <v>380</v>
      </c>
      <c r="B351">
        <v>21.98</v>
      </c>
      <c r="C351">
        <v>0</v>
      </c>
      <c r="D351">
        <f t="shared" si="31"/>
        <v>4.8865043656192264E-2</v>
      </c>
      <c r="E351">
        <f t="shared" si="33"/>
        <v>5.7202191029118943E-2</v>
      </c>
      <c r="F351">
        <f t="shared" si="34"/>
        <v>5.3283731763843406E-2</v>
      </c>
      <c r="G351">
        <f t="shared" si="32"/>
        <v>4.6541854287999979E-2</v>
      </c>
      <c r="H351">
        <f t="shared" si="35"/>
        <v>-6.7418774758434274E-3</v>
      </c>
      <c r="I351">
        <f t="shared" si="36"/>
        <v>2744.4891028061247</v>
      </c>
    </row>
    <row r="352" spans="1:9" x14ac:dyDescent="0.3">
      <c r="A352">
        <v>381</v>
      </c>
      <c r="B352">
        <v>23.69</v>
      </c>
      <c r="C352">
        <v>0</v>
      </c>
      <c r="D352">
        <f t="shared" si="31"/>
        <v>4.6445983932494883E-2</v>
      </c>
      <c r="E352">
        <f t="shared" si="33"/>
        <v>6.6725805607234179E-2</v>
      </c>
      <c r="F352">
        <f t="shared" si="34"/>
        <v>5.7194289420106709E-2</v>
      </c>
      <c r="G352">
        <f t="shared" si="32"/>
        <v>5.3530888996000031E-2</v>
      </c>
      <c r="H352">
        <f t="shared" si="35"/>
        <v>-3.6634004241066775E-3</v>
      </c>
      <c r="I352">
        <f t="shared" si="36"/>
        <v>2734.4349402629487</v>
      </c>
    </row>
    <row r="353" spans="1:9" x14ac:dyDescent="0.3">
      <c r="A353">
        <v>382</v>
      </c>
      <c r="B353">
        <v>21.56</v>
      </c>
      <c r="C353">
        <v>0</v>
      </c>
      <c r="D353">
        <f t="shared" si="31"/>
        <v>4.9198452106403834E-2</v>
      </c>
      <c r="E353">
        <f t="shared" si="33"/>
        <v>5.4394408914617332E-2</v>
      </c>
      <c r="F353">
        <f t="shared" si="34"/>
        <v>5.1952309214756992E-2</v>
      </c>
      <c r="G353">
        <f t="shared" si="32"/>
        <v>4.4910880384000068E-2</v>
      </c>
      <c r="H353">
        <f t="shared" si="35"/>
        <v>-7.0414288307569239E-3</v>
      </c>
      <c r="I353">
        <f t="shared" si="36"/>
        <v>2715.1806112387517</v>
      </c>
    </row>
    <row r="354" spans="1:9" x14ac:dyDescent="0.3">
      <c r="A354">
        <v>383</v>
      </c>
      <c r="B354">
        <v>22.23</v>
      </c>
      <c r="C354">
        <v>0</v>
      </c>
      <c r="D354">
        <f t="shared" si="31"/>
        <v>4.8617910788835483E-2</v>
      </c>
      <c r="E354">
        <f t="shared" si="33"/>
        <v>5.8802907088635115E-2</v>
      </c>
      <c r="F354">
        <f t="shared" si="34"/>
        <v>5.4015958827729291E-2</v>
      </c>
      <c r="G354">
        <f t="shared" si="32"/>
        <v>4.7532617987999987E-2</v>
      </c>
      <c r="H354">
        <f t="shared" si="35"/>
        <v>-6.4833408397293041E-3</v>
      </c>
      <c r="I354">
        <f t="shared" si="36"/>
        <v>2697.577169894666</v>
      </c>
    </row>
    <row r="355" spans="1:9" x14ac:dyDescent="0.3">
      <c r="A355">
        <v>384</v>
      </c>
      <c r="B355">
        <v>20.56</v>
      </c>
      <c r="C355">
        <v>0</v>
      </c>
      <c r="D355">
        <f t="shared" si="31"/>
        <v>4.9609274230947409E-2</v>
      </c>
      <c r="E355">
        <f t="shared" si="33"/>
        <v>4.732769622392885E-2</v>
      </c>
      <c r="F355">
        <f t="shared" si="34"/>
        <v>4.8400037887227576E-2</v>
      </c>
      <c r="G355">
        <f t="shared" si="32"/>
        <v>4.1234645184000024E-2</v>
      </c>
      <c r="H355">
        <f t="shared" si="35"/>
        <v>-7.1653927032275522E-3</v>
      </c>
      <c r="I355">
        <f t="shared" si="36"/>
        <v>2678.2479701251095</v>
      </c>
    </row>
    <row r="356" spans="1:9" x14ac:dyDescent="0.3">
      <c r="A356">
        <v>385</v>
      </c>
      <c r="B356">
        <v>18.739999999999998</v>
      </c>
      <c r="C356">
        <v>0</v>
      </c>
      <c r="D356">
        <f t="shared" ref="D356:D364" si="37">$J$3+$J$4*B356+$J$5*B356^2 +$J$6*B356^3 +$J$7*B356^4+$J$15*C356</f>
        <v>4.9401280196262554E-2</v>
      </c>
      <c r="E356">
        <f t="shared" si="33"/>
        <v>3.5002174887218462E-2</v>
      </c>
      <c r="F356">
        <f t="shared" si="34"/>
        <v>4.1769754382469187E-2</v>
      </c>
      <c r="G356">
        <f t="shared" ref="G356:G364" si="38">$J$10*B356^3 +$J$11*B356^2 +$J$12*B356+ $J$13 +$J$16*C356</f>
        <v>3.555826465600001E-2</v>
      </c>
      <c r="H356">
        <f t="shared" si="35"/>
        <v>-6.2114897264691771E-3</v>
      </c>
      <c r="I356">
        <f t="shared" si="36"/>
        <v>2661.6120603737409</v>
      </c>
    </row>
    <row r="357" spans="1:9" x14ac:dyDescent="0.3">
      <c r="A357">
        <v>386</v>
      </c>
      <c r="B357">
        <v>20.76</v>
      </c>
      <c r="C357">
        <v>0</v>
      </c>
      <c r="D357">
        <f t="shared" si="37"/>
        <v>4.9566733915094252E-2</v>
      </c>
      <c r="E357">
        <f t="shared" ref="E357:E364" si="39">$K$3+$K$4*B357+$K$5*B357^2 +$K$6*B357^3 +$K$7*B357^4 + $J$15*C357</f>
        <v>4.8764227305555297E-2</v>
      </c>
      <c r="F357">
        <f t="shared" ref="F357:F364" si="40">D357*0.47+E357*0.53</f>
        <v>4.9141405412038611E-2</v>
      </c>
      <c r="G357">
        <f t="shared" si="38"/>
        <v>4.1943441023999911E-2</v>
      </c>
      <c r="H357">
        <f t="shared" ref="H357:H364" si="41">G357-F357</f>
        <v>-7.1979643880386995E-3</v>
      </c>
      <c r="I357">
        <f t="shared" si="36"/>
        <v>2642.4538715483964</v>
      </c>
    </row>
    <row r="358" spans="1:9" x14ac:dyDescent="0.3">
      <c r="A358">
        <v>387</v>
      </c>
      <c r="B358">
        <v>22.64</v>
      </c>
      <c r="C358">
        <v>0</v>
      </c>
      <c r="D358">
        <f t="shared" si="37"/>
        <v>4.8132635657584633E-2</v>
      </c>
      <c r="E358">
        <f t="shared" si="39"/>
        <v>6.1291456898334484E-2</v>
      </c>
      <c r="F358">
        <f t="shared" si="40"/>
        <v>5.5106810915182054E-2</v>
      </c>
      <c r="G358">
        <f t="shared" si="38"/>
        <v>4.9185017536000047E-2</v>
      </c>
      <c r="H358">
        <f t="shared" si="41"/>
        <v>-5.9217933791820068E-3</v>
      </c>
      <c r="I358">
        <f t="shared" ref="I358:I364" si="42">I357*(1+H358)</f>
        <v>2626.8058057070675</v>
      </c>
    </row>
    <row r="359" spans="1:9" x14ac:dyDescent="0.3">
      <c r="A359">
        <v>388</v>
      </c>
      <c r="B359">
        <v>22.5</v>
      </c>
      <c r="C359">
        <v>0</v>
      </c>
      <c r="D359">
        <f t="shared" si="37"/>
        <v>4.8309531249999815E-2</v>
      </c>
      <c r="E359">
        <f t="shared" si="39"/>
        <v>6.0462187500000875E-2</v>
      </c>
      <c r="F359">
        <f t="shared" si="40"/>
        <v>5.4750439062500378E-2</v>
      </c>
      <c r="G359">
        <f t="shared" si="38"/>
        <v>4.8617249999999973E-2</v>
      </c>
      <c r="H359">
        <f t="shared" si="41"/>
        <v>-6.1331890625004049E-3</v>
      </c>
      <c r="I359">
        <f t="shared" si="42"/>
        <v>2610.6951090701923</v>
      </c>
    </row>
    <row r="360" spans="1:9" x14ac:dyDescent="0.3">
      <c r="A360">
        <v>389</v>
      </c>
      <c r="B360">
        <v>24.09</v>
      </c>
      <c r="C360">
        <v>0</v>
      </c>
      <c r="D360">
        <f t="shared" si="37"/>
        <v>4.5647963287015925E-2</v>
      </c>
      <c r="E360">
        <f t="shared" si="39"/>
        <v>6.8388513111950378E-2</v>
      </c>
      <c r="F360">
        <f t="shared" si="40"/>
        <v>5.7700454694231185E-2</v>
      </c>
      <c r="G360">
        <f t="shared" si="38"/>
        <v>5.5212373475999915E-2</v>
      </c>
      <c r="H360">
        <f t="shared" si="41"/>
        <v>-2.4880812182312695E-3</v>
      </c>
      <c r="I360">
        <f t="shared" si="42"/>
        <v>2604.1994876027866</v>
      </c>
    </row>
    <row r="361" spans="1:9" x14ac:dyDescent="0.3">
      <c r="A361">
        <v>390</v>
      </c>
      <c r="B361">
        <v>25.34</v>
      </c>
      <c r="C361">
        <v>0</v>
      </c>
      <c r="D361">
        <f t="shared" si="37"/>
        <v>4.2731380342220682E-2</v>
      </c>
      <c r="E361">
        <f t="shared" si="39"/>
        <v>7.1982743789541725E-2</v>
      </c>
      <c r="F361">
        <f t="shared" si="40"/>
        <v>5.8234602969300837E-2</v>
      </c>
      <c r="G361">
        <f t="shared" si="38"/>
        <v>6.0470064975999965E-2</v>
      </c>
      <c r="H361">
        <f t="shared" si="41"/>
        <v>2.2354620066991279E-3</v>
      </c>
      <c r="I361">
        <f t="shared" si="42"/>
        <v>2610.0210766151877</v>
      </c>
    </row>
    <row r="362" spans="1:9" x14ac:dyDescent="0.3">
      <c r="A362">
        <v>391</v>
      </c>
      <c r="B362">
        <v>26.15</v>
      </c>
      <c r="C362">
        <v>0</v>
      </c>
      <c r="D362">
        <f t="shared" si="37"/>
        <v>4.0650146532274167E-2</v>
      </c>
      <c r="E362">
        <f t="shared" si="39"/>
        <v>7.3001370975451785E-2</v>
      </c>
      <c r="F362">
        <f t="shared" si="40"/>
        <v>5.7796295487158304E-2</v>
      </c>
      <c r="G362">
        <f t="shared" si="38"/>
        <v>6.3813842499999912E-2</v>
      </c>
      <c r="H362">
        <f t="shared" si="41"/>
        <v>6.0175470128416078E-3</v>
      </c>
      <c r="I362">
        <f t="shared" si="42"/>
        <v>2625.7270011482269</v>
      </c>
    </row>
    <row r="363" spans="1:9" x14ac:dyDescent="0.3">
      <c r="A363">
        <v>392</v>
      </c>
      <c r="B363">
        <v>25.65</v>
      </c>
      <c r="C363">
        <v>0</v>
      </c>
      <c r="D363">
        <f t="shared" si="37"/>
        <v>4.19419454752743E-2</v>
      </c>
      <c r="E363">
        <f t="shared" si="39"/>
        <v>7.2491959389450411E-2</v>
      </c>
      <c r="F363">
        <f t="shared" si="40"/>
        <v>5.8133452849787645E-2</v>
      </c>
      <c r="G363">
        <f t="shared" si="38"/>
        <v>6.1759522499999858E-2</v>
      </c>
      <c r="H363">
        <f t="shared" si="41"/>
        <v>3.6260696502122131E-3</v>
      </c>
      <c r="I363">
        <f t="shared" si="42"/>
        <v>2635.2480701368331</v>
      </c>
    </row>
    <row r="364" spans="1:9" x14ac:dyDescent="0.3">
      <c r="A364">
        <v>393</v>
      </c>
      <c r="B364">
        <v>25.6</v>
      </c>
      <c r="C364">
        <v>0</v>
      </c>
      <c r="D364">
        <f t="shared" si="37"/>
        <v>4.2070224998399741E-2</v>
      </c>
      <c r="E364">
        <f t="shared" si="39"/>
        <v>7.2419982643200598E-2</v>
      </c>
      <c r="F364">
        <f t="shared" si="40"/>
        <v>5.8155596550144198E-2</v>
      </c>
      <c r="G364">
        <f t="shared" si="38"/>
        <v>6.1552248000000059E-2</v>
      </c>
      <c r="H364">
        <f t="shared" si="41"/>
        <v>3.3966514498558614E-3</v>
      </c>
      <c r="I364">
        <f t="shared" si="42"/>
        <v>2644.1990893149932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E92A-ECDD-45DE-8684-76775D3A5321}">
  <dimension ref="B1:Q27"/>
  <sheetViews>
    <sheetView workbookViewId="0">
      <selection activeCell="E6" sqref="E2:E6"/>
    </sheetView>
  </sheetViews>
  <sheetFormatPr defaultRowHeight="14.4" x14ac:dyDescent="0.3"/>
  <cols>
    <col min="3" max="3" width="11.8984375" bestFit="1" customWidth="1"/>
    <col min="5" max="5" width="12.09765625" customWidth="1"/>
  </cols>
  <sheetData>
    <row r="1" spans="2:17" x14ac:dyDescent="0.3">
      <c r="P1">
        <v>10</v>
      </c>
      <c r="Q1">
        <v>9.2489999999999781E-2</v>
      </c>
    </row>
    <row r="2" spans="2:17" x14ac:dyDescent="0.3">
      <c r="B2">
        <v>10</v>
      </c>
      <c r="C2">
        <f>$E$2+$E$3*B2+$E$4*B2^2 +$E$5*B2^3 +$E$6*B2^4</f>
        <v>9.2489999999999781E-2</v>
      </c>
      <c r="E2">
        <v>0.86919999999999997</v>
      </c>
      <c r="P2">
        <v>11</v>
      </c>
      <c r="Q2">
        <v>7.2722768999999882E-2</v>
      </c>
    </row>
    <row r="3" spans="2:17" x14ac:dyDescent="0.3">
      <c r="B3">
        <v>11</v>
      </c>
      <c r="C3">
        <f t="shared" ref="C3:C27" si="0">$E$2+$E$3*B3+$E$4*B3^2 +$E$5*B3^3 +$E$6*B3^4</f>
        <v>7.2722768999999882E-2</v>
      </c>
      <c r="E3">
        <v>-0.159</v>
      </c>
      <c r="P3">
        <v>12</v>
      </c>
      <c r="Q3">
        <v>5.8321024000000138E-2</v>
      </c>
    </row>
    <row r="4" spans="2:17" x14ac:dyDescent="0.3">
      <c r="B4">
        <v>12</v>
      </c>
      <c r="C4">
        <f t="shared" si="0"/>
        <v>5.8321024000000138E-2</v>
      </c>
      <c r="E4">
        <v>1.116E-2</v>
      </c>
      <c r="P4">
        <v>13</v>
      </c>
      <c r="Q4">
        <v>4.8291248999999731E-2</v>
      </c>
    </row>
    <row r="5" spans="2:17" x14ac:dyDescent="0.3">
      <c r="B5">
        <v>13</v>
      </c>
      <c r="C5">
        <f t="shared" si="0"/>
        <v>4.8291248999999731E-2</v>
      </c>
      <c r="E5">
        <v>-3.4079999999999999E-4</v>
      </c>
      <c r="P5">
        <v>14</v>
      </c>
      <c r="Q5">
        <v>4.0231344000000002E-2</v>
      </c>
    </row>
    <row r="6" spans="2:17" x14ac:dyDescent="0.3">
      <c r="B6">
        <v>14</v>
      </c>
      <c r="C6">
        <f t="shared" si="0"/>
        <v>4.1731344000000004E-2</v>
      </c>
      <c r="E6">
        <v>3.8089999999999999E-6</v>
      </c>
      <c r="P6">
        <v>15</v>
      </c>
      <c r="Q6">
        <v>3.1830625000000001E-2</v>
      </c>
    </row>
    <row r="7" spans="2:17" x14ac:dyDescent="0.3">
      <c r="B7">
        <v>15</v>
      </c>
      <c r="C7">
        <f t="shared" si="0"/>
        <v>3.7830624999999979E-2</v>
      </c>
      <c r="P7">
        <v>16</v>
      </c>
      <c r="Q7">
        <v>3.2969823999999898E-2</v>
      </c>
    </row>
    <row r="8" spans="2:17" x14ac:dyDescent="0.3">
      <c r="B8">
        <v>16</v>
      </c>
      <c r="C8">
        <f t="shared" si="0"/>
        <v>3.5869823999999911E-2</v>
      </c>
      <c r="P8">
        <v>17</v>
      </c>
      <c r="Q8">
        <v>3.5221088999999983E-2</v>
      </c>
    </row>
    <row r="9" spans="2:17" x14ac:dyDescent="0.3">
      <c r="B9">
        <v>17</v>
      </c>
      <c r="C9">
        <f t="shared" si="0"/>
        <v>3.5221088999999983E-2</v>
      </c>
      <c r="P9">
        <v>18</v>
      </c>
      <c r="Q9">
        <v>3.5347983999999777E-2</v>
      </c>
    </row>
    <row r="10" spans="2:17" x14ac:dyDescent="0.3">
      <c r="B10">
        <v>18</v>
      </c>
      <c r="C10">
        <f t="shared" si="0"/>
        <v>3.5347983999999777E-2</v>
      </c>
      <c r="P10">
        <v>19</v>
      </c>
      <c r="Q10">
        <v>3.5805489000000468E-2</v>
      </c>
    </row>
    <row r="11" spans="2:17" x14ac:dyDescent="0.3">
      <c r="B11">
        <v>19</v>
      </c>
      <c r="C11">
        <f t="shared" si="0"/>
        <v>3.5805489000000468E-2</v>
      </c>
      <c r="E11">
        <v>0.86919999999999997</v>
      </c>
      <c r="P11">
        <v>20</v>
      </c>
      <c r="Q11">
        <v>3.6239999999999162E-2</v>
      </c>
    </row>
    <row r="12" spans="2:17" x14ac:dyDescent="0.3">
      <c r="B12">
        <v>20</v>
      </c>
      <c r="C12">
        <f t="shared" si="0"/>
        <v>3.6239999999999162E-2</v>
      </c>
      <c r="E12">
        <v>-0.159</v>
      </c>
      <c r="P12">
        <v>21</v>
      </c>
      <c r="Q12">
        <v>3.6389328999999249E-2</v>
      </c>
    </row>
    <row r="13" spans="2:17" x14ac:dyDescent="0.3">
      <c r="B13">
        <v>21</v>
      </c>
      <c r="C13">
        <f t="shared" si="0"/>
        <v>3.6389328999999249E-2</v>
      </c>
      <c r="E13">
        <v>1.116E-2</v>
      </c>
      <c r="P13">
        <v>22</v>
      </c>
      <c r="Q13">
        <v>3.6082704000000132E-2</v>
      </c>
    </row>
    <row r="14" spans="2:17" x14ac:dyDescent="0.3">
      <c r="B14">
        <v>22</v>
      </c>
      <c r="C14">
        <f t="shared" si="0"/>
        <v>3.6082704000000132E-2</v>
      </c>
      <c r="E14">
        <v>-3.4079999999999999E-4</v>
      </c>
      <c r="P14">
        <v>23</v>
      </c>
      <c r="Q14">
        <v>3.5240769000000727E-2</v>
      </c>
    </row>
    <row r="15" spans="2:17" x14ac:dyDescent="0.3">
      <c r="B15">
        <v>23</v>
      </c>
      <c r="C15">
        <f t="shared" si="0"/>
        <v>3.5240769000000727E-2</v>
      </c>
      <c r="E15">
        <v>3.8089999999999999E-6</v>
      </c>
      <c r="P15">
        <v>24</v>
      </c>
      <c r="Q15">
        <v>3.3875584000000902E-2</v>
      </c>
    </row>
    <row r="16" spans="2:17" x14ac:dyDescent="0.3">
      <c r="B16">
        <v>24</v>
      </c>
      <c r="C16">
        <f t="shared" si="0"/>
        <v>3.3875584000000902E-2</v>
      </c>
      <c r="P16">
        <v>25</v>
      </c>
      <c r="Q16">
        <v>3.209062499999904E-2</v>
      </c>
    </row>
    <row r="17" spans="2:17" x14ac:dyDescent="0.3">
      <c r="B17">
        <v>25</v>
      </c>
      <c r="C17">
        <f t="shared" si="0"/>
        <v>3.209062499999904E-2</v>
      </c>
      <c r="P17">
        <v>26</v>
      </c>
      <c r="Q17">
        <v>3.0080783999999472E-2</v>
      </c>
    </row>
    <row r="18" spans="2:17" x14ac:dyDescent="0.3">
      <c r="B18">
        <v>26</v>
      </c>
      <c r="C18">
        <f t="shared" si="0"/>
        <v>3.0080783999999472E-2</v>
      </c>
      <c r="P18">
        <v>27</v>
      </c>
      <c r="Q18">
        <v>2.8132369000000157E-2</v>
      </c>
    </row>
    <row r="19" spans="2:17" x14ac:dyDescent="0.3">
      <c r="B19">
        <v>27</v>
      </c>
      <c r="C19">
        <f t="shared" si="0"/>
        <v>2.8132369000000157E-2</v>
      </c>
      <c r="P19">
        <v>28</v>
      </c>
      <c r="Q19">
        <v>2.6623104000000453E-2</v>
      </c>
    </row>
    <row r="20" spans="2:17" x14ac:dyDescent="0.3">
      <c r="B20">
        <v>28</v>
      </c>
      <c r="C20">
        <f t="shared" si="0"/>
        <v>2.6623104000000453E-2</v>
      </c>
      <c r="P20">
        <v>29</v>
      </c>
      <c r="Q20">
        <v>2.6022129000001115E-2</v>
      </c>
    </row>
    <row r="21" spans="2:17" x14ac:dyDescent="0.3">
      <c r="B21">
        <v>29</v>
      </c>
      <c r="C21">
        <f t="shared" si="0"/>
        <v>2.6022129000001115E-2</v>
      </c>
      <c r="P21">
        <v>30</v>
      </c>
      <c r="Q21">
        <v>2.6890000000001191E-2</v>
      </c>
    </row>
    <row r="22" spans="2:17" x14ac:dyDescent="0.3">
      <c r="B22">
        <v>30</v>
      </c>
      <c r="C22">
        <f t="shared" si="0"/>
        <v>2.6890000000001191E-2</v>
      </c>
      <c r="P22">
        <v>31</v>
      </c>
      <c r="Q22">
        <v>2.9878689000000236E-2</v>
      </c>
    </row>
    <row r="23" spans="2:17" x14ac:dyDescent="0.3">
      <c r="B23">
        <v>31</v>
      </c>
      <c r="C23">
        <f t="shared" si="0"/>
        <v>2.9878689000000236E-2</v>
      </c>
      <c r="P23">
        <v>32</v>
      </c>
      <c r="Q23">
        <v>3.5731584000000094E-2</v>
      </c>
    </row>
    <row r="24" spans="2:17" x14ac:dyDescent="0.3">
      <c r="B24">
        <v>32</v>
      </c>
      <c r="C24">
        <f t="shared" si="0"/>
        <v>3.5731584000000094E-2</v>
      </c>
      <c r="P24">
        <v>33</v>
      </c>
      <c r="Q24">
        <v>4.528348900000001E-2</v>
      </c>
    </row>
    <row r="25" spans="2:17" x14ac:dyDescent="0.3">
      <c r="B25">
        <v>33</v>
      </c>
      <c r="C25">
        <f t="shared" si="0"/>
        <v>4.528348900000001E-2</v>
      </c>
      <c r="P25">
        <v>34</v>
      </c>
      <c r="Q25">
        <v>5.946062399999974E-2</v>
      </c>
    </row>
    <row r="26" spans="2:17" x14ac:dyDescent="0.3">
      <c r="B26">
        <v>34</v>
      </c>
      <c r="C26">
        <f t="shared" si="0"/>
        <v>5.946062399999974E-2</v>
      </c>
      <c r="P26">
        <v>35</v>
      </c>
      <c r="Q26">
        <v>7.9280624999999993E-2</v>
      </c>
    </row>
    <row r="27" spans="2:17" x14ac:dyDescent="0.3">
      <c r="B27">
        <v>35</v>
      </c>
      <c r="C27">
        <f t="shared" si="0"/>
        <v>7.9280624999999993E-2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D4C8-B941-4214-AFD8-0079478978F4}">
  <dimension ref="B2:F3"/>
  <sheetViews>
    <sheetView workbookViewId="0">
      <selection activeCell="G7" sqref="G7:H10"/>
    </sheetView>
  </sheetViews>
  <sheetFormatPr defaultRowHeight="14.4" x14ac:dyDescent="0.3"/>
  <sheetData>
    <row r="2" spans="2:6" x14ac:dyDescent="0.3">
      <c r="B2">
        <f>23200</f>
        <v>23200</v>
      </c>
      <c r="C2">
        <f>B2*F2</f>
        <v>23.457777777777778</v>
      </c>
      <c r="E2" t="s">
        <v>44</v>
      </c>
      <c r="F2">
        <f>455/450000</f>
        <v>1.0111111111111111E-3</v>
      </c>
    </row>
    <row r="3" spans="2:6" x14ac:dyDescent="0.3">
      <c r="C3">
        <f>B2*F3</f>
        <v>117.28888888888888</v>
      </c>
      <c r="E3" t="s">
        <v>45</v>
      </c>
      <c r="F3">
        <f>F2/0.2</f>
        <v>5.0555555555555553E-3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Sheet6</vt:lpstr>
      <vt:lpstr>death</vt:lpstr>
      <vt:lpstr>Sheet2</vt:lpstr>
      <vt:lpstr>Sheet7</vt:lpstr>
      <vt:lpstr>Sheet4 (2)</vt:lpstr>
      <vt:lpstr>Sheet4 (3)</vt:lpstr>
      <vt:lpstr>Sheet9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Otero Acosta</dc:creator>
  <cp:lastModifiedBy>Julian David Otero Acosta</cp:lastModifiedBy>
  <dcterms:created xsi:type="dcterms:W3CDTF">2023-04-17T21:22:26Z</dcterms:created>
  <dcterms:modified xsi:type="dcterms:W3CDTF">2023-05-07T06:33:01Z</dcterms:modified>
</cp:coreProperties>
</file>