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6489F8BF-4BEC-4CD6-8C1B-790163C81E6E}" xr6:coauthVersionLast="46" xr6:coauthVersionMax="46" xr10:uidLastSave="{00000000-0000-0000-0000-000000000000}"/>
  <bookViews>
    <workbookView xWindow="8595" yWindow="-21600" windowWidth="21045" windowHeight="2100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<sst xmlns="http://schemas.openxmlformats.org/spreadsheetml/2006/main" count="979" uniqueCount="379">
  <si>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</si>
  <si>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</si>
  <si>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</si>
  <si>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</si>
  <si>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</si>
  <si>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</si>
  <si>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</si>
  <si>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</si>
  <si>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</si>
  <si>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</si>
  <si>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</si>
  <si>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</si>
  <si>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</si>
  <si>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</si>
  <si>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</si>
  <si>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</si>
  <si>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</si>
  <si>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</si>
  <si>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</si>
  <si>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</si>
  <si>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</si>
  <si>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</si>
  <si>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</si>
  <si>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</si>
  <si>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</si>
  <si>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</si>
  <si>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</si>
  <si>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</si>
  <si>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</si>
  <si>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</si>
  <si>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</si>
  <si>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</si>
  <si>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</si>
  <si>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</si>
  <si>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</si>
  <si>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</si>
  <si>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</si>
  <si>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</si>
  <si>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</si>
  <si>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</si>
  <si>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</si>
  <si>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</si>
  <si>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</si>
  <si>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</si>
  <si>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</si>
  <si>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</si>
  <si>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</si>
  <si>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</si>
  <si>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</si>
  <si>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</si>
  <si>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</si>
  <si>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</si>
  <si>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</si>
  <si>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</si>
  <si>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</si>
  <si>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</si>
  <si>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</si>
  <si>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</si>
  <si>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</si>
  <si>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</si>
  <si>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</si>
  <si>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</si>
  <si>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</si>
  <si>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</si>
  <si>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</si>
  <si>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</si>
  <si>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</si>
  <si>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</si>
  <si>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</si>
  <si>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</si>
  <si>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</si>
  <si>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</si>
  <si>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</si>
  <si>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</si>
  <si>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</si>
  <si>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</si>
  <si>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</si>
  <si>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</si>
  <si>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</si>
  <si>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</si>
  <si>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</si>
  <si>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</si>
  <si>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</si>
  <si>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</si>
  <si>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</si>
  <si>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</si>
  <si>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</si>
  <si>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</si>
  <si>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</si>
  <si>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</si>
  <si>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</si>
  <si>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</si>
  <si>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</si>
  <si>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</si>
  <si>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</si>
  <si>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</si>
  <si>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</si>
  <si>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</si>
  <si>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</si>
  <si>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</si>
  <si>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</si>
  <si>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</si>
  <si>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</si>
  <si>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</si>
  <si>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</si>
  <si>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</si>
  <si>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</si>
  <si>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</si>
  <si>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</si>
  <si>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</si>
  <si>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</si>
  <si>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</si>
  <si>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</si>
  <si>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</si>
  <si>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</si>
  <si>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</si>
  <si>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</si>
  <si>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</si>
  <si>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</si>
  <si>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</si>
  <si>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</si>
  <si>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</si>
  <si>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</si>
  <si>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</si>
  <si>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</si>
  <si>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</si>
  <si>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</si>
  <si>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</si>
  <si>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</si>
  <si>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</si>
  <si>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</si>
  <si>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</si>
  <si>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</si>
  <si>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</si>
  <si>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</si>
  <si>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</si>
  <si>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</si>
  <si>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</si>
  <si>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</si>
  <si>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</si>
  <si>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</si>
  <si>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</si>
  <si>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</si>
  <si>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</si>
  <si>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</si>
  <si>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</si>
  <si>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</si>
  <si>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</si>
  <si>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</si>
  <si>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</si>
  <si>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</si>
  <si>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</si>
  <si>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</si>
  <si>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</si>
  <si>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</si>
  <si>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</si>
  <si>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</si>
  <si>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</si>
  <si>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</si>
  <si>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</si>
  <si>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</si>
  <si>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</si>
  <si>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</si>
  <si>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</si>
  <si>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</si>
  <si>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</si>
  <si>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</si>
  <si>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</si>
  <si>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</si>
  <si>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</si>
  <si>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</si>
  <si>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</si>
  <si>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</si>
  <si>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</si>
  <si>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</si>
  <si>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</si>
  <si>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</si>
  <si>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</si>
  <si>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</si>
  <si>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</si>
  <si>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</si>
  <si>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</si>
  <si>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</si>
  <si>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</si>
  <si>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</si>
  <si>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</si>
  <si>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</si>
  <si>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</si>
  <si>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</si>
  <si>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</si>
  <si>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</si>
  <si>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</si>
  <si>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</si>
  <si>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</si>
  <si>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</si>
  <si>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</si>
  <si>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</si>
  <si>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</si>
  <si>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</si>
  <si>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</si>
  <si>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</si>
  <si>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</si>
  <si>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</si>
  <si>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</si>
  <si>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</si>
  <si>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</si>
  <si>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</si>
  <si>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</si>
  <si>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</si>
  <si>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</si>
  <si>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</si>
  <si>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</si>
  <si>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</si>
  <si>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</si>
  <si>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</si>
  <si>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</si>
  <si>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</si>
  <si>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</si>
  <si>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</si>
  <si>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</si>
  <si>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</si>
  <si>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</si>
  <si>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</si>
  <si>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</si>
  <si>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</si>
  <si>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</si>
  <si>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</si>
  <si>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</si>
  <si>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</si>
  <si>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</si>
  <si>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</si>
  <si>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</si>
  <si>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</si>
  <si>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</si>
  <si>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</si>
  <si>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</si>
  <si>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</si>
  <si>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</si>
  <si>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</si>
  <si>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</si>
  <si>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</si>
  <si>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</si>
  <si>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</si>
  <si>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</si>
  <si>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</si>
  <si>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</si>
  <si>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</si>
  <si>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</si>
  <si>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</si>
  <si>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</si>
  <si>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</si>
  <si>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</si>
  <si>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</si>
  <si>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</si>
  <si>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</si>
  <si>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</si>
  <si>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</si>
  <si>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</si>
  <si>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</si>
  <si>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</si>
  <si>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</si>
  <si>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</si>
  <si>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</si>
  <si>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</si>
  <si>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</si>
  <si>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</si>
  <si>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</si>
  <si>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</si>
  <si>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</si>
  <si>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</si>
  <si>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</si>
  <si>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</si>
  <si>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</si>
  <si>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</si>
  <si>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</si>
  <si>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</si>
  <si>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</si>
  <si>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</si>
  <si>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</si>
  <si>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</si>
  <si>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</si>
  <si>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</si>
  <si>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</si>
  <si>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</si>
  <si>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</si>
  <si>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</si>
  <si>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</si>
  <si>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</si>
  <si>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</si>
  <si>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</si>
  <si>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</si>
  <si>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t>
  </si>
  <si>
    <t>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</si>
  <si>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</si>
  <si>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</si>
  <si>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</si>
  <si>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</si>
  <si>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</si>
  <si>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</si>
  <si>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</si>
  <si>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</si>
  <si>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</si>
  <si>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</si>
  <si>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</si>
  <si>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t>
  </si>
  <si>
    <t>NIST 800-53 SI-4 – SYSTEM MONITORING 
The organization:
a. Monitors the information system to detect: […]
FMCSA GDL 28 Enable security monitoring of the telematics system(s) using native tools.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</si>
  <si>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</si>
  <si>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</si>
  <si>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</si>
  <si>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</si>
  <si>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</si>
  <si>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</si>
  <si>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</si>
  <si>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</si>
  <si>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</si>
  <si>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t>
  </si>
  <si>
    <t>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t>
  </si>
  <si>
    <t>FMCSA GDL 13 Share cybersecurity information with heavy vehicle the industry.</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</si>
  <si>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</si>
  <si>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</si>
  <si>
    <t>SII-071</t>
  </si>
  <si>
    <t>The vendor shall use the techniques of sanitizing/filtering inputs, segmenting memory spaces of input parsers from other execution and/or using provably correct or memory safe languages for input processing.</t>
  </si>
  <si>
    <t xml:space="preserve">[GDL 26] Filter input to any device or interface that gets digitally processed.
</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</si>
  <si>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</si>
  <si>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</si>
  <si>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</si>
  <si>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</si>
  <si>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</si>
  <si>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</si>
  <si>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[GDL 39] Only use WPA2 authentication / encryption. Never use WEP, WPS, or “open” Wi-Fi.</t>
  </si>
  <si>
    <t>Test that the device will not connect to WEP, WPS or open Wi-Fi hotspots.</t>
  </si>
  <si>
    <t>AC-062</t>
  </si>
  <si>
    <t>SCP-091</t>
  </si>
  <si>
    <t>[GDL 51] Check whether keys have expired or been revoked.
[GDL 52] Ensure the ability to remove a Root CA’s certificate.</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</si>
  <si>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</si>
  <si>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</si>
  <si>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</si>
  <si>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</si>
  <si>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</si>
  <si>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</si>
  <si>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</si>
  <si>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</si>
  <si>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</si>
  <si>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t>
  </si>
  <si>
    <t>The vendor shall participate in a cybersecurity information sharing and analysis group in the heavy vehicle industry</t>
  </si>
  <si>
    <t>[GDL 44] Make sure Bluetooth devices support and use Secure Simple Pairing (SSP) rather than legacy pairing.
[GDL 45] Numeric Comparison is preferred to Passkey Entry for pairing.</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</si>
  <si>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</si>
  <si>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</si>
  <si>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</si>
  <si>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</si>
  <si>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</si>
  <si>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</si>
  <si>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</si>
  <si>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</si>
  <si>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</si>
  <si>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</si>
  <si>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</si>
  <si>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</si>
  <si>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</si>
  <si>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</si>
  <si>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</si>
  <si>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</si>
  <si>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</si>
  <si>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</si>
  <si>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</si>
  <si>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</si>
  <si>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</si>
  <si>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</si>
  <si>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</si>
  <si>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</si>
  <si>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</si>
  <si>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</si>
  <si>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</si>
  <si>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</si>
  <si>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</si>
  <si>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</si>
  <si>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</si>
  <si>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</si>
  <si>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Vehicle Connection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</si>
</sst>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07">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Normal="100" workbookViewId="0">
      <pane xSplit="4" ySplit="1" topLeftCell="E2" activePane="bottomRight" state="frozen"/>
      <selection pane="topRight" activeCell="D1" sqref="D1"/>
      <selection pane="bottomLeft" activeCell="A2" sqref="A2"/>
      <selection pane="bottomRight"/>
    </sheetView>
  </sheetViews>
  <sheetFormatPr defaultColWidth="32" defaultRowHeight="14.6" x14ac:dyDescent="0.4"/>
  <cols>
    <col min="1" max="1" width="32" style="25"/>
    <col min="2" max="2" width="27" style="3" customWidth="1"/>
    <col min="3" max="3" width="32" style="3"/>
    <col min="4" max="4" width="45.15234375" style="3" customWidth="1"/>
    <col min="5" max="5" width="107.69140625" style="3" customWidth="1"/>
    <col min="6" max="6" width="32" style="3"/>
    <col min="7" max="7" width="23.3046875" style="3" customWidth="1"/>
    <col min="8" max="9" width="46.15234375" style="3" customWidth="1"/>
    <col min="10" max="10" width="14.84375" style="11" bestFit="1" customWidth="1"/>
    <col min="11" max="11" width="21.3046875" style="11" customWidth="1"/>
    <col min="12" max="12" width="18.3046875" style="11" customWidth="1"/>
    <col min="13" max="13" width="14.15234375" style="11" customWidth="1"/>
    <col min="14" max="16384" width="32" style="3"/>
  </cols>
  <sheetData>
    <row r="1" spans="1:13" ht="34.5" customHeight="1" thickBot="1" x14ac:dyDescent="0.45">
      <c r="A1" s="22" t="s">
        <v>289</v>
      </c>
      <c r="B1" s="1" t="s">
        <v>138</v>
      </c>
      <c r="C1" s="2" t="s">
        <v>215</v>
      </c>
      <c r="D1" s="2" t="s">
        <v>139</v>
      </c>
      <c r="E1" s="2" t="s">
        <v>142</v>
      </c>
      <c r="F1" s="2" t="s">
        <v>141</v>
      </c>
      <c r="G1" s="2" t="s">
        <v>323</v>
      </c>
      <c r="H1" s="2" t="s">
        <v>140</v>
      </c>
      <c r="I1" s="2" t="s">
        <v>216</v>
      </c>
      <c r="J1" s="1" t="s">
        <v>212</v>
      </c>
      <c r="K1" s="1" t="s">
        <v>378</v>
      </c>
      <c r="L1" s="1" t="s">
        <v>214</v>
      </c>
      <c r="M1" s="1" t="s">
        <v>239</v>
      </c>
    </row>
    <row r="2" spans="1:13" ht="274.5" customHeight="1" thickBot="1" x14ac:dyDescent="0.45">
      <c r="A2" s="23" t="s">
        <v>277</v>
      </c>
      <c r="B2" s="5" t="s">
        <v>0</v>
      </c>
      <c r="C2" s="6" t="s">
        <v>1</v>
      </c>
      <c r="D2" s="6" t="s">
        <v>2</v>
      </c>
      <c r="E2" s="6" t="s">
        <v>148</v>
      </c>
      <c r="F2" s="6" t="s">
        <v>3</v>
      </c>
      <c r="G2" s="6" t="s">
        <v>4</v>
      </c>
      <c r="H2" s="6" t="s">
        <v>5</v>
      </c>
      <c r="I2" s="6" t="str">
        <f>B2&amp; " " &amp;"("&amp;C2&amp;")"&amp;" - "&amp;D2</f>
        <v>AA-010 (Audit and Accountability) - The vendor's system shall record event and system logs</v>
      </c>
      <c r="J2" s="7" t="s">
        <v>265</v>
      </c>
      <c r="K2" s="7" t="s">
        <v>265</v>
      </c>
      <c r="L2" s="7" t="s">
        <v>265</v>
      </c>
      <c r="M2" s="7" t="s">
        <v>264</v>
      </c>
    </row>
    <row r="3" spans="1:13" ht="391.5" customHeight="1" thickBot="1" x14ac:dyDescent="0.45">
      <c r="A3" s="23" t="s">
        <v>272</v>
      </c>
      <c r="B3" s="5" t="s">
        <v>6</v>
      </c>
      <c r="C3" s="6" t="s">
        <v>7</v>
      </c>
      <c r="D3" s="6" t="s">
        <v>364</v>
      </c>
      <c r="E3" s="6" t="s">
        <v>191</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264</v>
      </c>
      <c r="K3" s="7" t="s">
        <v>264</v>
      </c>
      <c r="L3" s="7" t="s">
        <v>264</v>
      </c>
      <c r="M3" s="7" t="s">
        <v>264</v>
      </c>
    </row>
    <row r="4" spans="1:13" ht="201.75" customHeight="1" thickBot="1" x14ac:dyDescent="0.45">
      <c r="A4" s="23" t="s">
        <v>272</v>
      </c>
      <c r="B4" s="5" t="s">
        <v>10</v>
      </c>
      <c r="C4" s="6" t="s">
        <v>11</v>
      </c>
      <c r="D4" s="6" t="s">
        <v>365</v>
      </c>
      <c r="E4" s="6" t="s">
        <v>210</v>
      </c>
      <c r="F4" s="6" t="s">
        <v>143</v>
      </c>
      <c r="G4" s="6" t="s">
        <v>218</v>
      </c>
      <c r="H4" s="6" t="s">
        <v>217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265</v>
      </c>
      <c r="K4" s="7" t="s">
        <v>264</v>
      </c>
      <c r="L4" s="7" t="s">
        <v>264</v>
      </c>
      <c r="M4" s="7" t="s">
        <v>265</v>
      </c>
    </row>
    <row r="5" spans="1:13" ht="246" customHeight="1" thickBot="1" x14ac:dyDescent="0.45">
      <c r="A5" s="23" t="s">
        <v>272</v>
      </c>
      <c r="B5" s="5" t="s">
        <v>12</v>
      </c>
      <c r="C5" s="6" t="s">
        <v>13</v>
      </c>
      <c r="D5" s="6" t="s">
        <v>14</v>
      </c>
      <c r="E5" s="6" t="s">
        <v>290</v>
      </c>
      <c r="F5" s="6" t="s">
        <v>149</v>
      </c>
      <c r="G5" s="6" t="s">
        <v>218</v>
      </c>
      <c r="H5" s="6" t="s">
        <v>219</v>
      </c>
      <c r="I5" s="6" t="str">
        <f t="shared" si="0"/>
        <v>AC-030 (Access Control) - The vendor's system shall employ authentication to prevent unauthorized access to telematics systems and data.</v>
      </c>
      <c r="J5" s="7" t="s">
        <v>264</v>
      </c>
      <c r="K5" s="7" t="s">
        <v>264</v>
      </c>
      <c r="L5" s="7" t="s">
        <v>264</v>
      </c>
      <c r="M5" s="7" t="s">
        <v>264</v>
      </c>
    </row>
    <row r="6" spans="1:13" ht="251.25" customHeight="1" thickBot="1" x14ac:dyDescent="0.45">
      <c r="A6" s="23" t="s">
        <v>272</v>
      </c>
      <c r="B6" s="5" t="s">
        <v>15</v>
      </c>
      <c r="C6" s="6" t="s">
        <v>13</v>
      </c>
      <c r="D6" s="6" t="s">
        <v>16</v>
      </c>
      <c r="E6" s="6" t="s">
        <v>196</v>
      </c>
      <c r="F6" s="6" t="s">
        <v>17</v>
      </c>
      <c r="G6" s="6" t="s">
        <v>4</v>
      </c>
      <c r="H6" s="6" t="s">
        <v>192</v>
      </c>
      <c r="I6" s="6" t="str">
        <f t="shared" si="0"/>
        <v>AC-040 (Access Control) - The vendor shall identify all instances where the telematics system includes actions that cannot support access authentication and/or execute with elevated privileges</v>
      </c>
      <c r="J6" s="7" t="s">
        <v>264</v>
      </c>
      <c r="K6" s="7" t="s">
        <v>264</v>
      </c>
      <c r="L6" s="7" t="s">
        <v>264</v>
      </c>
      <c r="M6" s="7" t="s">
        <v>264</v>
      </c>
    </row>
    <row r="7" spans="1:13" ht="102.45" thickBot="1" x14ac:dyDescent="0.45">
      <c r="A7" s="23" t="s">
        <v>272</v>
      </c>
      <c r="B7" s="5" t="s">
        <v>18</v>
      </c>
      <c r="C7" s="6" t="s">
        <v>13</v>
      </c>
      <c r="D7" s="6" t="s">
        <v>19</v>
      </c>
      <c r="E7" s="6" t="s">
        <v>195</v>
      </c>
      <c r="F7" s="6" t="s">
        <v>20</v>
      </c>
      <c r="G7" s="6" t="s">
        <v>4</v>
      </c>
      <c r="H7" s="6" t="s">
        <v>155</v>
      </c>
      <c r="I7" s="6" t="str">
        <f t="shared" si="0"/>
        <v>AC-041 (Access Control) - Identifying information about the connected devices will not be made available without authentication first.</v>
      </c>
      <c r="J7" s="7" t="s">
        <v>264</v>
      </c>
      <c r="K7" s="7" t="s">
        <v>264</v>
      </c>
      <c r="L7" s="7" t="s">
        <v>264</v>
      </c>
      <c r="M7" s="7" t="s">
        <v>264</v>
      </c>
    </row>
    <row r="8" spans="1:13" ht="183.75" customHeight="1" thickBot="1" x14ac:dyDescent="0.45">
      <c r="A8" s="23" t="s">
        <v>272</v>
      </c>
      <c r="B8" s="5" t="s">
        <v>21</v>
      </c>
      <c r="C8" s="6" t="s">
        <v>13</v>
      </c>
      <c r="D8" s="6" t="s">
        <v>22</v>
      </c>
      <c r="E8" s="6" t="s">
        <v>197</v>
      </c>
      <c r="F8" s="6" t="s">
        <v>23</v>
      </c>
      <c r="G8" s="6" t="s">
        <v>4</v>
      </c>
      <c r="H8" s="6" t="s">
        <v>192</v>
      </c>
      <c r="I8" s="6" t="str">
        <f t="shared" si="0"/>
        <v>AC-050 (Access Control) - All remote access methods and possible remote actions to/on telematics system shall be documented.</v>
      </c>
      <c r="J8" s="7" t="s">
        <v>264</v>
      </c>
      <c r="K8" s="7" t="s">
        <v>264</v>
      </c>
      <c r="L8" s="7" t="s">
        <v>264</v>
      </c>
      <c r="M8" s="7" t="s">
        <v>264</v>
      </c>
    </row>
    <row r="9" spans="1:13" ht="154.5" customHeight="1" thickBot="1" x14ac:dyDescent="0.45">
      <c r="A9" s="23" t="s">
        <v>273</v>
      </c>
      <c r="B9" s="5" t="s">
        <v>24</v>
      </c>
      <c r="C9" s="6" t="s">
        <v>13</v>
      </c>
      <c r="D9" s="6" t="s">
        <v>366</v>
      </c>
      <c r="E9" s="6" t="s">
        <v>198</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265</v>
      </c>
      <c r="K9" s="7" t="s">
        <v>264</v>
      </c>
      <c r="L9" s="7" t="s">
        <v>264</v>
      </c>
      <c r="M9" s="7" t="s">
        <v>265</v>
      </c>
    </row>
    <row r="10" spans="1:13" ht="154.5" customHeight="1" thickBot="1" x14ac:dyDescent="0.45">
      <c r="A10" s="23" t="s">
        <v>273</v>
      </c>
      <c r="B10" s="5" t="s">
        <v>328</v>
      </c>
      <c r="C10" s="6" t="s">
        <v>13</v>
      </c>
      <c r="D10" s="6" t="s">
        <v>337</v>
      </c>
      <c r="E10" s="6" t="s">
        <v>329</v>
      </c>
      <c r="F10" s="6" t="s">
        <v>330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265</v>
      </c>
      <c r="K10" s="7" t="s">
        <v>264</v>
      </c>
      <c r="L10" s="7" t="s">
        <v>264</v>
      </c>
      <c r="M10" s="7" t="s">
        <v>265</v>
      </c>
    </row>
    <row r="11" spans="1:13" ht="154.5" customHeight="1" thickBot="1" x14ac:dyDescent="0.45">
      <c r="A11" s="23" t="s">
        <v>273</v>
      </c>
      <c r="B11" s="5" t="s">
        <v>331</v>
      </c>
      <c r="C11" s="6" t="s">
        <v>13</v>
      </c>
      <c r="D11" s="6" t="s">
        <v>346</v>
      </c>
      <c r="E11" s="6" t="s">
        <v>345</v>
      </c>
      <c r="F11" s="6" t="s">
        <v>347</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265</v>
      </c>
      <c r="K11" s="7" t="s">
        <v>264</v>
      </c>
      <c r="L11" s="7" t="s">
        <v>264</v>
      </c>
      <c r="M11" s="7" t="s">
        <v>265</v>
      </c>
    </row>
    <row r="12" spans="1:13" ht="154.5" customHeight="1" thickBot="1" x14ac:dyDescent="0.45">
      <c r="A12" s="23" t="s">
        <v>273</v>
      </c>
      <c r="B12" s="5" t="s">
        <v>338</v>
      </c>
      <c r="C12" s="6" t="s">
        <v>13</v>
      </c>
      <c r="D12" s="6" t="s">
        <v>339</v>
      </c>
      <c r="E12" s="6"/>
      <c r="F12" s="6" t="s">
        <v>340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265</v>
      </c>
      <c r="K12" s="7" t="s">
        <v>264</v>
      </c>
      <c r="L12" s="7" t="s">
        <v>264</v>
      </c>
      <c r="M12" s="7" t="s">
        <v>265</v>
      </c>
    </row>
    <row r="13" spans="1:13" ht="207" customHeight="1" thickBot="1" x14ac:dyDescent="0.45">
      <c r="A13" s="23" t="s">
        <v>277</v>
      </c>
      <c r="B13" s="5" t="s">
        <v>27</v>
      </c>
      <c r="C13" s="6" t="s">
        <v>28</v>
      </c>
      <c r="D13" s="6" t="s">
        <v>29</v>
      </c>
      <c r="E13" s="6" t="s">
        <v>199</v>
      </c>
      <c r="F13" s="6" t="s">
        <v>30</v>
      </c>
      <c r="G13" s="6" t="s">
        <v>4</v>
      </c>
      <c r="H13" s="6" t="s">
        <v>192</v>
      </c>
      <c r="I13" s="6" t="str">
        <f t="shared" si="0"/>
        <v>AC-070 (Identification and Authentication) - Authentication attempts to the vendor’s devices and backends shall be rate-limited to an industry accepted rate.</v>
      </c>
      <c r="J13" s="7" t="s">
        <v>265</v>
      </c>
      <c r="K13" s="7" t="s">
        <v>265</v>
      </c>
      <c r="L13" s="7" t="s">
        <v>265</v>
      </c>
      <c r="M13" s="7" t="s">
        <v>264</v>
      </c>
    </row>
    <row r="14" spans="1:13" ht="159" customHeight="1" thickBot="1" x14ac:dyDescent="0.45">
      <c r="A14" s="23" t="s">
        <v>278</v>
      </c>
      <c r="B14" s="5" t="s">
        <v>31</v>
      </c>
      <c r="C14" s="6" t="s">
        <v>32</v>
      </c>
      <c r="D14" s="6" t="s">
        <v>33</v>
      </c>
      <c r="E14" s="6" t="s">
        <v>292</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264</v>
      </c>
      <c r="K14" s="7" t="s">
        <v>264</v>
      </c>
      <c r="L14" s="7" t="s">
        <v>264</v>
      </c>
      <c r="M14" s="7" t="s">
        <v>265</v>
      </c>
    </row>
    <row r="15" spans="1:13" ht="201.75" customHeight="1" thickBot="1" x14ac:dyDescent="0.45">
      <c r="A15" s="23" t="s">
        <v>273</v>
      </c>
      <c r="B15" s="5" t="s">
        <v>36</v>
      </c>
      <c r="C15" s="6" t="s">
        <v>11</v>
      </c>
      <c r="D15" s="6" t="s">
        <v>37</v>
      </c>
      <c r="E15" s="6" t="s">
        <v>291</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265</v>
      </c>
      <c r="K15" s="7" t="s">
        <v>264</v>
      </c>
      <c r="L15" s="7" t="s">
        <v>264</v>
      </c>
      <c r="M15" s="7" t="s">
        <v>265</v>
      </c>
    </row>
    <row r="16" spans="1:13" ht="251.25" customHeight="1" thickBot="1" x14ac:dyDescent="0.45">
      <c r="A16" s="23" t="s">
        <v>272</v>
      </c>
      <c r="B16" s="5" t="s">
        <v>40</v>
      </c>
      <c r="C16" s="6" t="s">
        <v>41</v>
      </c>
      <c r="D16" s="6" t="s">
        <v>42</v>
      </c>
      <c r="E16" s="6" t="s">
        <v>293</v>
      </c>
      <c r="F16" s="6" t="s">
        <v>150</v>
      </c>
      <c r="G16" s="6" t="s">
        <v>218</v>
      </c>
      <c r="H16" s="6" t="s">
        <v>220</v>
      </c>
      <c r="I16" s="6" t="str">
        <f t="shared" si="0"/>
        <v>CM-020 (Configuration Management) - The vendor’s devices shall have all services used for troubleshooting disabled or properly protected from unauthorized access and use.</v>
      </c>
      <c r="J16" s="7" t="s">
        <v>264</v>
      </c>
      <c r="K16" s="7" t="s">
        <v>264</v>
      </c>
      <c r="L16" s="7" t="s">
        <v>264</v>
      </c>
      <c r="M16" s="7" t="s">
        <v>264</v>
      </c>
    </row>
    <row r="17" spans="1:13" ht="237" customHeight="1" thickBot="1" x14ac:dyDescent="0.45">
      <c r="A17" s="23" t="s">
        <v>272</v>
      </c>
      <c r="B17" s="5" t="s">
        <v>43</v>
      </c>
      <c r="C17" s="6" t="s">
        <v>41</v>
      </c>
      <c r="D17" s="6" t="s">
        <v>240</v>
      </c>
      <c r="E17" s="6" t="s">
        <v>294</v>
      </c>
      <c r="F17" s="6" t="s">
        <v>152</v>
      </c>
      <c r="G17" s="6" t="s">
        <v>218</v>
      </c>
      <c r="H17" s="6" t="s">
        <v>221</v>
      </c>
      <c r="I17" s="6" t="str">
        <f t="shared" si="0"/>
        <v>CM-030 (Configuration Management) - Vendor ensures that any and all interfaces used for testing or debug are unavailalbe in production builds of the devices</v>
      </c>
      <c r="J17" s="7" t="s">
        <v>264</v>
      </c>
      <c r="K17" s="7" t="s">
        <v>264</v>
      </c>
      <c r="L17" s="7" t="s">
        <v>264</v>
      </c>
      <c r="M17" s="7" t="s">
        <v>264</v>
      </c>
    </row>
    <row r="18" spans="1:13" ht="138" customHeight="1" thickBot="1" x14ac:dyDescent="0.45">
      <c r="A18" s="23" t="s">
        <v>272</v>
      </c>
      <c r="B18" s="5" t="s">
        <v>44</v>
      </c>
      <c r="C18" s="6" t="s">
        <v>28</v>
      </c>
      <c r="D18" s="6" t="s">
        <v>258</v>
      </c>
      <c r="E18" s="6" t="s">
        <v>200</v>
      </c>
      <c r="F18" s="6" t="s">
        <v>151</v>
      </c>
      <c r="G18" s="6" t="s">
        <v>4</v>
      </c>
      <c r="H18" s="6" t="s">
        <v>259</v>
      </c>
      <c r="I18" s="6" t="str">
        <f t="shared" si="0"/>
        <v>IA-010 (Identification and Authentication) - All remote hosts of the vendor's system shall be configured to uniquely identify and authenticate all other remote hosts of the system and/or any other interfacing systems.</v>
      </c>
      <c r="J18" s="7" t="s">
        <v>264</v>
      </c>
      <c r="K18" s="7" t="s">
        <v>264</v>
      </c>
      <c r="L18" s="7" t="s">
        <v>264</v>
      </c>
      <c r="M18" s="7" t="s">
        <v>264</v>
      </c>
    </row>
    <row r="19" spans="1:13" ht="270" customHeight="1" thickBot="1" x14ac:dyDescent="0.45">
      <c r="A19" s="23" t="s">
        <v>273</v>
      </c>
      <c r="B19" s="5" t="s">
        <v>45</v>
      </c>
      <c r="C19" s="6" t="s">
        <v>28</v>
      </c>
      <c r="D19" s="6" t="s">
        <v>367</v>
      </c>
      <c r="E19" s="6" t="s">
        <v>201</v>
      </c>
      <c r="F19" s="6" t="s">
        <v>144</v>
      </c>
      <c r="G19" s="6" t="s">
        <v>4</v>
      </c>
      <c r="H19" s="6" t="s">
        <v>192</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265</v>
      </c>
      <c r="K19" s="7" t="s">
        <v>264</v>
      </c>
      <c r="L19" s="7" t="s">
        <v>264</v>
      </c>
      <c r="M19" s="7" t="s">
        <v>265</v>
      </c>
    </row>
    <row r="20" spans="1:13" ht="291.89999999999998" thickBot="1" x14ac:dyDescent="0.45">
      <c r="A20" s="23" t="s">
        <v>272</v>
      </c>
      <c r="B20" s="5" t="s">
        <v>46</v>
      </c>
      <c r="C20" s="6" t="s">
        <v>28</v>
      </c>
      <c r="D20" s="6" t="s">
        <v>156</v>
      </c>
      <c r="E20" s="6" t="s">
        <v>202</v>
      </c>
      <c r="F20" s="6" t="s">
        <v>153</v>
      </c>
      <c r="G20" s="6" t="s">
        <v>4</v>
      </c>
      <c r="H20" s="4" t="s">
        <v>154</v>
      </c>
      <c r="I20" s="6" t="str">
        <f t="shared" si="0"/>
        <v>IA-030 (Identification and Authentication) - Cryptographic modules used in the vendors system shall be compliant with Federal Information Processing Standards (FIPS) 140-2: Level 1.</v>
      </c>
      <c r="J20" s="7" t="s">
        <v>264</v>
      </c>
      <c r="K20" s="7" t="s">
        <v>264</v>
      </c>
      <c r="L20" s="7" t="s">
        <v>264</v>
      </c>
      <c r="M20" s="7" t="s">
        <v>264</v>
      </c>
    </row>
    <row r="21" spans="1:13" ht="321" thickBot="1" x14ac:dyDescent="0.45">
      <c r="A21" s="23" t="s">
        <v>272</v>
      </c>
      <c r="B21" s="5" t="s">
        <v>47</v>
      </c>
      <c r="C21" s="6" t="s">
        <v>48</v>
      </c>
      <c r="D21" s="6" t="s">
        <v>49</v>
      </c>
      <c r="E21" s="6" t="s">
        <v>295</v>
      </c>
      <c r="F21" s="6" t="s">
        <v>163</v>
      </c>
      <c r="G21" s="6" t="s">
        <v>218</v>
      </c>
      <c r="H21" s="6" t="s">
        <v>222</v>
      </c>
      <c r="I21" s="6" t="str">
        <f t="shared" si="0"/>
        <v>IR-010 (Incidence Response) - The vendor shall have a documented incident response plan (IRP) in place which provides the carriers with a point of contact for components used within their telematics system</v>
      </c>
      <c r="J21" s="7" t="s">
        <v>264</v>
      </c>
      <c r="K21" s="7" t="s">
        <v>264</v>
      </c>
      <c r="L21" s="7" t="s">
        <v>264</v>
      </c>
      <c r="M21" s="7" t="s">
        <v>264</v>
      </c>
    </row>
    <row r="22" spans="1:13" ht="327" customHeight="1" thickBot="1" x14ac:dyDescent="0.45">
      <c r="A22" s="23" t="s">
        <v>272</v>
      </c>
      <c r="B22" s="5" t="s">
        <v>50</v>
      </c>
      <c r="C22" s="6" t="s">
        <v>51</v>
      </c>
      <c r="D22" s="6" t="s">
        <v>52</v>
      </c>
      <c r="E22" s="6" t="s">
        <v>164</v>
      </c>
      <c r="F22" s="6" t="s">
        <v>165</v>
      </c>
      <c r="G22" s="6" t="s">
        <v>4</v>
      </c>
      <c r="H22" s="6" t="s">
        <v>192</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264</v>
      </c>
      <c r="K22" s="7" t="s">
        <v>264</v>
      </c>
      <c r="L22" s="7" t="s">
        <v>264</v>
      </c>
      <c r="M22" s="7" t="s">
        <v>264</v>
      </c>
    </row>
    <row r="23" spans="1:13" ht="252" customHeight="1" thickBot="1" x14ac:dyDescent="0.45">
      <c r="A23" s="23" t="s">
        <v>277</v>
      </c>
      <c r="B23" s="5" t="s">
        <v>53</v>
      </c>
      <c r="C23" s="6" t="s">
        <v>51</v>
      </c>
      <c r="D23" s="6" t="s">
        <v>242</v>
      </c>
      <c r="E23" s="6" t="s">
        <v>169</v>
      </c>
      <c r="F23" s="6" t="s">
        <v>54</v>
      </c>
      <c r="G23" s="6" t="s">
        <v>218</v>
      </c>
      <c r="H23" s="6" t="s">
        <v>222</v>
      </c>
      <c r="I23" s="6" t="str">
        <f t="shared" si="0"/>
        <v>M-020 (Maintenance) - The vendor shall have procedures in place to test backup restoration processes of their own systems and their own facilities on at least an annual basis.</v>
      </c>
      <c r="J23" s="7" t="s">
        <v>265</v>
      </c>
      <c r="K23" s="7" t="s">
        <v>265</v>
      </c>
      <c r="L23" s="7" t="s">
        <v>265</v>
      </c>
      <c r="M23" s="7" t="s">
        <v>264</v>
      </c>
    </row>
    <row r="24" spans="1:13" s="55" customFormat="1" ht="147" customHeight="1" thickBot="1" x14ac:dyDescent="0.45">
      <c r="A24" s="52" t="s">
        <v>277</v>
      </c>
      <c r="B24" s="53" t="s">
        <v>352</v>
      </c>
      <c r="C24" s="54" t="s">
        <v>353</v>
      </c>
      <c r="D24" s="54" t="s">
        <v>354</v>
      </c>
      <c r="E24" s="54" t="s">
        <v>355</v>
      </c>
      <c r="F24" s="54" t="s">
        <v>356</v>
      </c>
      <c r="G24" s="54" t="s">
        <v>218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265</v>
      </c>
      <c r="K24" s="52" t="s">
        <v>265</v>
      </c>
      <c r="L24" s="52" t="s">
        <v>265</v>
      </c>
      <c r="M24" s="52" t="s">
        <v>264</v>
      </c>
    </row>
    <row r="25" spans="1:13" s="55" customFormat="1" ht="102.45" thickBot="1" x14ac:dyDescent="0.45">
      <c r="A25" s="52" t="s">
        <v>277</v>
      </c>
      <c r="B25" s="53" t="s">
        <v>357</v>
      </c>
      <c r="C25" s="54" t="s">
        <v>353</v>
      </c>
      <c r="D25" s="54" t="s">
        <v>358</v>
      </c>
      <c r="E25" s="54" t="s">
        <v>355</v>
      </c>
      <c r="F25" s="54" t="s">
        <v>359</v>
      </c>
      <c r="G25" s="54" t="s">
        <v>4</v>
      </c>
      <c r="H25" s="54"/>
      <c r="I25" s="54" t="str">
        <f t="shared" si="0"/>
        <v>M-031 (Disposal of Goods) - The vendor's disposal of goods policy must forbid disposal in skips, dumps or landfills until it has been processed to purge or clear previously stored information.</v>
      </c>
      <c r="J25" s="52" t="s">
        <v>265</v>
      </c>
      <c r="K25" s="52" t="s">
        <v>265</v>
      </c>
      <c r="L25" s="52" t="s">
        <v>265</v>
      </c>
      <c r="M25" s="52" t="s">
        <v>264</v>
      </c>
    </row>
    <row r="26" spans="1:13" s="55" customFormat="1" ht="143.25" customHeight="1" thickBot="1" x14ac:dyDescent="0.45">
      <c r="A26" s="52" t="s">
        <v>277</v>
      </c>
      <c r="B26" s="53" t="s">
        <v>360</v>
      </c>
      <c r="C26" s="54" t="s">
        <v>353</v>
      </c>
      <c r="D26" s="54" t="s">
        <v>361</v>
      </c>
      <c r="E26" s="54" t="s">
        <v>362</v>
      </c>
      <c r="F26" s="54" t="s">
        <v>363</v>
      </c>
      <c r="G26" s="54" t="s">
        <v>233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265</v>
      </c>
      <c r="K26" s="52" t="s">
        <v>265</v>
      </c>
      <c r="L26" s="52" t="s">
        <v>265</v>
      </c>
      <c r="M26" s="52" t="s">
        <v>264</v>
      </c>
    </row>
    <row r="27" spans="1:13" ht="409.5" customHeight="1" thickBot="1" x14ac:dyDescent="0.45">
      <c r="A27" s="23" t="s">
        <v>277</v>
      </c>
      <c r="B27" s="5" t="s">
        <v>55</v>
      </c>
      <c r="C27" s="6" t="s">
        <v>56</v>
      </c>
      <c r="D27" s="6" t="s">
        <v>368</v>
      </c>
      <c r="E27" s="6" t="s">
        <v>166</v>
      </c>
      <c r="F27" s="6" t="s">
        <v>167</v>
      </c>
      <c r="G27" s="6" t="s">
        <v>4</v>
      </c>
      <c r="H27" s="6" t="s">
        <v>192</v>
      </c>
      <c r="I27" s="6" t="str">
        <f t="shared" si="0"/>
        <v>P-010 (Planning) - The vendor shall have a System Security Plan (SSP) which details a clear and concise understanding of authorization boundaries of the telematics system.</v>
      </c>
      <c r="J27" s="7" t="s">
        <v>265</v>
      </c>
      <c r="K27" s="7" t="s">
        <v>265</v>
      </c>
      <c r="L27" s="7" t="s">
        <v>265</v>
      </c>
      <c r="M27" s="7" t="s">
        <v>264</v>
      </c>
    </row>
    <row r="28" spans="1:13" ht="316.5" customHeight="1" thickBot="1" x14ac:dyDescent="0.45">
      <c r="A28" s="24" t="s">
        <v>277</v>
      </c>
      <c r="B28" s="7" t="s">
        <v>57</v>
      </c>
      <c r="C28" s="7" t="s">
        <v>56</v>
      </c>
      <c r="D28" s="7" t="s">
        <v>58</v>
      </c>
      <c r="E28" s="7" t="s">
        <v>168</v>
      </c>
      <c r="F28" s="10" t="s">
        <v>193</v>
      </c>
      <c r="G28" s="7" t="s">
        <v>4</v>
      </c>
      <c r="H28" s="7" t="s">
        <v>192</v>
      </c>
      <c r="I28" s="6" t="str">
        <f t="shared" si="0"/>
        <v xml:space="preserve">P-020 (Planning) - The vendor shall have a documented Information Security Architecture (ISA) for the telematics system.  </v>
      </c>
      <c r="J28" s="7" t="s">
        <v>265</v>
      </c>
      <c r="K28" s="7" t="s">
        <v>265</v>
      </c>
      <c r="L28" s="7" t="s">
        <v>265</v>
      </c>
      <c r="M28" s="7" t="s">
        <v>264</v>
      </c>
    </row>
    <row r="29" spans="1:13" ht="117" thickBot="1" x14ac:dyDescent="0.45">
      <c r="A29" s="23" t="s">
        <v>277</v>
      </c>
      <c r="B29" s="5" t="s">
        <v>59</v>
      </c>
      <c r="C29" s="6" t="s">
        <v>56</v>
      </c>
      <c r="D29" s="6" t="s">
        <v>260</v>
      </c>
      <c r="E29" s="6" t="s">
        <v>60</v>
      </c>
      <c r="F29" s="6" t="s">
        <v>170</v>
      </c>
      <c r="G29" s="6" t="s">
        <v>218</v>
      </c>
      <c r="H29" s="6" t="s">
        <v>223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265</v>
      </c>
      <c r="K29" s="7" t="s">
        <v>265</v>
      </c>
      <c r="L29" s="7" t="s">
        <v>265</v>
      </c>
      <c r="M29" s="7" t="s">
        <v>264</v>
      </c>
    </row>
    <row r="30" spans="1:13" ht="350.15" thickBot="1" x14ac:dyDescent="0.45">
      <c r="A30" s="23" t="s">
        <v>272</v>
      </c>
      <c r="B30" s="5" t="s">
        <v>61</v>
      </c>
      <c r="C30" s="6" t="s">
        <v>62</v>
      </c>
      <c r="D30" s="6" t="s">
        <v>369</v>
      </c>
      <c r="E30" s="6" t="s">
        <v>171</v>
      </c>
      <c r="F30" s="6" t="s">
        <v>63</v>
      </c>
      <c r="G30" s="6" t="s">
        <v>4</v>
      </c>
      <c r="H30" s="6" t="s">
        <v>192</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264</v>
      </c>
      <c r="K30" s="7" t="s">
        <v>264</v>
      </c>
      <c r="L30" s="7" t="s">
        <v>264</v>
      </c>
      <c r="M30" s="7" t="s">
        <v>264</v>
      </c>
    </row>
    <row r="31" spans="1:13" ht="262.75" thickBot="1" x14ac:dyDescent="0.45">
      <c r="A31" s="23" t="s">
        <v>272</v>
      </c>
      <c r="B31" s="5" t="s">
        <v>64</v>
      </c>
      <c r="C31" s="6" t="s">
        <v>65</v>
      </c>
      <c r="D31" s="6" t="s">
        <v>241</v>
      </c>
      <c r="E31" s="6" t="s">
        <v>296</v>
      </c>
      <c r="F31" s="6" t="s">
        <v>66</v>
      </c>
      <c r="G31" s="6" t="s">
        <v>4</v>
      </c>
      <c r="H31" s="6" t="s">
        <v>192</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264</v>
      </c>
      <c r="K31" s="7" t="s">
        <v>264</v>
      </c>
      <c r="L31" s="7" t="s">
        <v>264</v>
      </c>
      <c r="M31" s="7" t="s">
        <v>264</v>
      </c>
    </row>
    <row r="32" spans="1:13" ht="306.45" thickBot="1" x14ac:dyDescent="0.45">
      <c r="A32" s="23" t="s">
        <v>263</v>
      </c>
      <c r="B32" s="5" t="s">
        <v>67</v>
      </c>
      <c r="C32" s="6" t="s">
        <v>65</v>
      </c>
      <c r="D32" s="6" t="s">
        <v>68</v>
      </c>
      <c r="E32" s="6" t="s">
        <v>297</v>
      </c>
      <c r="F32" s="6" t="s">
        <v>69</v>
      </c>
      <c r="G32" s="6" t="s">
        <v>4</v>
      </c>
      <c r="H32" s="6" t="s">
        <v>192</v>
      </c>
      <c r="I32" s="6" t="str">
        <f t="shared" si="0"/>
        <v>RA-020 (Risk Assessment) - The vendor shall use the results of risk assessments to influence systems development and processes.</v>
      </c>
      <c r="J32" s="7" t="s">
        <v>264</v>
      </c>
      <c r="K32" s="7" t="s">
        <v>264</v>
      </c>
      <c r="L32" s="7" t="s">
        <v>264</v>
      </c>
      <c r="M32" s="7" t="s">
        <v>264</v>
      </c>
    </row>
    <row r="33" spans="1:13" ht="409.6" thickBot="1" x14ac:dyDescent="0.45">
      <c r="A33" s="23" t="s">
        <v>272</v>
      </c>
      <c r="B33" s="5" t="s">
        <v>70</v>
      </c>
      <c r="C33" s="6" t="s">
        <v>71</v>
      </c>
      <c r="D33" s="6" t="s">
        <v>370</v>
      </c>
      <c r="E33" s="6" t="s">
        <v>172</v>
      </c>
      <c r="F33" s="6" t="s">
        <v>190</v>
      </c>
      <c r="G33" s="6" t="s">
        <v>218</v>
      </c>
      <c r="H33" s="4" t="s">
        <v>243</v>
      </c>
      <c r="I33" s="6" t="str">
        <f t="shared" si="0"/>
        <v>SAA-010 (Security Management) - The vendor shall have an Information Security Management Plan (ISMP).</v>
      </c>
      <c r="J33" s="7" t="s">
        <v>264</v>
      </c>
      <c r="K33" s="7" t="s">
        <v>264</v>
      </c>
      <c r="L33" s="7" t="s">
        <v>264</v>
      </c>
      <c r="M33" s="7" t="s">
        <v>264</v>
      </c>
    </row>
    <row r="34" spans="1:13" ht="248.15" thickBot="1" x14ac:dyDescent="0.45">
      <c r="A34" s="23" t="s">
        <v>272</v>
      </c>
      <c r="B34" s="5" t="s">
        <v>72</v>
      </c>
      <c r="C34" s="6" t="s">
        <v>73</v>
      </c>
      <c r="D34" s="6" t="s">
        <v>257</v>
      </c>
      <c r="E34" s="6" t="s">
        <v>298</v>
      </c>
      <c r="F34" s="6" t="s">
        <v>173</v>
      </c>
      <c r="G34" s="6" t="s">
        <v>218</v>
      </c>
      <c r="H34" s="6" t="s">
        <v>224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264</v>
      </c>
      <c r="K34" s="7" t="s">
        <v>264</v>
      </c>
      <c r="L34" s="7" t="s">
        <v>264</v>
      </c>
      <c r="M34" s="7" t="s">
        <v>264</v>
      </c>
    </row>
    <row r="35" spans="1:13" ht="175.3" thickBot="1" x14ac:dyDescent="0.45">
      <c r="A35" s="23" t="str">
        <f>IF($J35="Yes",$J$1&amp;";"&amp;CHAR(10),"")&amp;IF($K35="Yes",$K$1&amp;";"&amp;CHAR(10),"")&amp;IF($L35="Yes",$L$1&amp;";"&amp;CHAR(10),"")&amp;IF($M35="Yes",$M$1&amp;";"&amp;CHAR(10),"")</f>
        <v xml:space="preserve">Mobile App;
Vehicle Connection;
Connectivity/Communications;
Cloud or Back-end;
</v>
      </c>
      <c r="B35" s="5" t="s">
        <v>74</v>
      </c>
      <c r="C35" s="6" t="s">
        <v>75</v>
      </c>
      <c r="D35" s="6" t="s">
        <v>371</v>
      </c>
      <c r="E35" s="6" t="s">
        <v>203</v>
      </c>
      <c r="F35" s="6" t="s">
        <v>174</v>
      </c>
      <c r="G35" s="6" t="s">
        <v>4</v>
      </c>
      <c r="H35" s="6" t="s">
        <v>192</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264</v>
      </c>
      <c r="K35" s="7" t="s">
        <v>264</v>
      </c>
      <c r="L35" s="7" t="s">
        <v>264</v>
      </c>
      <c r="M35" s="7" t="s">
        <v>264</v>
      </c>
    </row>
    <row r="36" spans="1:13" ht="87.9" thickBot="1" x14ac:dyDescent="0.45">
      <c r="A36" s="23" t="str">
        <f t="shared" ref="A36:A72" si="3">IF($J36="Yes",$J$1&amp;";"&amp;CHAR(10),"")&amp;IF($K36="Yes",$K$1&amp;";"&amp;CHAR(10),"")&amp;IF($L36="Yes",$L$1&amp;";"&amp;CHAR(10),"")&amp;IF($M36="Yes",$M$1&amp;";"&amp;CHAR(10),"")</f>
        <v xml:space="preserve">Mobile App;
Vehicle Connection;
Connectivity/Communications;
Cloud or Back-end;
</v>
      </c>
      <c r="B36" s="7" t="s">
        <v>351</v>
      </c>
      <c r="C36" s="8" t="s">
        <v>75</v>
      </c>
      <c r="D36" s="8" t="s">
        <v>310</v>
      </c>
      <c r="E36" s="8" t="s">
        <v>316</v>
      </c>
      <c r="F36" s="9" t="s">
        <v>312</v>
      </c>
      <c r="G36" s="6" t="s">
        <v>233</v>
      </c>
      <c r="H36" s="6" t="s">
        <v>192</v>
      </c>
      <c r="I36" s="6" t="str">
        <f>B36&amp; " " &amp;"("&amp;C36&amp;")"&amp;" - "&amp;D36</f>
        <v>SAA-040 (System and Service Acquisition) - The vendor shall perform due diligence to ensure its suppliers also meet the vendor's security requirements</v>
      </c>
      <c r="J36" s="7" t="s">
        <v>264</v>
      </c>
      <c r="K36" s="7" t="s">
        <v>264</v>
      </c>
      <c r="L36" s="7" t="s">
        <v>264</v>
      </c>
      <c r="M36" s="7" t="s">
        <v>264</v>
      </c>
    </row>
    <row r="37" spans="1:13" ht="175.3" thickBot="1" x14ac:dyDescent="0.45">
      <c r="A37" s="23" t="str">
        <f t="shared" si="3"/>
        <v xml:space="preserve">Mobile App;
Vehicle Connection;
Connectivity/Communications;
Cloud or Back-end;
</v>
      </c>
      <c r="B37" s="5" t="s">
        <v>76</v>
      </c>
      <c r="C37" s="6" t="s">
        <v>77</v>
      </c>
      <c r="D37" s="6" t="s">
        <v>78</v>
      </c>
      <c r="E37" s="6" t="s">
        <v>315</v>
      </c>
      <c r="F37" s="6" t="s">
        <v>175</v>
      </c>
      <c r="G37" s="6" t="s">
        <v>218</v>
      </c>
      <c r="H37" s="6" t="s">
        <v>225</v>
      </c>
      <c r="I37" s="6" t="str">
        <f t="shared" si="0"/>
        <v>SCP-010 (Protecting Communications paths for systems) - Communication paths that traverse outside controlled boundaries must protect confidentiality and integrity of data</v>
      </c>
      <c r="J37" s="7" t="s">
        <v>264</v>
      </c>
      <c r="K37" s="7" t="s">
        <v>264</v>
      </c>
      <c r="L37" s="7" t="s">
        <v>264</v>
      </c>
      <c r="M37" s="7" t="s">
        <v>264</v>
      </c>
    </row>
    <row r="38" spans="1:13" ht="131.6" thickBot="1" x14ac:dyDescent="0.45">
      <c r="A38" s="23" t="str">
        <f t="shared" si="3"/>
        <v xml:space="preserve">Mobile App;
Vehicle Connection;
Connectivity/Communications;
Cloud or Back-end;
</v>
      </c>
      <c r="B38" s="5" t="s">
        <v>79</v>
      </c>
      <c r="C38" s="6" t="s">
        <v>80</v>
      </c>
      <c r="D38" s="6" t="s">
        <v>250</v>
      </c>
      <c r="E38" s="6" t="s">
        <v>204</v>
      </c>
      <c r="F38" s="6" t="s">
        <v>81</v>
      </c>
      <c r="G38" s="6" t="s">
        <v>4</v>
      </c>
      <c r="H38" s="6" t="s">
        <v>192</v>
      </c>
      <c r="I38" s="6" t="str">
        <f t="shared" si="0"/>
        <v>SCP-011 (Protecting Communication paths for systems) - Communication path cryptographic protections must not use identities, keys or shared secrets which are common across multiple deployed devices</v>
      </c>
      <c r="J38" s="7" t="s">
        <v>264</v>
      </c>
      <c r="K38" s="7" t="s">
        <v>264</v>
      </c>
      <c r="L38" s="7" t="s">
        <v>264</v>
      </c>
      <c r="M38" s="7" t="s">
        <v>264</v>
      </c>
    </row>
    <row r="39" spans="1:13" ht="177" thickBot="1" x14ac:dyDescent="0.45">
      <c r="A39" s="23" t="str">
        <f t="shared" si="3"/>
        <v xml:space="preserve">Mobile App;
Vehicle Connection;
Connectivity/Communications;
Cloud or Back-end;
</v>
      </c>
      <c r="B39" s="5" t="s">
        <v>82</v>
      </c>
      <c r="C39" s="6" t="s">
        <v>7</v>
      </c>
      <c r="D39" s="6" t="s">
        <v>372</v>
      </c>
      <c r="E39" s="6" t="s">
        <v>205</v>
      </c>
      <c r="F39" s="6" t="s">
        <v>157</v>
      </c>
      <c r="G39" s="6" t="s">
        <v>218</v>
      </c>
      <c r="H39" s="6" t="s">
        <v>226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264</v>
      </c>
      <c r="K39" s="7" t="s">
        <v>264</v>
      </c>
      <c r="L39" s="7" t="s">
        <v>264</v>
      </c>
      <c r="M39" s="7" t="s">
        <v>264</v>
      </c>
    </row>
    <row r="40" spans="1:13" ht="173.25" customHeight="1" thickBot="1" x14ac:dyDescent="0.45">
      <c r="A40" s="23" t="str">
        <f t="shared" si="3"/>
        <v xml:space="preserve">Mobile App;
Vehicle Connection;
Connectivity/Communications;
Cloud or Back-end;
</v>
      </c>
      <c r="B40" s="5" t="s">
        <v>83</v>
      </c>
      <c r="C40" s="6" t="s">
        <v>7</v>
      </c>
      <c r="D40" s="6" t="s">
        <v>373</v>
      </c>
      <c r="E40" s="6"/>
      <c r="F40" s="6" t="s">
        <v>158</v>
      </c>
      <c r="G40" s="6" t="s">
        <v>4</v>
      </c>
      <c r="H40" s="6" t="s">
        <v>192</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264</v>
      </c>
      <c r="K40" s="7" t="s">
        <v>264</v>
      </c>
      <c r="L40" s="7" t="s">
        <v>264</v>
      </c>
      <c r="M40" s="7" t="s">
        <v>264</v>
      </c>
    </row>
    <row r="41" spans="1:13" ht="262.75" thickBot="1" x14ac:dyDescent="0.45">
      <c r="A41" s="23" t="str">
        <f t="shared" si="3"/>
        <v xml:space="preserve">Mobile App;
Vehicle Connection;
Connectivity/Communications;
Cloud or Back-end;
</v>
      </c>
      <c r="B41" s="5" t="s">
        <v>84</v>
      </c>
      <c r="C41" s="6" t="s">
        <v>7</v>
      </c>
      <c r="D41" s="6" t="s">
        <v>374</v>
      </c>
      <c r="E41" s="6" t="s">
        <v>206</v>
      </c>
      <c r="F41" s="6" t="s">
        <v>145</v>
      </c>
      <c r="G41" s="6" t="s">
        <v>4</v>
      </c>
      <c r="H41" s="6" t="s">
        <v>192</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264</v>
      </c>
      <c r="K41" s="7" t="s">
        <v>264</v>
      </c>
      <c r="L41" s="7" t="s">
        <v>264</v>
      </c>
      <c r="M41" s="7" t="s">
        <v>264</v>
      </c>
    </row>
    <row r="42" spans="1:13" ht="160.75" thickBot="1" x14ac:dyDescent="0.45">
      <c r="A42" s="23" t="str">
        <f t="shared" si="3"/>
        <v xml:space="preserve">Cloud or Back-end;
</v>
      </c>
      <c r="B42" s="5" t="s">
        <v>85</v>
      </c>
      <c r="C42" s="6" t="s">
        <v>86</v>
      </c>
      <c r="D42" s="6" t="s">
        <v>375</v>
      </c>
      <c r="E42" s="6" t="s">
        <v>207</v>
      </c>
      <c r="F42" s="6" t="s">
        <v>159</v>
      </c>
      <c r="G42" s="6" t="s">
        <v>218</v>
      </c>
      <c r="H42" s="6" t="s">
        <v>227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265</v>
      </c>
      <c r="K42" s="7" t="s">
        <v>265</v>
      </c>
      <c r="L42" s="7" t="s">
        <v>265</v>
      </c>
      <c r="M42" s="7" t="s">
        <v>264</v>
      </c>
    </row>
    <row r="43" spans="1:13" ht="235.5" customHeight="1" thickBot="1" x14ac:dyDescent="0.45">
      <c r="A43" s="23" t="str">
        <f t="shared" si="3"/>
        <v xml:space="preserve">Vehicle Connection;
Connectivity/Communications;
</v>
      </c>
      <c r="B43" s="5" t="s">
        <v>87</v>
      </c>
      <c r="C43" s="6" t="s">
        <v>88</v>
      </c>
      <c r="D43" s="6" t="s">
        <v>89</v>
      </c>
      <c r="E43" s="6" t="s">
        <v>319</v>
      </c>
      <c r="F43" s="6" t="s">
        <v>160</v>
      </c>
      <c r="G43" s="6" t="s">
        <v>218</v>
      </c>
      <c r="H43" s="6" t="s">
        <v>228</v>
      </c>
      <c r="I43" s="6" t="str">
        <f t="shared" si="0"/>
        <v>SCP-060 (Protecting Vehicle Network Escalation from Devices) - The vendor shall enforce controls integrated into the telematics device to limit the possible commands and data transmitted to the vehicle network.</v>
      </c>
      <c r="J43" s="7" t="s">
        <v>265</v>
      </c>
      <c r="K43" s="7" t="s">
        <v>264</v>
      </c>
      <c r="L43" s="7" t="s">
        <v>264</v>
      </c>
      <c r="M43" s="7" t="s">
        <v>265</v>
      </c>
    </row>
    <row r="44" spans="1:13" ht="409.5" customHeight="1" thickBot="1" x14ac:dyDescent="0.45">
      <c r="A44" s="23" t="str">
        <f t="shared" si="3"/>
        <v xml:space="preserve">Mobile App;
Connectivity/Communications;
Cloud or Back-end;
</v>
      </c>
      <c r="B44" s="5" t="s">
        <v>90</v>
      </c>
      <c r="C44" s="6" t="s">
        <v>91</v>
      </c>
      <c r="D44" s="6" t="s">
        <v>376</v>
      </c>
      <c r="E44" s="6" t="s">
        <v>208</v>
      </c>
      <c r="F44" s="6" t="s">
        <v>176</v>
      </c>
      <c r="G44" s="6" t="s">
        <v>218</v>
      </c>
      <c r="H44" s="6" t="s">
        <v>229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264</v>
      </c>
      <c r="K44" s="7" t="s">
        <v>265</v>
      </c>
      <c r="L44" s="7" t="s">
        <v>264</v>
      </c>
      <c r="M44" s="7" t="s">
        <v>264</v>
      </c>
    </row>
    <row r="45" spans="1:13" ht="117" customHeight="1" thickBot="1" x14ac:dyDescent="0.45">
      <c r="A45" s="23" t="str">
        <f t="shared" si="3"/>
        <v xml:space="preserve">Mobile App;
Connectivity/Communications;
Cloud or Back-end;
</v>
      </c>
      <c r="B45" s="5" t="s">
        <v>332</v>
      </c>
      <c r="C45" s="6" t="s">
        <v>91</v>
      </c>
      <c r="D45" s="6" t="s">
        <v>349</v>
      </c>
      <c r="E45" s="6" t="s">
        <v>333</v>
      </c>
      <c r="F45" s="6" t="s">
        <v>348</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264</v>
      </c>
      <c r="K45" s="7" t="s">
        <v>265</v>
      </c>
      <c r="L45" s="7" t="s">
        <v>264</v>
      </c>
      <c r="M45" s="7" t="s">
        <v>264</v>
      </c>
    </row>
    <row r="46" spans="1:13" ht="87.9" thickBot="1" x14ac:dyDescent="0.45">
      <c r="A46" s="23" t="str">
        <f t="shared" si="3"/>
        <v xml:space="preserve">Vehicle Connection;
</v>
      </c>
      <c r="B46" s="5" t="s">
        <v>92</v>
      </c>
      <c r="C46" s="6" t="s">
        <v>91</v>
      </c>
      <c r="D46" s="6" t="s">
        <v>93</v>
      </c>
      <c r="E46" s="6" t="s">
        <v>177</v>
      </c>
      <c r="F46" s="6" t="s">
        <v>94</v>
      </c>
      <c r="G46" s="6" t="s">
        <v>4</v>
      </c>
      <c r="H46" s="6" t="s">
        <v>192</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265</v>
      </c>
      <c r="K46" s="7" t="s">
        <v>264</v>
      </c>
      <c r="L46" s="7" t="s">
        <v>265</v>
      </c>
      <c r="M46" s="7" t="s">
        <v>265</v>
      </c>
    </row>
    <row r="47" spans="1:13" ht="117" thickBot="1" x14ac:dyDescent="0.45">
      <c r="A47" s="23" t="str">
        <f t="shared" si="3"/>
        <v xml:space="preserve">Cloud or Back-end;
</v>
      </c>
      <c r="B47" s="5" t="s">
        <v>95</v>
      </c>
      <c r="C47" s="6" t="s">
        <v>91</v>
      </c>
      <c r="D47" s="6" t="s">
        <v>261</v>
      </c>
      <c r="E47" s="6" t="s">
        <v>96</v>
      </c>
      <c r="F47" s="6" t="s">
        <v>262</v>
      </c>
      <c r="G47" s="6" t="s">
        <v>218</v>
      </c>
      <c r="H47" s="6" t="s">
        <v>230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265</v>
      </c>
      <c r="K47" s="7" t="s">
        <v>265</v>
      </c>
      <c r="L47" s="7" t="s">
        <v>265</v>
      </c>
      <c r="M47" s="7" t="s">
        <v>264</v>
      </c>
    </row>
    <row r="48" spans="1:13" s="30" customFormat="1" ht="174" customHeight="1" thickBot="1" x14ac:dyDescent="0.45">
      <c r="A48" s="23" t="str">
        <f t="shared" si="3"/>
        <v xml:space="preserve">Mobile App;
Connectivity/Communications;
Cloud or Back-end;
</v>
      </c>
      <c r="B48" s="27" t="s">
        <v>284</v>
      </c>
      <c r="C48" s="28" t="s">
        <v>286</v>
      </c>
      <c r="D48" s="28" t="s">
        <v>285</v>
      </c>
      <c r="E48" s="28" t="s">
        <v>299</v>
      </c>
      <c r="F48" s="28" t="s">
        <v>287</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264</v>
      </c>
      <c r="K48" s="29" t="s">
        <v>265</v>
      </c>
      <c r="L48" s="29" t="s">
        <v>264</v>
      </c>
      <c r="M48" s="29" t="s">
        <v>264</v>
      </c>
    </row>
    <row r="49" spans="1:13" s="30" customFormat="1" ht="174" customHeight="1" thickBot="1" x14ac:dyDescent="0.45">
      <c r="A49" s="23" t="str">
        <f t="shared" si="3"/>
        <v xml:space="preserve">Mobile App;
Connectivity/Communications;
Cloud or Back-end;
</v>
      </c>
      <c r="B49" s="27" t="s">
        <v>314</v>
      </c>
      <c r="C49" s="28" t="s">
        <v>91</v>
      </c>
      <c r="D49" s="28" t="s">
        <v>341</v>
      </c>
      <c r="E49" s="28" t="s">
        <v>318</v>
      </c>
      <c r="F49" s="28" t="s">
        <v>342</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264</v>
      </c>
      <c r="K49" s="29" t="s">
        <v>265</v>
      </c>
      <c r="L49" s="29" t="s">
        <v>264</v>
      </c>
      <c r="M49" s="29" t="s">
        <v>264</v>
      </c>
    </row>
    <row r="50" spans="1:13" ht="219" thickBot="1" x14ac:dyDescent="0.45">
      <c r="A50" s="23" t="str">
        <f t="shared" si="3"/>
        <v xml:space="preserve">Mobile App;
Vehicle Connection;
Connectivity/Communications;
Cloud or Back-end;
</v>
      </c>
      <c r="B50" s="5" t="s">
        <v>97</v>
      </c>
      <c r="C50" s="6" t="s">
        <v>98</v>
      </c>
      <c r="D50" s="6" t="s">
        <v>180</v>
      </c>
      <c r="E50" s="6" t="s">
        <v>178</v>
      </c>
      <c r="F50" s="6" t="s">
        <v>179</v>
      </c>
      <c r="G50" s="6" t="s">
        <v>218</v>
      </c>
      <c r="H50" s="6" t="s">
        <v>231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264</v>
      </c>
      <c r="K50" s="7" t="s">
        <v>264</v>
      </c>
      <c r="L50" s="7" t="s">
        <v>264</v>
      </c>
      <c r="M50" s="7" t="s">
        <v>264</v>
      </c>
    </row>
    <row r="51" spans="1:13" ht="160.75" thickBot="1" x14ac:dyDescent="0.45">
      <c r="A51" s="23" t="str">
        <f t="shared" si="3"/>
        <v xml:space="preserve">Mobile App;
Vehicle Connection;
Connectivity/Communications;
Cloud or Back-end;
</v>
      </c>
      <c r="B51" s="5" t="s">
        <v>325</v>
      </c>
      <c r="C51" s="6" t="s">
        <v>98</v>
      </c>
      <c r="D51" s="6" t="s">
        <v>326</v>
      </c>
      <c r="E51" s="6" t="s">
        <v>343</v>
      </c>
      <c r="F51" s="6" t="s">
        <v>327</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264</v>
      </c>
      <c r="K51" s="7" t="s">
        <v>264</v>
      </c>
      <c r="L51" s="7" t="s">
        <v>264</v>
      </c>
      <c r="M51" s="7" t="s">
        <v>264</v>
      </c>
    </row>
    <row r="52" spans="1:13" ht="364.75" thickBot="1" x14ac:dyDescent="0.45">
      <c r="A52" s="23" t="str">
        <f t="shared" si="3"/>
        <v xml:space="preserve">Mobile App;
Vehicle Connection;
Connectivity/Communications;
Cloud or Back-end;
</v>
      </c>
      <c r="B52" s="5" t="s">
        <v>99</v>
      </c>
      <c r="C52" s="6" t="s">
        <v>98</v>
      </c>
      <c r="D52" s="6" t="s">
        <v>255</v>
      </c>
      <c r="E52" s="6" t="s">
        <v>300</v>
      </c>
      <c r="F52" s="6" t="s">
        <v>253</v>
      </c>
      <c r="G52" s="6" t="s">
        <v>4</v>
      </c>
      <c r="H52" s="6" t="s">
        <v>192</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264</v>
      </c>
      <c r="K52" s="7" t="s">
        <v>264</v>
      </c>
      <c r="L52" s="7" t="s">
        <v>264</v>
      </c>
      <c r="M52" s="7" t="s">
        <v>264</v>
      </c>
    </row>
    <row r="53" spans="1:13" s="30" customFormat="1" ht="409.5" customHeight="1" thickBot="1" x14ac:dyDescent="0.45">
      <c r="A53" s="23" t="str">
        <f t="shared" si="3"/>
        <v xml:space="preserve">Mobile App;
Vehicle Connection;
Connectivity/Communications;
Cloud or Back-end;
</v>
      </c>
      <c r="B53" s="27" t="s">
        <v>252</v>
      </c>
      <c r="C53" s="28" t="s">
        <v>98</v>
      </c>
      <c r="D53" s="28" t="s">
        <v>256</v>
      </c>
      <c r="E53" s="28" t="s">
        <v>301</v>
      </c>
      <c r="F53" s="28" t="s">
        <v>254</v>
      </c>
      <c r="G53" s="28" t="s">
        <v>4</v>
      </c>
      <c r="H53" s="28" t="s">
        <v>192</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264</v>
      </c>
      <c r="K53" s="7" t="s">
        <v>264</v>
      </c>
      <c r="L53" s="7" t="s">
        <v>264</v>
      </c>
      <c r="M53" s="7" t="s">
        <v>264</v>
      </c>
    </row>
    <row r="54" spans="1:13" ht="353.25" customHeight="1" thickBot="1" x14ac:dyDescent="0.45">
      <c r="A54" s="23" t="str">
        <f t="shared" si="3"/>
        <v xml:space="preserve">Mobile App;
Vehicle Connection;
Connectivity/Communications;
</v>
      </c>
      <c r="B54" s="5" t="s">
        <v>100</v>
      </c>
      <c r="C54" s="6" t="s">
        <v>98</v>
      </c>
      <c r="D54" s="6" t="s">
        <v>101</v>
      </c>
      <c r="E54" s="6" t="s">
        <v>302</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264</v>
      </c>
      <c r="K54" s="7" t="s">
        <v>264</v>
      </c>
      <c r="L54" s="7" t="s">
        <v>264</v>
      </c>
      <c r="M54" s="7" t="s">
        <v>265</v>
      </c>
    </row>
    <row r="55" spans="1:13" ht="277.3" thickBot="1" x14ac:dyDescent="0.45">
      <c r="A55" s="23" t="str">
        <f t="shared" si="3"/>
        <v xml:space="preserve">Vehicle Connection;
Connectivity/Communications;
</v>
      </c>
      <c r="B55" s="5" t="s">
        <v>104</v>
      </c>
      <c r="C55" s="6" t="s">
        <v>98</v>
      </c>
      <c r="D55" s="6" t="s">
        <v>211</v>
      </c>
      <c r="E55" s="6" t="s">
        <v>209</v>
      </c>
      <c r="F55" s="6" t="s">
        <v>161</v>
      </c>
      <c r="G55" s="6" t="s">
        <v>218</v>
      </c>
      <c r="H55" s="6" t="s">
        <v>232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265</v>
      </c>
      <c r="K55" s="7" t="s">
        <v>264</v>
      </c>
      <c r="L55" s="7" t="s">
        <v>264</v>
      </c>
      <c r="M55" s="7" t="s">
        <v>265</v>
      </c>
    </row>
    <row r="56" spans="1:13" ht="146.15" thickBot="1" x14ac:dyDescent="0.45">
      <c r="A56" s="23" t="str">
        <f t="shared" si="3"/>
        <v xml:space="preserve">Vehicle Connection;
Connectivity/Communications;
</v>
      </c>
      <c r="B56" s="5" t="s">
        <v>105</v>
      </c>
      <c r="C56" s="6" t="s">
        <v>98</v>
      </c>
      <c r="D56" s="6" t="s">
        <v>106</v>
      </c>
      <c r="E56" s="6" t="s">
        <v>181</v>
      </c>
      <c r="F56" s="6" t="s">
        <v>107</v>
      </c>
      <c r="G56" s="6" t="s">
        <v>233</v>
      </c>
      <c r="H56" s="6" t="s">
        <v>234</v>
      </c>
      <c r="I56" s="6" t="str">
        <f t="shared" si="0"/>
        <v>SII-060 (Protecting Firmware on Devices) - The vendor shall provide a means (and document the process) for customers to verify the firmware in their devices.</v>
      </c>
      <c r="J56" s="7" t="s">
        <v>265</v>
      </c>
      <c r="K56" s="7" t="s">
        <v>264</v>
      </c>
      <c r="L56" s="7" t="s">
        <v>264</v>
      </c>
      <c r="M56" s="7" t="s">
        <v>265</v>
      </c>
    </row>
    <row r="57" spans="1:13" ht="160.75" thickBot="1" x14ac:dyDescent="0.45">
      <c r="A57" s="23" t="str">
        <f t="shared" si="3"/>
        <v xml:space="preserve">Mobile App;
Vehicle Connection;
Connectivity/Communications;
Cloud or Back-end;
</v>
      </c>
      <c r="B57" s="5" t="s">
        <v>108</v>
      </c>
      <c r="C57" s="6" t="s">
        <v>98</v>
      </c>
      <c r="D57" s="6" t="s">
        <v>249</v>
      </c>
      <c r="E57" s="6" t="s">
        <v>303</v>
      </c>
      <c r="F57" s="6" t="s">
        <v>182</v>
      </c>
      <c r="G57" s="6" t="s">
        <v>218</v>
      </c>
      <c r="H57" s="6" t="s">
        <v>235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264</v>
      </c>
      <c r="K57" s="7" t="s">
        <v>264</v>
      </c>
      <c r="L57" s="7" t="s">
        <v>264</v>
      </c>
      <c r="M57" s="7" t="s">
        <v>264</v>
      </c>
    </row>
    <row r="58" spans="1:13" ht="142.5" customHeight="1" thickBot="1" x14ac:dyDescent="0.45">
      <c r="A58" s="23" t="str">
        <f t="shared" si="3"/>
        <v xml:space="preserve">Mobile App;
Vehicle Connection;
Connectivity/Communications;
Cloud or Back-end;
</v>
      </c>
      <c r="B58" s="5" t="s">
        <v>320</v>
      </c>
      <c r="C58" s="6" t="s">
        <v>98</v>
      </c>
      <c r="D58" s="6" t="s">
        <v>321</v>
      </c>
      <c r="E58" s="6" t="s">
        <v>322</v>
      </c>
      <c r="F58" s="6" t="s">
        <v>324</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264</v>
      </c>
      <c r="K58" s="7" t="s">
        <v>264</v>
      </c>
      <c r="L58" s="7" t="s">
        <v>264</v>
      </c>
      <c r="M58" s="7" t="s">
        <v>264</v>
      </c>
    </row>
    <row r="59" spans="1:13" ht="195.75" customHeight="1" thickBot="1" x14ac:dyDescent="0.45">
      <c r="A59" s="23" t="str">
        <f t="shared" si="3"/>
        <v xml:space="preserve">Mobile App;
Vehicle Connection;
Connectivity/Communications;
Cloud or Back-end;
</v>
      </c>
      <c r="B59" s="5" t="s">
        <v>109</v>
      </c>
      <c r="C59" s="6" t="s">
        <v>98</v>
      </c>
      <c r="D59" s="6" t="s">
        <v>110</v>
      </c>
      <c r="E59" s="6" t="s">
        <v>304</v>
      </c>
      <c r="F59" s="6" t="s">
        <v>111</v>
      </c>
      <c r="G59" s="6" t="s">
        <v>4</v>
      </c>
      <c r="H59" s="6" t="s">
        <v>192</v>
      </c>
      <c r="I59" s="6" t="str">
        <f t="shared" si="0"/>
        <v>SII-080 (Protecting Firmware on Devices) - The vendor shall design security components that fail-secure to protect integrity of systems and data.</v>
      </c>
      <c r="J59" s="7" t="s">
        <v>264</v>
      </c>
      <c r="K59" s="7" t="s">
        <v>264</v>
      </c>
      <c r="L59" s="7" t="s">
        <v>264</v>
      </c>
      <c r="M59" s="7" t="s">
        <v>264</v>
      </c>
    </row>
    <row r="60" spans="1:13" ht="248.15" thickBot="1" x14ac:dyDescent="0.45">
      <c r="A60" s="23" t="str">
        <f t="shared" si="3"/>
        <v xml:space="preserve">Mobile App;
Vehicle Connection;
Connectivity/Communications;
Cloud or Back-end;
</v>
      </c>
      <c r="B60" s="5" t="s">
        <v>112</v>
      </c>
      <c r="C60" s="6" t="s">
        <v>98</v>
      </c>
      <c r="D60" s="6" t="s">
        <v>113</v>
      </c>
      <c r="E60" s="6" t="s">
        <v>183</v>
      </c>
      <c r="F60" s="6" t="s">
        <v>114</v>
      </c>
      <c r="G60" s="6" t="s">
        <v>233</v>
      </c>
      <c r="H60" s="6" t="s">
        <v>236</v>
      </c>
      <c r="I60" s="6" t="str">
        <f t="shared" si="0"/>
        <v>SII-081 (Protecting Firmware on Devices) - The vendor shall utilize protective mechanisms to protect components from unauthorized runtime/volatile modification of code.</v>
      </c>
      <c r="J60" s="7" t="s">
        <v>264</v>
      </c>
      <c r="K60" s="7" t="s">
        <v>264</v>
      </c>
      <c r="L60" s="7" t="s">
        <v>264</v>
      </c>
      <c r="M60" s="7" t="s">
        <v>264</v>
      </c>
    </row>
    <row r="61" spans="1:13" ht="321" thickBot="1" x14ac:dyDescent="0.45">
      <c r="A61" s="23" t="str">
        <f t="shared" si="3"/>
        <v xml:space="preserve">Mobile App;
Vehicle Connection;
Connectivity/Communications;
Cloud or Back-end;
</v>
      </c>
      <c r="B61" s="5" t="s">
        <v>115</v>
      </c>
      <c r="C61" s="6" t="s">
        <v>116</v>
      </c>
      <c r="D61" s="6" t="s">
        <v>251</v>
      </c>
      <c r="E61" s="6" t="s">
        <v>377</v>
      </c>
      <c r="F61" s="6" t="s">
        <v>184</v>
      </c>
      <c r="G61" s="6" t="s">
        <v>4</v>
      </c>
      <c r="H61" s="6" t="s">
        <v>192</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264</v>
      </c>
      <c r="K61" s="7" t="s">
        <v>264</v>
      </c>
      <c r="L61" s="7" t="s">
        <v>264</v>
      </c>
      <c r="M61" s="7" t="s">
        <v>264</v>
      </c>
    </row>
    <row r="62" spans="1:13" ht="120" customHeight="1" thickBot="1" x14ac:dyDescent="0.45">
      <c r="A62" s="23" t="str">
        <f t="shared" si="3"/>
        <v xml:space="preserve">Cloud or Back-end;
</v>
      </c>
      <c r="B62" s="5" t="s">
        <v>117</v>
      </c>
      <c r="C62" s="6" t="s">
        <v>118</v>
      </c>
      <c r="D62" s="6" t="s">
        <v>119</v>
      </c>
      <c r="E62" s="6" t="s">
        <v>305</v>
      </c>
      <c r="F62" s="6" t="s">
        <v>120</v>
      </c>
      <c r="G62" s="6" t="s">
        <v>218</v>
      </c>
      <c r="H62" s="6" t="s">
        <v>237</v>
      </c>
      <c r="I62" s="6" t="str">
        <f t="shared" si="0"/>
        <v>SII-100 (Incident Response) - The vendor must monitor information systems for attack and unauthorized access including employing automated analysis tools</v>
      </c>
      <c r="J62" s="7" t="s">
        <v>265</v>
      </c>
      <c r="K62" s="7" t="s">
        <v>265</v>
      </c>
      <c r="L62" s="7" t="s">
        <v>265</v>
      </c>
      <c r="M62" s="7" t="s">
        <v>264</v>
      </c>
    </row>
    <row r="63" spans="1:13" ht="291.89999999999998" thickBot="1" x14ac:dyDescent="0.45">
      <c r="A63" s="23" t="str">
        <f t="shared" si="3"/>
        <v xml:space="preserve">Connectivity/Communications;
Cloud or Back-end;
</v>
      </c>
      <c r="B63" s="5" t="s">
        <v>121</v>
      </c>
      <c r="C63" s="6" t="s">
        <v>116</v>
      </c>
      <c r="D63" s="6" t="s">
        <v>146</v>
      </c>
      <c r="E63" s="6" t="s">
        <v>185</v>
      </c>
      <c r="F63" s="6" t="s">
        <v>122</v>
      </c>
      <c r="G63" s="6" t="s">
        <v>4</v>
      </c>
      <c r="H63" s="6" t="s">
        <v>192</v>
      </c>
      <c r="I63" s="6" t="str">
        <f t="shared" si="0"/>
        <v xml:space="preserve">SII-110 (Vulnerability Management) - The vendor conducts regular vulnerability scans of operating environment to verify software components in use have been patched according to remediation SLAs. 
</v>
      </c>
      <c r="J63" s="7" t="s">
        <v>265</v>
      </c>
      <c r="K63" s="7" t="s">
        <v>265</v>
      </c>
      <c r="L63" s="7" t="s">
        <v>264</v>
      </c>
      <c r="M63" s="7" t="s">
        <v>264</v>
      </c>
    </row>
    <row r="64" spans="1:13" ht="306.45" thickBot="1" x14ac:dyDescent="0.45">
      <c r="A64" s="23" t="str">
        <f t="shared" si="3"/>
        <v xml:space="preserve">Mobile App;
Vehicle Connection;
Connectivity/Communications;
Cloud or Back-end;
</v>
      </c>
      <c r="B64" s="5" t="s">
        <v>123</v>
      </c>
      <c r="C64" s="6" t="s">
        <v>116</v>
      </c>
      <c r="D64" s="6" t="s">
        <v>124</v>
      </c>
      <c r="E64" s="6" t="s">
        <v>306</v>
      </c>
      <c r="F64" s="6" t="s">
        <v>125</v>
      </c>
      <c r="G64" s="6" t="s">
        <v>233</v>
      </c>
      <c r="H64" s="6" t="s">
        <v>238</v>
      </c>
      <c r="I64" s="6" t="str">
        <f t="shared" si="0"/>
        <v>SII-120 (Vulnerability Management) - The vendor shall have a vulnerability management process that includes steps to triage any found vulnerabilities and plan remediation.</v>
      </c>
      <c r="J64" s="7" t="s">
        <v>264</v>
      </c>
      <c r="K64" s="7" t="s">
        <v>264</v>
      </c>
      <c r="L64" s="7" t="s">
        <v>264</v>
      </c>
      <c r="M64" s="7" t="s">
        <v>264</v>
      </c>
    </row>
    <row r="65" spans="1:13" ht="172.5" customHeight="1" thickBot="1" x14ac:dyDescent="0.45">
      <c r="A65" s="23" t="str">
        <f t="shared" si="3"/>
        <v xml:space="preserve">Mobile App;
Vehicle Connection;
Connectivity/Communications;
Cloud or Back-end;
</v>
      </c>
      <c r="B65" s="5" t="s">
        <v>126</v>
      </c>
      <c r="C65" s="6" t="s">
        <v>116</v>
      </c>
      <c r="D65" s="6" t="s">
        <v>244</v>
      </c>
      <c r="E65" s="6" t="s">
        <v>307</v>
      </c>
      <c r="F65" s="6" t="s">
        <v>186</v>
      </c>
      <c r="G65" s="6" t="s">
        <v>4</v>
      </c>
      <c r="H65" s="6" t="s">
        <v>192</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264</v>
      </c>
      <c r="K65" s="7" t="s">
        <v>264</v>
      </c>
      <c r="L65" s="7" t="s">
        <v>264</v>
      </c>
      <c r="M65" s="7" t="s">
        <v>264</v>
      </c>
    </row>
    <row r="66" spans="1:13" ht="277.3" thickBot="1" x14ac:dyDescent="0.45">
      <c r="A66" s="23" t="str">
        <f t="shared" si="3"/>
        <v xml:space="preserve">Mobile App;
Vehicle Connection;
Connectivity/Communications;
Cloud or Back-end;
</v>
      </c>
      <c r="B66" s="5" t="s">
        <v>127</v>
      </c>
      <c r="C66" s="6" t="s">
        <v>116</v>
      </c>
      <c r="D66" s="6" t="s">
        <v>128</v>
      </c>
      <c r="E66" s="6" t="s">
        <v>308</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264</v>
      </c>
      <c r="K66" s="7" t="s">
        <v>264</v>
      </c>
      <c r="L66" s="7" t="s">
        <v>264</v>
      </c>
      <c r="M66" s="7" t="s">
        <v>264</v>
      </c>
    </row>
    <row r="67" spans="1:13" ht="141.75" customHeight="1" thickBot="1" x14ac:dyDescent="0.45">
      <c r="A67" s="23" t="str">
        <f t="shared" si="3"/>
        <v xml:space="preserve">Mobile App;
Vehicle Connection;
Connectivity/Communications;
Cloud or Back-end;
</v>
      </c>
      <c r="B67" s="5" t="s">
        <v>131</v>
      </c>
      <c r="C67" s="6" t="s">
        <v>116</v>
      </c>
      <c r="D67" s="6" t="s">
        <v>132</v>
      </c>
      <c r="E67" s="6" t="s">
        <v>248</v>
      </c>
      <c r="F67" s="6" t="s">
        <v>187</v>
      </c>
      <c r="G67" s="6" t="s">
        <v>4</v>
      </c>
      <c r="H67" s="6" t="s">
        <v>192</v>
      </c>
      <c r="I67" s="6" t="str">
        <f t="shared" si="0"/>
        <v>SII-150 (Vulnerability Management) - The vendor shall verify code according to best-practice coding standards</v>
      </c>
      <c r="J67" s="7" t="s">
        <v>264</v>
      </c>
      <c r="K67" s="7" t="s">
        <v>264</v>
      </c>
      <c r="L67" s="7" t="s">
        <v>264</v>
      </c>
      <c r="M67" s="7" t="s">
        <v>264</v>
      </c>
    </row>
    <row r="68" spans="1:13" ht="233.6" thickBot="1" x14ac:dyDescent="0.45">
      <c r="A68" s="23" t="str">
        <f t="shared" si="3"/>
        <v xml:space="preserve">Mobile App;
Vehicle Connection;
Connectivity/Communications;
Cloud or Back-end;
</v>
      </c>
      <c r="B68" s="5" t="s">
        <v>133</v>
      </c>
      <c r="C68" s="6" t="s">
        <v>134</v>
      </c>
      <c r="D68" s="6" t="s">
        <v>135</v>
      </c>
      <c r="E68" s="6" t="s">
        <v>309</v>
      </c>
      <c r="F68" s="6" t="s">
        <v>162</v>
      </c>
      <c r="G68" s="6" t="s">
        <v>4</v>
      </c>
      <c r="H68" s="6" t="s">
        <v>192</v>
      </c>
      <c r="I68" s="6" t="str">
        <f t="shared" si="0"/>
        <v>SII-170 (System and Information Integrity) - The vendor shall actively monitor resources such as NIST Common Vulnerabilities and Exposures (CVE), Bugtraq, for security alerts and advisories related to the telematics system’s components</v>
      </c>
      <c r="J68" s="7" t="s">
        <v>264</v>
      </c>
      <c r="K68" s="7" t="s">
        <v>264</v>
      </c>
      <c r="L68" s="7" t="s">
        <v>264</v>
      </c>
      <c r="M68" s="7" t="s">
        <v>264</v>
      </c>
    </row>
    <row r="69" spans="1:13" s="30" customFormat="1" ht="211.5" customHeight="1" thickBot="1" x14ac:dyDescent="0.45">
      <c r="A69" s="23" t="str">
        <f t="shared" si="3"/>
        <v xml:space="preserve">Mobile App;
Vehicle Connection;
Connectivity/Communications;
Cloud or Back-end;
</v>
      </c>
      <c r="B69" s="27" t="s">
        <v>245</v>
      </c>
      <c r="C69" s="28" t="s">
        <v>134</v>
      </c>
      <c r="D69" s="28" t="s">
        <v>246</v>
      </c>
      <c r="E69" s="28" t="s">
        <v>350</v>
      </c>
      <c r="F69" s="28" t="s">
        <v>247</v>
      </c>
      <c r="G69" s="28" t="s">
        <v>4</v>
      </c>
      <c r="H69" s="28" t="s">
        <v>192</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264</v>
      </c>
      <c r="K69" s="29" t="s">
        <v>264</v>
      </c>
      <c r="L69" s="29" t="s">
        <v>264</v>
      </c>
      <c r="M69" s="29" t="s">
        <v>264</v>
      </c>
    </row>
    <row r="70" spans="1:13" ht="409.6" thickBot="1" x14ac:dyDescent="0.45">
      <c r="A70" s="23" t="str">
        <f t="shared" si="3"/>
        <v xml:space="preserve">Mobile App;
Vehicle Connection;
Connectivity/Communications;
Cloud or Back-end;
</v>
      </c>
      <c r="B70" s="7" t="s">
        <v>136</v>
      </c>
      <c r="C70" s="8" t="s">
        <v>137</v>
      </c>
      <c r="D70" s="8" t="s">
        <v>147</v>
      </c>
      <c r="E70" s="8" t="s">
        <v>188</v>
      </c>
      <c r="F70" s="9" t="s">
        <v>189</v>
      </c>
      <c r="G70" s="6" t="s">
        <v>4</v>
      </c>
      <c r="H70" s="6" t="s">
        <v>192</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264</v>
      </c>
      <c r="K70" s="7" t="s">
        <v>264</v>
      </c>
      <c r="L70" s="7" t="s">
        <v>264</v>
      </c>
      <c r="M70" s="7" t="s">
        <v>264</v>
      </c>
    </row>
    <row r="71" spans="1:13" s="30" customFormat="1" ht="409.6" thickBot="1" x14ac:dyDescent="0.45">
      <c r="A71" s="23" t="str">
        <f t="shared" si="3"/>
        <v xml:space="preserve">Mobile App;
</v>
      </c>
      <c r="B71" s="29" t="s">
        <v>279</v>
      </c>
      <c r="C71" s="31" t="s">
        <v>280</v>
      </c>
      <c r="D71" s="31" t="s">
        <v>288</v>
      </c>
      <c r="E71" s="31" t="s">
        <v>281</v>
      </c>
      <c r="F71" s="32" t="s">
        <v>283</v>
      </c>
      <c r="G71" s="28" t="s">
        <v>233</v>
      </c>
      <c r="H71" s="28" t="s">
        <v>282</v>
      </c>
      <c r="I71" s="28" t="str">
        <f t="shared" si="0"/>
        <v>SII-190 (Software Resiliency / Code Protections) - The vendor’s software will have software resiliency measures included that will slow the progress of tampering and reverse engineering efforts.</v>
      </c>
      <c r="J71" s="29" t="s">
        <v>264</v>
      </c>
      <c r="K71" s="29" t="s">
        <v>265</v>
      </c>
      <c r="L71" s="29" t="s">
        <v>265</v>
      </c>
      <c r="M71" s="29" t="s">
        <v>265</v>
      </c>
    </row>
    <row r="72" spans="1:13" ht="73.3" thickBot="1" x14ac:dyDescent="0.45">
      <c r="A72" s="23" t="str">
        <f t="shared" si="3"/>
        <v xml:space="preserve">Mobile App;
Vehicle Connection;
Connectivity/Communications;
Cloud or Back-end;
</v>
      </c>
      <c r="B72" s="5" t="s">
        <v>311</v>
      </c>
      <c r="C72" s="6" t="s">
        <v>134</v>
      </c>
      <c r="D72" s="6" t="s">
        <v>344</v>
      </c>
      <c r="E72" s="6" t="s">
        <v>317</v>
      </c>
      <c r="F72" s="6" t="s">
        <v>313</v>
      </c>
      <c r="G72" s="6" t="s">
        <v>233</v>
      </c>
      <c r="H72" s="6" t="s">
        <v>192</v>
      </c>
      <c r="I72" s="6" t="str">
        <f t="shared" ref="I72" si="11">B72&amp; " " &amp;"("&amp;C72&amp;")"&amp;" - "&amp;D72</f>
        <v>SII-200 (System and Information Integrity) - The vendor shall participate in a cybersecurity information sharing and analysis group in the heavy vehicle industry</v>
      </c>
      <c r="J72" s="7" t="s">
        <v>264</v>
      </c>
      <c r="K72" s="7" t="s">
        <v>264</v>
      </c>
      <c r="L72" s="7" t="s">
        <v>264</v>
      </c>
      <c r="M72" s="7" t="s">
        <v>264</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5234375" defaultRowHeight="16.75" x14ac:dyDescent="0.45"/>
  <cols>
    <col min="1" max="2" width="9.15234375" style="39"/>
    <col min="3" max="6" width="20.15234375" style="40" customWidth="1"/>
    <col min="7" max="7" width="118.69140625" style="39" customWidth="1"/>
    <col min="8" max="8" width="9.15234375" style="39" hidden="1" customWidth="1"/>
    <col min="9" max="16384" width="9.15234375" style="39"/>
  </cols>
  <sheetData>
    <row r="1" spans="1:8" s="37" customFormat="1" x14ac:dyDescent="0.4">
      <c r="A1" s="93" t="str">
        <f>Matrix!$B$1</f>
        <v>Ref #</v>
      </c>
      <c r="B1" s="75"/>
      <c r="C1" s="91" t="str">
        <f>Matrix!$C$1</f>
        <v>Category</v>
      </c>
      <c r="D1" s="86"/>
      <c r="E1" s="91" t="str">
        <f>Matrix!$G$1</f>
        <v>Criticality:
High, Medium, or Low</v>
      </c>
      <c r="F1" s="86"/>
      <c r="G1" s="51" t="str">
        <f>Matrix!$E$1</f>
        <v xml:space="preserve">Public Requirements References/Descriptions </v>
      </c>
    </row>
    <row r="2" spans="1:8" s="38" customFormat="1" ht="15.75" customHeight="1" x14ac:dyDescent="0.4">
      <c r="A2" s="92" t="s">
        <v>0</v>
      </c>
      <c r="B2" s="92"/>
      <c r="C2" s="92" t="str" cm="1">
        <f t="array" aca="1" ref="C2" ca="1">OFFSET(Matrix!$C$1,$H2 - 1,0)</f>
        <v>Audit and Accountability</v>
      </c>
      <c r="D2" s="66"/>
      <c r="E2" s="92" t="str" cm="1">
        <f t="array" aca="1" ref="E2" ca="1">OFFSET(Matrix!$G$1, $H2 - 1,0)</f>
        <v>Medium</v>
      </c>
      <c r="F2" s="66"/>
      <c r="G2" s="92"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38">
        <f>MATCH($A2,Matrix!$B$2:$B$73,0)+1</f>
        <v>2</v>
      </c>
    </row>
    <row r="3" spans="1:8" s="38" customFormat="1" x14ac:dyDescent="0.4">
      <c r="A3" s="91" t="str">
        <f>Matrix!$A$1</f>
        <v>Applicable Component Categories</v>
      </c>
      <c r="B3" s="86"/>
      <c r="C3" s="86"/>
      <c r="D3" s="86"/>
      <c r="E3" s="86"/>
      <c r="F3" s="86"/>
      <c r="G3" s="92"/>
      <c r="H3" s="38">
        <f>MATCH($A2,Matrix!$B$2:$B$73,0)+1</f>
        <v>2</v>
      </c>
    </row>
    <row r="4" spans="1:8" s="38" customFormat="1" ht="76.5" customHeight="1" x14ac:dyDescent="0.4">
      <c r="A4" s="92" t="str" cm="1">
        <f t="array" aca="1" ref="A4" ca="1">OFFSET(Matrix!$A$1,$H4 - 1,0)</f>
        <v>Cloud or Back-end;</v>
      </c>
      <c r="B4" s="92"/>
      <c r="C4" s="92"/>
      <c r="D4" s="92"/>
      <c r="E4" s="92"/>
      <c r="F4" s="92"/>
      <c r="G4" s="92"/>
      <c r="H4" s="38">
        <f>MATCH($A2,Matrix!$B$2:$B$73,0)+1</f>
        <v>2</v>
      </c>
    </row>
    <row r="5" spans="1:8" s="38" customFormat="1" x14ac:dyDescent="0.4">
      <c r="A5" s="91" t="str">
        <f>Matrix!$D$1</f>
        <v>Requirement</v>
      </c>
      <c r="B5" s="86"/>
      <c r="C5" s="86"/>
      <c r="D5" s="86"/>
      <c r="E5" s="86"/>
      <c r="F5" s="86"/>
      <c r="G5" s="92"/>
      <c r="H5" s="38">
        <f>MATCH($A2,Matrix!$B$2:$B$73,0)+1</f>
        <v>2</v>
      </c>
    </row>
    <row r="6" spans="1:8" s="38" customFormat="1" ht="94.5" customHeight="1" x14ac:dyDescent="0.4">
      <c r="A6" s="92" t="str" cm="1">
        <f t="array" aca="1" ref="A6" ca="1">OFFSET(Matrix!$D$1,$H6 - 1,0)</f>
        <v>The vendor's system shall record event and system logs</v>
      </c>
      <c r="B6" s="92"/>
      <c r="C6" s="92"/>
      <c r="D6" s="92"/>
      <c r="E6" s="92"/>
      <c r="F6" s="92"/>
      <c r="G6" s="92"/>
      <c r="H6" s="38">
        <f>MATCH($A2,Matrix!$B$2:$B$73,0)+1</f>
        <v>2</v>
      </c>
    </row>
    <row r="7" spans="1:8" s="38" customFormat="1" x14ac:dyDescent="0.4">
      <c r="A7" s="93" t="str">
        <f>Matrix!$F$1</f>
        <v xml:space="preserve">Verification: Inspection, Demonstration, Test, or Analysis </v>
      </c>
      <c r="B7" s="75"/>
      <c r="C7" s="75"/>
      <c r="D7" s="75"/>
      <c r="E7" s="75"/>
      <c r="F7" s="75"/>
      <c r="G7" s="92"/>
      <c r="H7" s="38">
        <f>MATCH($A2,Matrix!$B$2:$B$73,0)+1</f>
        <v>2</v>
      </c>
    </row>
    <row r="8" spans="1:8" s="38" customFormat="1" ht="94.5" customHeight="1" x14ac:dyDescent="0.4">
      <c r="A8" s="92" t="str" cm="1">
        <f t="array" aca="1" ref="A8" ca="1">OFFSET(Matrix!$F$1,$H8 - 1,0)</f>
        <v>Inspection of vendor-supplied documentation detailing locations where audit logs are stored and the types of events logged.</v>
      </c>
      <c r="B8" s="92"/>
      <c r="C8" s="92"/>
      <c r="D8" s="92"/>
      <c r="E8" s="92"/>
      <c r="F8" s="92"/>
      <c r="G8" s="92"/>
      <c r="H8" s="38">
        <f>MATCH($A2,Matrix!$B$2:$B$73,0)+1</f>
        <v>2</v>
      </c>
    </row>
    <row r="9" spans="1:8" s="38" customFormat="1" x14ac:dyDescent="0.4">
      <c r="A9" s="91" t="str">
        <f>Matrix!$H$1</f>
        <v>Remarks</v>
      </c>
      <c r="B9" s="86"/>
      <c r="C9" s="86"/>
      <c r="D9" s="86"/>
      <c r="E9" s="86"/>
      <c r="F9" s="86"/>
      <c r="G9" s="92"/>
      <c r="H9" s="38">
        <f>MATCH($A2,Matrix!$B$2:$B$73,0)+1</f>
        <v>2</v>
      </c>
    </row>
    <row r="10" spans="1:8" s="38" customFormat="1" ht="49.5" customHeight="1" x14ac:dyDescent="0.4">
      <c r="A10" s="92" t="str" cm="1">
        <f t="array" aca="1" ref="A10" ca="1">OFFSET(Matrix!$H$1,$H10 - 1,0)</f>
        <v>Ideally the logs are immutable,  backed up, and retained for a certain period of time</v>
      </c>
      <c r="B10" s="92"/>
      <c r="C10" s="92"/>
      <c r="D10" s="92"/>
      <c r="E10" s="92"/>
      <c r="F10" s="92"/>
      <c r="G10" s="92"/>
      <c r="H10" s="38">
        <f>MATCH($A2,Matrix!$B$2:$B$73,0)+1</f>
        <v>2</v>
      </c>
    </row>
    <row r="11" spans="1:8" s="71" customFormat="1" ht="46.5" customHeight="1" thickBot="1" x14ac:dyDescent="0.45">
      <c r="A11" s="70"/>
      <c r="B11" s="70"/>
      <c r="C11" s="70"/>
      <c r="D11" s="70"/>
      <c r="E11" s="70"/>
      <c r="F11" s="70"/>
      <c r="G11" s="70"/>
      <c r="H11" s="70"/>
    </row>
    <row r="12" spans="1:8" s="37" customFormat="1" ht="17.25" customHeight="1" x14ac:dyDescent="0.4">
      <c r="A12" s="87" t="str">
        <f>Matrix!$B$1</f>
        <v>Ref #</v>
      </c>
      <c r="B12" s="88"/>
      <c r="C12" s="61" t="str">
        <f>Matrix!$C$1</f>
        <v>Category</v>
      </c>
      <c r="D12" s="62"/>
      <c r="E12" s="61" t="str">
        <f>Matrix!$G$1</f>
        <v>Criticality:
High, Medium, or Low</v>
      </c>
      <c r="F12" s="62"/>
      <c r="G12" s="36" t="str">
        <f>Matrix!$E$1</f>
        <v xml:space="preserve">Public Requirements References/Descriptions </v>
      </c>
    </row>
    <row r="13" spans="1:8" s="38" customFormat="1" ht="15.75" customHeight="1" x14ac:dyDescent="0.4">
      <c r="A13" s="63" t="s">
        <v>6</v>
      </c>
      <c r="B13" s="64"/>
      <c r="C13" s="65" t="str" cm="1">
        <f t="array" aca="1" ref="C13" ca="1">OFFSET(Matrix!$C$1,$H13 - 1,0)</f>
        <v>Protecting Data on Devices</v>
      </c>
      <c r="D13" s="66"/>
      <c r="E13" s="65" t="str" cm="1">
        <f t="array" aca="1" ref="E13" ca="1">OFFSET(Matrix!$G$1, $H13 - 1,0)</f>
        <v>Medium</v>
      </c>
      <c r="F13" s="66"/>
      <c r="G13" s="79"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4">
      <c r="A14" s="85" t="str">
        <f>Matrix!$A$1</f>
        <v>Applicable Component Categories</v>
      </c>
      <c r="B14" s="86"/>
      <c r="C14" s="86"/>
      <c r="D14" s="86"/>
      <c r="E14" s="86"/>
      <c r="F14" s="86"/>
      <c r="G14" s="80"/>
      <c r="H14" s="38">
        <f>MATCH($A13,Matrix!$B$2:$B$73,0)+1</f>
        <v>3</v>
      </c>
    </row>
    <row r="15" spans="1:8" s="38" customFormat="1" ht="76.5" customHeight="1" x14ac:dyDescent="0.4">
      <c r="A15" s="63" t="str" cm="1">
        <f t="array" aca="1" ref="A15" ca="1">OFFSET(Matrix!$A$1,$H15 - 1,0)</f>
        <v>Mobile App;
Physical In-Cab Device;
Connectivity/Communications;
Cloud or Back-end;</v>
      </c>
      <c r="B15" s="72"/>
      <c r="C15" s="72"/>
      <c r="D15" s="72"/>
      <c r="E15" s="72"/>
      <c r="F15" s="73"/>
      <c r="G15" s="80"/>
      <c r="H15" s="38">
        <f>MATCH($A13,Matrix!$B$2:$B$73,0)+1</f>
        <v>3</v>
      </c>
    </row>
    <row r="16" spans="1:8" s="38" customFormat="1" ht="17.25" customHeight="1" x14ac:dyDescent="0.4">
      <c r="A16" s="85" t="str">
        <f>Matrix!$D$1</f>
        <v>Requirement</v>
      </c>
      <c r="B16" s="86"/>
      <c r="C16" s="86"/>
      <c r="D16" s="86"/>
      <c r="E16" s="86"/>
      <c r="F16" s="86"/>
      <c r="G16" s="80"/>
      <c r="H16" s="38">
        <f>MATCH($A13,Matrix!$B$2:$B$73,0)+1</f>
        <v>3</v>
      </c>
    </row>
    <row r="17" spans="1:8" s="38" customFormat="1" ht="94.5" customHeight="1" x14ac:dyDescent="0.4">
      <c r="A17" s="63"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2"/>
      <c r="C17" s="72"/>
      <c r="D17" s="72"/>
      <c r="E17" s="72"/>
      <c r="F17" s="73"/>
      <c r="G17" s="80"/>
      <c r="H17" s="38">
        <f>MATCH($A13,Matrix!$B$2:$B$73,0)+1</f>
        <v>3</v>
      </c>
    </row>
    <row r="18" spans="1:8" s="38" customFormat="1" x14ac:dyDescent="0.4">
      <c r="A18" s="74" t="str">
        <f>Matrix!$F$1</f>
        <v xml:space="preserve">Verification: Inspection, Demonstration, Test, or Analysis </v>
      </c>
      <c r="B18" s="75"/>
      <c r="C18" s="75"/>
      <c r="D18" s="75"/>
      <c r="E18" s="75"/>
      <c r="F18" s="75"/>
      <c r="G18" s="80"/>
      <c r="H18" s="38">
        <f>MATCH($A13,Matrix!$B$2:$B$73,0)+1</f>
        <v>3</v>
      </c>
    </row>
    <row r="19" spans="1:8" s="38" customFormat="1" ht="94.5" customHeight="1" x14ac:dyDescent="0.4">
      <c r="A19" s="63"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2"/>
      <c r="C19" s="72"/>
      <c r="D19" s="72"/>
      <c r="E19" s="72"/>
      <c r="F19" s="73"/>
      <c r="G19" s="80"/>
      <c r="H19" s="38">
        <f>MATCH($A13,Matrix!$B$2:$B$73,0)+1</f>
        <v>3</v>
      </c>
    </row>
    <row r="20" spans="1:8" s="38" customFormat="1" ht="17.25" customHeight="1" x14ac:dyDescent="0.4">
      <c r="A20" s="85" t="str">
        <f>Matrix!$H$1</f>
        <v>Remarks</v>
      </c>
      <c r="B20" s="86"/>
      <c r="C20" s="86"/>
      <c r="D20" s="86"/>
      <c r="E20" s="86"/>
      <c r="F20" s="86"/>
      <c r="G20" s="80"/>
      <c r="H20" s="38">
        <f>MATCH($A13,Matrix!$B$2:$B$73,0)+1</f>
        <v>3</v>
      </c>
    </row>
    <row r="21" spans="1:8" s="38" customFormat="1" ht="59.25" customHeight="1" thickBot="1" x14ac:dyDescent="0.45">
      <c r="A21" s="56" t="str" cm="1">
        <f t="array" aca="1" ref="A21" ca="1">OFFSET(Matrix!$H$1,$H21 - 1,0)</f>
        <v>e.g. a Linux system with MAC configured to deny access to the processes dealing with protected data and also denying debugger access to the memory space of those processes.</v>
      </c>
      <c r="B21" s="57"/>
      <c r="C21" s="57"/>
      <c r="D21" s="57"/>
      <c r="E21" s="57"/>
      <c r="F21" s="58"/>
      <c r="G21" s="81"/>
      <c r="H21" s="38">
        <f>MATCH($A13,Matrix!$B$2:$B$73,0)+1</f>
        <v>3</v>
      </c>
    </row>
    <row r="22" spans="1:8" s="71" customFormat="1" ht="46.5" customHeight="1" thickBot="1" x14ac:dyDescent="0.45">
      <c r="A22" s="70"/>
      <c r="B22" s="70"/>
      <c r="C22" s="70"/>
      <c r="D22" s="70"/>
      <c r="E22" s="70"/>
      <c r="F22" s="70"/>
      <c r="G22" s="70"/>
      <c r="H22" s="70"/>
    </row>
    <row r="23" spans="1:8" s="37" customFormat="1" x14ac:dyDescent="0.4">
      <c r="A23" s="59" t="str">
        <f>Matrix!$B$1</f>
        <v>Ref #</v>
      </c>
      <c r="B23" s="60"/>
      <c r="C23" s="61" t="str">
        <f>Matrix!$C$1</f>
        <v>Category</v>
      </c>
      <c r="D23" s="62"/>
      <c r="E23" s="61" t="str">
        <f>Matrix!$G$1</f>
        <v>Criticality:
High, Medium, or Low</v>
      </c>
      <c r="F23" s="62"/>
      <c r="G23" s="36" t="str">
        <f>Matrix!$E$1</f>
        <v xml:space="preserve">Public Requirements References/Descriptions </v>
      </c>
    </row>
    <row r="24" spans="1:8" s="38" customFormat="1" ht="15.75" customHeight="1" x14ac:dyDescent="0.4">
      <c r="A24" s="63" t="s">
        <v>10</v>
      </c>
      <c r="B24" s="64"/>
      <c r="C24" s="65" t="str" cm="1">
        <f t="array" aca="1" ref="C24" ca="1">OFFSET(Matrix!$C$1,$H24 - 1,0)</f>
        <v>Protecting Actions on Devices</v>
      </c>
      <c r="D24" s="66"/>
      <c r="E24" s="65" t="str" cm="1">
        <f t="array" aca="1" ref="E24" ca="1">OFFSET(Matrix!$G$1, $H24 - 1,0)</f>
        <v>High</v>
      </c>
      <c r="F24" s="66"/>
      <c r="G24" s="67"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38">
        <f>MATCH($A24,Matrix!$B$2:$B$73,0)+1</f>
        <v>4</v>
      </c>
    </row>
    <row r="25" spans="1:8" s="38" customFormat="1" x14ac:dyDescent="0.4">
      <c r="A25" s="85" t="str">
        <f>Matrix!$A$1</f>
        <v>Applicable Component Categories</v>
      </c>
      <c r="B25" s="86"/>
      <c r="C25" s="86"/>
      <c r="D25" s="86"/>
      <c r="E25" s="86"/>
      <c r="F25" s="86"/>
      <c r="G25" s="68"/>
      <c r="H25" s="38">
        <f>MATCH($A24,Matrix!$B$2:$B$73,0)+1</f>
        <v>4</v>
      </c>
    </row>
    <row r="26" spans="1:8" s="38" customFormat="1" ht="76.5" customHeight="1" x14ac:dyDescent="0.4">
      <c r="A26" s="63" t="str" cm="1">
        <f t="array" aca="1" ref="A26" ca="1">OFFSET(Matrix!$A$1,$H26 - 1,0)</f>
        <v>Mobile App;
Physical In-Cab Device;
Connectivity/Communications;
Cloud or Back-end;</v>
      </c>
      <c r="B26" s="72"/>
      <c r="C26" s="72"/>
      <c r="D26" s="72"/>
      <c r="E26" s="72"/>
      <c r="F26" s="73"/>
      <c r="G26" s="68"/>
      <c r="H26" s="38">
        <f>MATCH($A24,Matrix!$B$2:$B$73,0)+1</f>
        <v>4</v>
      </c>
    </row>
    <row r="27" spans="1:8" s="38" customFormat="1" x14ac:dyDescent="0.4">
      <c r="A27" s="85" t="str">
        <f>Matrix!$D$1</f>
        <v>Requirement</v>
      </c>
      <c r="B27" s="86"/>
      <c r="C27" s="86"/>
      <c r="D27" s="86"/>
      <c r="E27" s="86"/>
      <c r="F27" s="86"/>
      <c r="G27" s="68"/>
      <c r="H27" s="38">
        <f>MATCH($A24,Matrix!$B$2:$B$73,0)+1</f>
        <v>4</v>
      </c>
    </row>
    <row r="28" spans="1:8" s="38" customFormat="1" ht="94.5" customHeight="1" x14ac:dyDescent="0.4">
      <c r="A28" s="63"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2"/>
      <c r="C28" s="72"/>
      <c r="D28" s="72"/>
      <c r="E28" s="72"/>
      <c r="F28" s="73"/>
      <c r="G28" s="68"/>
      <c r="H28" s="38">
        <f>MATCH($A24,Matrix!$B$2:$B$73,0)+1</f>
        <v>4</v>
      </c>
    </row>
    <row r="29" spans="1:8" s="38" customFormat="1" x14ac:dyDescent="0.4">
      <c r="A29" s="74" t="str">
        <f>Matrix!$F$1</f>
        <v xml:space="preserve">Verification: Inspection, Demonstration, Test, or Analysis </v>
      </c>
      <c r="B29" s="75"/>
      <c r="C29" s="75"/>
      <c r="D29" s="75"/>
      <c r="E29" s="75"/>
      <c r="F29" s="75"/>
      <c r="G29" s="68"/>
      <c r="H29" s="38">
        <f>MATCH($A24,Matrix!$B$2:$B$73,0)+1</f>
        <v>4</v>
      </c>
    </row>
    <row r="30" spans="1:8" s="38" customFormat="1" ht="94.5" customHeight="1" x14ac:dyDescent="0.4">
      <c r="A30" s="63" t="str" cm="1">
        <f t="array" aca="1" ref="A30" ca="1">OFFSET(Matrix!$F$1,$H30 - 1,0)</f>
        <v xml:space="preserve">Inspection of vendor documentation or a demonstration by the vendor that details how software privileges are assigned in vendor systems. Ensure that principles of least privilege are met.
</v>
      </c>
      <c r="B30" s="72"/>
      <c r="C30" s="72"/>
      <c r="D30" s="72"/>
      <c r="E30" s="72"/>
      <c r="F30" s="73"/>
      <c r="G30" s="68"/>
      <c r="H30" s="38">
        <f>MATCH($A24,Matrix!$B$2:$B$73,0)+1</f>
        <v>4</v>
      </c>
    </row>
    <row r="31" spans="1:8" s="38" customFormat="1" x14ac:dyDescent="0.4">
      <c r="A31" s="85" t="str">
        <f>Matrix!$H$1</f>
        <v>Remarks</v>
      </c>
      <c r="B31" s="86"/>
      <c r="C31" s="86"/>
      <c r="D31" s="86"/>
      <c r="E31" s="86"/>
      <c r="F31" s="86"/>
      <c r="G31" s="68"/>
      <c r="H31" s="38">
        <f>MATCH($A24,Matrix!$B$2:$B$73,0)+1</f>
        <v>4</v>
      </c>
    </row>
    <row r="32" spans="1:8" s="38" customFormat="1" ht="49.5" customHeight="1" thickBot="1" x14ac:dyDescent="0.45">
      <c r="A32" s="56" t="str" cm="1">
        <f t="array" aca="1" ref="A32" ca="1">OFFSET(Matrix!$H$1,$H32 - 1,0)</f>
        <v>This principle underpins system security</v>
      </c>
      <c r="B32" s="57"/>
      <c r="C32" s="57"/>
      <c r="D32" s="57"/>
      <c r="E32" s="57"/>
      <c r="F32" s="58"/>
      <c r="G32" s="69"/>
      <c r="H32" s="38">
        <f>MATCH($A24,Matrix!$B$2:$B$73,0)+1</f>
        <v>4</v>
      </c>
    </row>
    <row r="33" spans="1:8" s="71" customFormat="1" ht="46.5" customHeight="1" thickBot="1" x14ac:dyDescent="0.45">
      <c r="A33" s="70"/>
      <c r="B33" s="70"/>
      <c r="C33" s="70"/>
      <c r="D33" s="70"/>
      <c r="E33" s="70"/>
      <c r="F33" s="70"/>
      <c r="G33" s="70"/>
      <c r="H33" s="70"/>
    </row>
    <row r="34" spans="1:8" s="37" customFormat="1" ht="17.25" customHeight="1" x14ac:dyDescent="0.4">
      <c r="A34" s="59" t="str">
        <f>Matrix!$B$1</f>
        <v>Ref #</v>
      </c>
      <c r="B34" s="60"/>
      <c r="C34" s="61" t="str">
        <f>Matrix!$C$1</f>
        <v>Category</v>
      </c>
      <c r="D34" s="62"/>
      <c r="E34" s="61" t="str">
        <f>Matrix!$G$1</f>
        <v>Criticality:
High, Medium, or Low</v>
      </c>
      <c r="F34" s="62"/>
      <c r="G34" s="36" t="str">
        <f>Matrix!$E$1</f>
        <v xml:space="preserve">Public Requirements References/Descriptions </v>
      </c>
    </row>
    <row r="35" spans="1:8" s="38" customFormat="1" ht="15.75" customHeight="1" x14ac:dyDescent="0.4">
      <c r="A35" s="63" t="s">
        <v>12</v>
      </c>
      <c r="B35" s="64"/>
      <c r="C35" s="65" t="str" cm="1">
        <f t="array" aca="1" ref="C35" ca="1">OFFSET(Matrix!$C$1,$H35 - 1,0)</f>
        <v>Access Control</v>
      </c>
      <c r="D35" s="66"/>
      <c r="E35" s="65" t="str" cm="1">
        <f t="array" aca="1" ref="E35" ca="1">OFFSET(Matrix!$G$1, $H35 - 1,0)</f>
        <v>High</v>
      </c>
      <c r="F35" s="66"/>
      <c r="G35" s="67"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4">
      <c r="A36" s="85" t="str">
        <f>Matrix!$A$1</f>
        <v>Applicable Component Categories</v>
      </c>
      <c r="B36" s="86"/>
      <c r="C36" s="86"/>
      <c r="D36" s="86"/>
      <c r="E36" s="86"/>
      <c r="F36" s="86"/>
      <c r="G36" s="68"/>
      <c r="H36" s="38">
        <f>MATCH($A35,Matrix!$B$2:$B$73,0)+1</f>
        <v>5</v>
      </c>
    </row>
    <row r="37" spans="1:8" s="38" customFormat="1" ht="76.5" customHeight="1" x14ac:dyDescent="0.4">
      <c r="A37" s="63" t="str" cm="1">
        <f t="array" aca="1" ref="A37" ca="1">OFFSET(Matrix!$A$1,$H37 - 1,0)</f>
        <v>Mobile App;
Physical In-Cab Device;
Connectivity/Communications;
Cloud or Back-end;</v>
      </c>
      <c r="B37" s="72"/>
      <c r="C37" s="72"/>
      <c r="D37" s="72"/>
      <c r="E37" s="72"/>
      <c r="F37" s="73"/>
      <c r="G37" s="68"/>
      <c r="H37" s="38">
        <f>MATCH($A35,Matrix!$B$2:$B$73,0)+1</f>
        <v>5</v>
      </c>
    </row>
    <row r="38" spans="1:8" s="38" customFormat="1" ht="17.25" customHeight="1" x14ac:dyDescent="0.4">
      <c r="A38" s="85" t="str">
        <f>Matrix!$D$1</f>
        <v>Requirement</v>
      </c>
      <c r="B38" s="86"/>
      <c r="C38" s="86"/>
      <c r="D38" s="86"/>
      <c r="E38" s="86"/>
      <c r="F38" s="86"/>
      <c r="G38" s="68"/>
      <c r="H38" s="38">
        <f>MATCH($A35,Matrix!$B$2:$B$73,0)+1</f>
        <v>5</v>
      </c>
    </row>
    <row r="39" spans="1:8" s="38" customFormat="1" ht="94.5" customHeight="1" x14ac:dyDescent="0.4">
      <c r="A39" s="63" t="str" cm="1">
        <f t="array" aca="1" ref="A39" ca="1">OFFSET(Matrix!$D$1,$H39 - 1,0)</f>
        <v>The vendor's system shall employ authentication to prevent unauthorized access to telematics systems and data.</v>
      </c>
      <c r="B39" s="72"/>
      <c r="C39" s="72"/>
      <c r="D39" s="72"/>
      <c r="E39" s="72"/>
      <c r="F39" s="73"/>
      <c r="G39" s="68"/>
      <c r="H39" s="38">
        <f>MATCH($A35,Matrix!$B$2:$B$73,0)+1</f>
        <v>5</v>
      </c>
    </row>
    <row r="40" spans="1:8" s="38" customFormat="1" x14ac:dyDescent="0.4">
      <c r="A40" s="74" t="str">
        <f>Matrix!$F$1</f>
        <v xml:space="preserve">Verification: Inspection, Demonstration, Test, or Analysis </v>
      </c>
      <c r="B40" s="75"/>
      <c r="C40" s="75"/>
      <c r="D40" s="75"/>
      <c r="E40" s="75"/>
      <c r="F40" s="75"/>
      <c r="G40" s="68"/>
      <c r="H40" s="38">
        <f>MATCH($A35,Matrix!$B$2:$B$73,0)+1</f>
        <v>5</v>
      </c>
    </row>
    <row r="41" spans="1:8" s="38" customFormat="1" ht="118.5" customHeight="1" x14ac:dyDescent="0.4">
      <c r="A41" s="63"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2"/>
      <c r="C41" s="72"/>
      <c r="D41" s="72"/>
      <c r="E41" s="72"/>
      <c r="F41" s="73"/>
      <c r="G41" s="68"/>
      <c r="H41" s="38">
        <f>MATCH($A35,Matrix!$B$2:$B$73,0)+1</f>
        <v>5</v>
      </c>
    </row>
    <row r="42" spans="1:8" s="38" customFormat="1" ht="17.25" customHeight="1" x14ac:dyDescent="0.4">
      <c r="A42" s="85" t="str">
        <f>Matrix!$H$1</f>
        <v>Remarks</v>
      </c>
      <c r="B42" s="86"/>
      <c r="C42" s="86"/>
      <c r="D42" s="86"/>
      <c r="E42" s="86"/>
      <c r="F42" s="86"/>
      <c r="G42" s="68"/>
      <c r="H42" s="38">
        <f>MATCH($A35,Matrix!$B$2:$B$73,0)+1</f>
        <v>5</v>
      </c>
    </row>
    <row r="43" spans="1:8" s="38" customFormat="1" ht="84" customHeight="1" thickBot="1" x14ac:dyDescent="0.45">
      <c r="A43" s="56" t="str" cm="1">
        <f t="array" aca="1" ref="A43" ca="1">OFFSET(Matrix!$H$1,$H43 - 1,0)</f>
        <v xml:space="preserve"> Identity management is critical
e.g. PINs, single-sign on with carrier’s identity provider (SAML or other), vendor managed identity provider (SAML or other)</v>
      </c>
      <c r="B43" s="57"/>
      <c r="C43" s="57"/>
      <c r="D43" s="57"/>
      <c r="E43" s="57"/>
      <c r="F43" s="58"/>
      <c r="G43" s="69"/>
      <c r="H43" s="38">
        <f>MATCH($A35,Matrix!$B$2:$B$73,0)+1</f>
        <v>5</v>
      </c>
    </row>
    <row r="44" spans="1:8" s="71" customFormat="1" ht="46.5" customHeight="1" thickBot="1" x14ac:dyDescent="0.45">
      <c r="A44" s="70"/>
      <c r="B44" s="70"/>
      <c r="C44" s="70"/>
      <c r="D44" s="70"/>
      <c r="E44" s="70"/>
      <c r="F44" s="70"/>
      <c r="G44" s="70"/>
      <c r="H44" s="70"/>
    </row>
    <row r="45" spans="1:8" s="37" customFormat="1" x14ac:dyDescent="0.4">
      <c r="A45" s="59" t="str">
        <f>Matrix!$B$1</f>
        <v>Ref #</v>
      </c>
      <c r="B45" s="60"/>
      <c r="C45" s="61" t="str">
        <f>Matrix!$C$1</f>
        <v>Category</v>
      </c>
      <c r="D45" s="62"/>
      <c r="E45" s="61" t="str">
        <f>Matrix!$G$1</f>
        <v>Criticality:
High, Medium, or Low</v>
      </c>
      <c r="F45" s="62"/>
      <c r="G45" s="36" t="str">
        <f>Matrix!$E$1</f>
        <v xml:space="preserve">Public Requirements References/Descriptions </v>
      </c>
    </row>
    <row r="46" spans="1:8" s="38" customFormat="1" ht="15.75" customHeight="1" x14ac:dyDescent="0.4">
      <c r="A46" s="63" t="s">
        <v>15</v>
      </c>
      <c r="B46" s="64"/>
      <c r="C46" s="65" t="str" cm="1">
        <f t="array" aca="1" ref="C46" ca="1">OFFSET(Matrix!$C$1,$H46 - 1,0)</f>
        <v>Access Control</v>
      </c>
      <c r="D46" s="66"/>
      <c r="E46" s="65" t="str" cm="1">
        <f t="array" aca="1" ref="E46" ca="1">OFFSET(Matrix!$G$1, $H46 - 1,0)</f>
        <v>Medium</v>
      </c>
      <c r="F46" s="66"/>
      <c r="G46" s="67"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38">
        <f>MATCH($A46,Matrix!$B$2:$B$73,0)+1</f>
        <v>6</v>
      </c>
    </row>
    <row r="47" spans="1:8" s="38" customFormat="1" x14ac:dyDescent="0.4">
      <c r="A47" s="85" t="str">
        <f>Matrix!$A$1</f>
        <v>Applicable Component Categories</v>
      </c>
      <c r="B47" s="86"/>
      <c r="C47" s="86"/>
      <c r="D47" s="86"/>
      <c r="E47" s="86"/>
      <c r="F47" s="86"/>
      <c r="G47" s="68"/>
      <c r="H47" s="38">
        <f>MATCH($A46,Matrix!$B$2:$B$73,0)+1</f>
        <v>6</v>
      </c>
    </row>
    <row r="48" spans="1:8" s="38" customFormat="1" ht="76.5" customHeight="1" x14ac:dyDescent="0.4">
      <c r="A48" s="63" t="str" cm="1">
        <f t="array" aca="1" ref="A48" ca="1">OFFSET(Matrix!$A$1,$H48 - 1,0)</f>
        <v>Mobile App;
Physical In-Cab Device;
Connectivity/Communications;
Cloud or Back-end;</v>
      </c>
      <c r="B48" s="72"/>
      <c r="C48" s="72"/>
      <c r="D48" s="72"/>
      <c r="E48" s="72"/>
      <c r="F48" s="73"/>
      <c r="G48" s="68"/>
      <c r="H48" s="38">
        <f>MATCH($A46,Matrix!$B$2:$B$73,0)+1</f>
        <v>6</v>
      </c>
    </row>
    <row r="49" spans="1:8" s="38" customFormat="1" x14ac:dyDescent="0.4">
      <c r="A49" s="85" t="str">
        <f>Matrix!$D$1</f>
        <v>Requirement</v>
      </c>
      <c r="B49" s="86"/>
      <c r="C49" s="86"/>
      <c r="D49" s="86"/>
      <c r="E49" s="86"/>
      <c r="F49" s="86"/>
      <c r="G49" s="68"/>
      <c r="H49" s="38">
        <f>MATCH($A46,Matrix!$B$2:$B$73,0)+1</f>
        <v>6</v>
      </c>
    </row>
    <row r="50" spans="1:8" s="38" customFormat="1" ht="94.5" customHeight="1" x14ac:dyDescent="0.4">
      <c r="A50" s="63" t="str" cm="1">
        <f t="array" aca="1" ref="A50" ca="1">OFFSET(Matrix!$D$1,$H50 - 1,0)</f>
        <v>The vendor shall identify all instances where the telematics system includes actions that cannot support access authentication and/or execute with elevated privileges</v>
      </c>
      <c r="B50" s="72"/>
      <c r="C50" s="72"/>
      <c r="D50" s="72"/>
      <c r="E50" s="72"/>
      <c r="F50" s="73"/>
      <c r="G50" s="68"/>
      <c r="H50" s="38">
        <f>MATCH($A46,Matrix!$B$2:$B$73,0)+1</f>
        <v>6</v>
      </c>
    </row>
    <row r="51" spans="1:8" s="38" customFormat="1" x14ac:dyDescent="0.4">
      <c r="A51" s="74" t="str">
        <f>Matrix!$F$1</f>
        <v xml:space="preserve">Verification: Inspection, Demonstration, Test, or Analysis </v>
      </c>
      <c r="B51" s="75"/>
      <c r="C51" s="75"/>
      <c r="D51" s="75"/>
      <c r="E51" s="75"/>
      <c r="F51" s="75"/>
      <c r="G51" s="68"/>
      <c r="H51" s="38">
        <f>MATCH($A46,Matrix!$B$2:$B$73,0)+1</f>
        <v>6</v>
      </c>
    </row>
    <row r="52" spans="1:8" s="38" customFormat="1" ht="94.5" customHeight="1" x14ac:dyDescent="0.4">
      <c r="A52" s="63"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2"/>
      <c r="C52" s="72"/>
      <c r="D52" s="72"/>
      <c r="E52" s="72"/>
      <c r="F52" s="73"/>
      <c r="G52" s="68"/>
      <c r="H52" s="38">
        <f>MATCH($A46,Matrix!$B$2:$B$73,0)+1</f>
        <v>6</v>
      </c>
    </row>
    <row r="53" spans="1:8" s="38" customFormat="1" x14ac:dyDescent="0.4">
      <c r="A53" s="85" t="str">
        <f>Matrix!$H$1</f>
        <v>Remarks</v>
      </c>
      <c r="B53" s="86"/>
      <c r="C53" s="86"/>
      <c r="D53" s="86"/>
      <c r="E53" s="86"/>
      <c r="F53" s="86"/>
      <c r="G53" s="68"/>
      <c r="H53" s="38">
        <f>MATCH($A46,Matrix!$B$2:$B$73,0)+1</f>
        <v>6</v>
      </c>
    </row>
    <row r="54" spans="1:8" s="38" customFormat="1" ht="49.5" customHeight="1" thickBot="1" x14ac:dyDescent="0.45">
      <c r="A54" s="56" t="str" cm="1">
        <f t="array" aca="1" ref="A54" ca="1">OFFSET(Matrix!$H$1,$H54 - 1,0)</f>
        <v>-</v>
      </c>
      <c r="B54" s="57"/>
      <c r="C54" s="57"/>
      <c r="D54" s="57"/>
      <c r="E54" s="57"/>
      <c r="F54" s="58"/>
      <c r="G54" s="69"/>
      <c r="H54" s="38">
        <f>MATCH($A46,Matrix!$B$2:$B$73,0)+1</f>
        <v>6</v>
      </c>
    </row>
    <row r="55" spans="1:8" s="71" customFormat="1" ht="46.5" customHeight="1" thickBot="1" x14ac:dyDescent="0.45">
      <c r="A55" s="70"/>
      <c r="B55" s="70"/>
      <c r="C55" s="70"/>
      <c r="D55" s="70"/>
      <c r="E55" s="70"/>
      <c r="F55" s="70"/>
      <c r="G55" s="70"/>
      <c r="H55" s="70"/>
    </row>
    <row r="56" spans="1:8" s="37" customFormat="1" ht="17.25" customHeight="1" x14ac:dyDescent="0.4">
      <c r="A56" s="59" t="str">
        <f>Matrix!$B$1</f>
        <v>Ref #</v>
      </c>
      <c r="B56" s="60"/>
      <c r="C56" s="61" t="str">
        <f>Matrix!$C$1</f>
        <v>Category</v>
      </c>
      <c r="D56" s="62"/>
      <c r="E56" s="61" t="str">
        <f>Matrix!$G$1</f>
        <v>Criticality:
High, Medium, or Low</v>
      </c>
      <c r="F56" s="62"/>
      <c r="G56" s="36" t="str">
        <f>Matrix!$E$1</f>
        <v xml:space="preserve">Public Requirements References/Descriptions </v>
      </c>
    </row>
    <row r="57" spans="1:8" s="38" customFormat="1" ht="15.75" customHeight="1" x14ac:dyDescent="0.4">
      <c r="A57" s="63" t="s">
        <v>18</v>
      </c>
      <c r="B57" s="64"/>
      <c r="C57" s="65" t="str" cm="1">
        <f t="array" aca="1" ref="C57" ca="1">OFFSET(Matrix!$C$1,$H57 - 1,0)</f>
        <v>Access Control</v>
      </c>
      <c r="D57" s="66"/>
      <c r="E57" s="65" t="str" cm="1">
        <f t="array" aca="1" ref="E57" ca="1">OFFSET(Matrix!$G$1, $H57 - 1,0)</f>
        <v>Medium</v>
      </c>
      <c r="F57" s="66"/>
      <c r="G57" s="67"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38">
        <f>MATCH($A57,Matrix!$B$2:$B$73,0)+1</f>
        <v>7</v>
      </c>
    </row>
    <row r="58" spans="1:8" s="38" customFormat="1" ht="17.25" customHeight="1" x14ac:dyDescent="0.4">
      <c r="A58" s="85" t="str">
        <f>Matrix!$A$1</f>
        <v>Applicable Component Categories</v>
      </c>
      <c r="B58" s="86"/>
      <c r="C58" s="86"/>
      <c r="D58" s="86"/>
      <c r="E58" s="86"/>
      <c r="F58" s="86"/>
      <c r="G58" s="68"/>
      <c r="H58" s="38">
        <f>MATCH($A57,Matrix!$B$2:$B$73,0)+1</f>
        <v>7</v>
      </c>
    </row>
    <row r="59" spans="1:8" s="38" customFormat="1" ht="76.5" customHeight="1" x14ac:dyDescent="0.4">
      <c r="A59" s="63" t="str" cm="1">
        <f t="array" aca="1" ref="A59" ca="1">OFFSET(Matrix!$A$1,$H59 - 1,0)</f>
        <v>Mobile App;
Physical In-Cab Device;
Connectivity/Communications;
Cloud or Back-end;</v>
      </c>
      <c r="B59" s="72"/>
      <c r="C59" s="72"/>
      <c r="D59" s="72"/>
      <c r="E59" s="72"/>
      <c r="F59" s="73"/>
      <c r="G59" s="68"/>
      <c r="H59" s="38">
        <f>MATCH($A57,Matrix!$B$2:$B$73,0)+1</f>
        <v>7</v>
      </c>
    </row>
    <row r="60" spans="1:8" s="38" customFormat="1" ht="17.25" customHeight="1" x14ac:dyDescent="0.4">
      <c r="A60" s="85" t="str">
        <f>Matrix!$D$1</f>
        <v>Requirement</v>
      </c>
      <c r="B60" s="86"/>
      <c r="C60" s="86"/>
      <c r="D60" s="86"/>
      <c r="E60" s="86"/>
      <c r="F60" s="86"/>
      <c r="G60" s="68"/>
      <c r="H60" s="38">
        <f>MATCH($A57,Matrix!$B$2:$B$73,0)+1</f>
        <v>7</v>
      </c>
    </row>
    <row r="61" spans="1:8" s="38" customFormat="1" ht="94.5" customHeight="1" x14ac:dyDescent="0.4">
      <c r="A61" s="63" t="str" cm="1">
        <f t="array" aca="1" ref="A61" ca="1">OFFSET(Matrix!$D$1,$H61 - 1,0)</f>
        <v>Identifying information about the connected devices will not be made available without authentication first.</v>
      </c>
      <c r="B61" s="72"/>
      <c r="C61" s="72"/>
      <c r="D61" s="72"/>
      <c r="E61" s="72"/>
      <c r="F61" s="73"/>
      <c r="G61" s="68"/>
      <c r="H61" s="38">
        <f>MATCH($A57,Matrix!$B$2:$B$73,0)+1</f>
        <v>7</v>
      </c>
    </row>
    <row r="62" spans="1:8" s="38" customFormat="1" x14ac:dyDescent="0.4">
      <c r="A62" s="74" t="str">
        <f>Matrix!$F$1</f>
        <v xml:space="preserve">Verification: Inspection, Demonstration, Test, or Analysis </v>
      </c>
      <c r="B62" s="75"/>
      <c r="C62" s="75"/>
      <c r="D62" s="75"/>
      <c r="E62" s="75"/>
      <c r="F62" s="75"/>
      <c r="G62" s="68"/>
      <c r="H62" s="38">
        <f>MATCH($A57,Matrix!$B$2:$B$73,0)+1</f>
        <v>7</v>
      </c>
    </row>
    <row r="63" spans="1:8" s="38" customFormat="1" ht="94.5" customHeight="1" x14ac:dyDescent="0.4">
      <c r="A63" s="63" t="str" cm="1">
        <f t="array" aca="1" ref="A63" ca="1">OFFSET(Matrix!$F$1,$H63 - 1,0)</f>
        <v>Inspection of vendor-supplied documentation listing system actions and interfaces that do not require authentication. Ensure that no information leaks are possible from these unauthenticated actions.</v>
      </c>
      <c r="B63" s="72"/>
      <c r="C63" s="72"/>
      <c r="D63" s="72"/>
      <c r="E63" s="72"/>
      <c r="F63" s="73"/>
      <c r="G63" s="68"/>
      <c r="H63" s="38">
        <f>MATCH($A57,Matrix!$B$2:$B$73,0)+1</f>
        <v>7</v>
      </c>
    </row>
    <row r="64" spans="1:8" s="38" customFormat="1" ht="17.25" customHeight="1" x14ac:dyDescent="0.4">
      <c r="A64" s="85" t="str">
        <f>Matrix!$H$1</f>
        <v>Remarks</v>
      </c>
      <c r="B64" s="86"/>
      <c r="C64" s="86"/>
      <c r="D64" s="86"/>
      <c r="E64" s="86"/>
      <c r="F64" s="86"/>
      <c r="G64" s="68"/>
      <c r="H64" s="38">
        <f>MATCH($A57,Matrix!$B$2:$B$73,0)+1</f>
        <v>7</v>
      </c>
    </row>
    <row r="65" spans="1:8" s="38" customFormat="1" ht="67.5" customHeight="1" thickBot="1" x14ac:dyDescent="0.45">
      <c r="A65" s="56"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57"/>
      <c r="C65" s="57"/>
      <c r="D65" s="57"/>
      <c r="E65" s="57"/>
      <c r="F65" s="58"/>
      <c r="G65" s="69"/>
      <c r="H65" s="38">
        <f>MATCH($A57,Matrix!$B$2:$B$73,0)+1</f>
        <v>7</v>
      </c>
    </row>
    <row r="66" spans="1:8" s="71" customFormat="1" ht="46.5" customHeight="1" thickBot="1" x14ac:dyDescent="0.45">
      <c r="A66" s="70"/>
      <c r="B66" s="70"/>
      <c r="C66" s="70"/>
      <c r="D66" s="70"/>
      <c r="E66" s="70"/>
      <c r="F66" s="70"/>
      <c r="G66" s="70"/>
      <c r="H66" s="70"/>
    </row>
    <row r="67" spans="1:8" s="37" customFormat="1" x14ac:dyDescent="0.4">
      <c r="A67" s="59" t="str">
        <f>Matrix!$B$1</f>
        <v>Ref #</v>
      </c>
      <c r="B67" s="60"/>
      <c r="C67" s="61" t="str">
        <f>Matrix!$C$1</f>
        <v>Category</v>
      </c>
      <c r="D67" s="62"/>
      <c r="E67" s="61" t="str">
        <f>Matrix!$G$1</f>
        <v>Criticality:
High, Medium, or Low</v>
      </c>
      <c r="F67" s="62"/>
      <c r="G67" s="36" t="str">
        <f>Matrix!$E$1</f>
        <v xml:space="preserve">Public Requirements References/Descriptions </v>
      </c>
    </row>
    <row r="68" spans="1:8" s="38" customFormat="1" ht="15.75" customHeight="1" x14ac:dyDescent="0.4">
      <c r="A68" s="63" t="s">
        <v>21</v>
      </c>
      <c r="B68" s="64"/>
      <c r="C68" s="65" t="str" cm="1">
        <f t="array" aca="1" ref="C68" ca="1">OFFSET(Matrix!$C$1,$H68 - 1,0)</f>
        <v>Access Control</v>
      </c>
      <c r="D68" s="66"/>
      <c r="E68" s="65" t="str" cm="1">
        <f t="array" aca="1" ref="E68" ca="1">OFFSET(Matrix!$G$1, $H68 - 1,0)</f>
        <v>Medium</v>
      </c>
      <c r="F68" s="66"/>
      <c r="G68" s="67"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38">
        <f>MATCH($A68,Matrix!$B$2:$B$73,0)+1</f>
        <v>8</v>
      </c>
    </row>
    <row r="69" spans="1:8" s="38" customFormat="1" x14ac:dyDescent="0.4">
      <c r="A69" s="85" t="str">
        <f>Matrix!$A$1</f>
        <v>Applicable Component Categories</v>
      </c>
      <c r="B69" s="86"/>
      <c r="C69" s="86"/>
      <c r="D69" s="86"/>
      <c r="E69" s="86"/>
      <c r="F69" s="86"/>
      <c r="G69" s="68"/>
      <c r="H69" s="38">
        <f>MATCH($A68,Matrix!$B$2:$B$73,0)+1</f>
        <v>8</v>
      </c>
    </row>
    <row r="70" spans="1:8" s="38" customFormat="1" ht="76.5" customHeight="1" x14ac:dyDescent="0.4">
      <c r="A70" s="63" t="str" cm="1">
        <f t="array" aca="1" ref="A70" ca="1">OFFSET(Matrix!$A$1,$H70 - 1,0)</f>
        <v>Mobile App;
Physical In-Cab Device;
Connectivity/Communications;
Cloud or Back-end;</v>
      </c>
      <c r="B70" s="72"/>
      <c r="C70" s="72"/>
      <c r="D70" s="72"/>
      <c r="E70" s="72"/>
      <c r="F70" s="73"/>
      <c r="G70" s="68"/>
      <c r="H70" s="38">
        <f>MATCH($A68,Matrix!$B$2:$B$73,0)+1</f>
        <v>8</v>
      </c>
    </row>
    <row r="71" spans="1:8" s="38" customFormat="1" x14ac:dyDescent="0.4">
      <c r="A71" s="85" t="str">
        <f>Matrix!$D$1</f>
        <v>Requirement</v>
      </c>
      <c r="B71" s="86"/>
      <c r="C71" s="86"/>
      <c r="D71" s="86"/>
      <c r="E71" s="86"/>
      <c r="F71" s="86"/>
      <c r="G71" s="68"/>
      <c r="H71" s="38">
        <f>MATCH($A68,Matrix!$B$2:$B$73,0)+1</f>
        <v>8</v>
      </c>
    </row>
    <row r="72" spans="1:8" s="38" customFormat="1" ht="94.5" customHeight="1" x14ac:dyDescent="0.4">
      <c r="A72" s="63" t="str" cm="1">
        <f t="array" aca="1" ref="A72" ca="1">OFFSET(Matrix!$D$1,$H72 - 1,0)</f>
        <v>All remote access methods and possible remote actions to/on telematics system shall be documented.</v>
      </c>
      <c r="B72" s="72"/>
      <c r="C72" s="72"/>
      <c r="D72" s="72"/>
      <c r="E72" s="72"/>
      <c r="F72" s="73"/>
      <c r="G72" s="68"/>
      <c r="H72" s="38">
        <f>MATCH($A68,Matrix!$B$2:$B$73,0)+1</f>
        <v>8</v>
      </c>
    </row>
    <row r="73" spans="1:8" s="38" customFormat="1" x14ac:dyDescent="0.4">
      <c r="A73" s="74" t="str">
        <f>Matrix!$F$1</f>
        <v xml:space="preserve">Verification: Inspection, Demonstration, Test, or Analysis </v>
      </c>
      <c r="B73" s="75"/>
      <c r="C73" s="75"/>
      <c r="D73" s="75"/>
      <c r="E73" s="75"/>
      <c r="F73" s="75"/>
      <c r="G73" s="68"/>
      <c r="H73" s="38">
        <f>MATCH($A68,Matrix!$B$2:$B$73,0)+1</f>
        <v>8</v>
      </c>
    </row>
    <row r="74" spans="1:8" s="38" customFormat="1" ht="94.5" customHeight="1" x14ac:dyDescent="0.4">
      <c r="A74" s="63"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2"/>
      <c r="C74" s="72"/>
      <c r="D74" s="72"/>
      <c r="E74" s="72"/>
      <c r="F74" s="73"/>
      <c r="G74" s="68"/>
      <c r="H74" s="38">
        <f>MATCH($A68,Matrix!$B$2:$B$73,0)+1</f>
        <v>8</v>
      </c>
    </row>
    <row r="75" spans="1:8" s="38" customFormat="1" x14ac:dyDescent="0.4">
      <c r="A75" s="85" t="str">
        <f>Matrix!$H$1</f>
        <v>Remarks</v>
      </c>
      <c r="B75" s="86"/>
      <c r="C75" s="86"/>
      <c r="D75" s="86"/>
      <c r="E75" s="86"/>
      <c r="F75" s="86"/>
      <c r="G75" s="68"/>
      <c r="H75" s="38">
        <f>MATCH($A68,Matrix!$B$2:$B$73,0)+1</f>
        <v>8</v>
      </c>
    </row>
    <row r="76" spans="1:8" s="38" customFormat="1" ht="49.5" customHeight="1" thickBot="1" x14ac:dyDescent="0.45">
      <c r="A76" s="56" t="str" cm="1">
        <f t="array" aca="1" ref="A76" ca="1">OFFSET(Matrix!$H$1,$H76 - 1,0)</f>
        <v>-</v>
      </c>
      <c r="B76" s="57"/>
      <c r="C76" s="57"/>
      <c r="D76" s="57"/>
      <c r="E76" s="57"/>
      <c r="F76" s="58"/>
      <c r="G76" s="69"/>
      <c r="H76" s="38">
        <f>MATCH($A68,Matrix!$B$2:$B$73,0)+1</f>
        <v>8</v>
      </c>
    </row>
    <row r="77" spans="1:8" s="71" customFormat="1" ht="46.5" customHeight="1" thickBot="1" x14ac:dyDescent="0.45">
      <c r="A77" s="70"/>
      <c r="B77" s="70"/>
      <c r="C77" s="70"/>
      <c r="D77" s="70"/>
      <c r="E77" s="70"/>
      <c r="F77" s="70"/>
      <c r="G77" s="70"/>
      <c r="H77" s="70"/>
    </row>
    <row r="78" spans="1:8" s="37" customFormat="1" ht="17.25" customHeight="1" x14ac:dyDescent="0.4">
      <c r="A78" s="59" t="str">
        <f>Matrix!$B$1</f>
        <v>Ref #</v>
      </c>
      <c r="B78" s="60"/>
      <c r="C78" s="61" t="str">
        <f>Matrix!$C$1</f>
        <v>Category</v>
      </c>
      <c r="D78" s="62"/>
      <c r="E78" s="61" t="str">
        <f>Matrix!$G$1</f>
        <v>Criticality:
High, Medium, or Low</v>
      </c>
      <c r="F78" s="62"/>
      <c r="G78" s="36" t="str">
        <f>Matrix!$E$1</f>
        <v xml:space="preserve">Public Requirements References/Descriptions </v>
      </c>
    </row>
    <row r="79" spans="1:8" s="38" customFormat="1" ht="15.75" customHeight="1" x14ac:dyDescent="0.4">
      <c r="A79" s="63" t="s">
        <v>24</v>
      </c>
      <c r="B79" s="64"/>
      <c r="C79" s="65" t="str" cm="1">
        <f t="array" aca="1" ref="C79" ca="1">OFFSET(Matrix!$C$1,$H79 - 1,0)</f>
        <v>Access Control</v>
      </c>
      <c r="D79" s="66"/>
      <c r="E79" s="65" t="str" cm="1">
        <f t="array" aca="1" ref="E79" ca="1">OFFSET(Matrix!$G$1, $H79 - 1,0)</f>
        <v>Medium</v>
      </c>
      <c r="F79" s="66"/>
      <c r="G79" s="67"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38">
        <f>MATCH($A79,Matrix!$B$2:$B$73,0)+1</f>
        <v>9</v>
      </c>
    </row>
    <row r="80" spans="1:8" s="38" customFormat="1" ht="17.25" customHeight="1" x14ac:dyDescent="0.4">
      <c r="A80" s="85" t="str">
        <f>Matrix!$A$1</f>
        <v>Applicable Component Categories</v>
      </c>
      <c r="B80" s="86"/>
      <c r="C80" s="86"/>
      <c r="D80" s="86"/>
      <c r="E80" s="86"/>
      <c r="F80" s="86"/>
      <c r="G80" s="68"/>
      <c r="H80" s="38">
        <f>MATCH($A79,Matrix!$B$2:$B$73,0)+1</f>
        <v>9</v>
      </c>
    </row>
    <row r="81" spans="1:8" s="38" customFormat="1" ht="76.5" customHeight="1" x14ac:dyDescent="0.4">
      <c r="A81" s="63" t="str" cm="1">
        <f t="array" aca="1" ref="A81" ca="1">OFFSET(Matrix!$A$1,$H81 - 1,0)</f>
        <v>Physical In-Cab Device;
Connectivity/Communications;</v>
      </c>
      <c r="B81" s="72"/>
      <c r="C81" s="72"/>
      <c r="D81" s="72"/>
      <c r="E81" s="72"/>
      <c r="F81" s="73"/>
      <c r="G81" s="68"/>
      <c r="H81" s="38">
        <f>MATCH($A79,Matrix!$B$2:$B$73,0)+1</f>
        <v>9</v>
      </c>
    </row>
    <row r="82" spans="1:8" s="38" customFormat="1" ht="17.25" customHeight="1" x14ac:dyDescent="0.4">
      <c r="A82" s="85" t="str">
        <f>Matrix!$D$1</f>
        <v>Requirement</v>
      </c>
      <c r="B82" s="86"/>
      <c r="C82" s="86"/>
      <c r="D82" s="86"/>
      <c r="E82" s="86"/>
      <c r="F82" s="86"/>
      <c r="G82" s="68"/>
      <c r="H82" s="38">
        <f>MATCH($A79,Matrix!$B$2:$B$73,0)+1</f>
        <v>9</v>
      </c>
    </row>
    <row r="83" spans="1:8" s="38" customFormat="1" ht="94.5" customHeight="1" x14ac:dyDescent="0.4">
      <c r="A83" s="63" t="str" cm="1">
        <f t="array" aca="1" ref="A83" ca="1">OFFSET(Matrix!$D$1,$H83 - 1,0)</f>
        <v>For all components of the system, the vendor shall provide a listing of all wireless communication interfaces to the system and specify how the interfaces can be configured and/or disabled.</v>
      </c>
      <c r="B83" s="72"/>
      <c r="C83" s="72"/>
      <c r="D83" s="72"/>
      <c r="E83" s="72"/>
      <c r="F83" s="73"/>
      <c r="G83" s="68"/>
      <c r="H83" s="38">
        <f>MATCH($A79,Matrix!$B$2:$B$73,0)+1</f>
        <v>9</v>
      </c>
    </row>
    <row r="84" spans="1:8" s="38" customFormat="1" x14ac:dyDescent="0.4">
      <c r="A84" s="74" t="str">
        <f>Matrix!$F$1</f>
        <v xml:space="preserve">Verification: Inspection, Demonstration, Test, or Analysis </v>
      </c>
      <c r="B84" s="75"/>
      <c r="C84" s="75"/>
      <c r="D84" s="75"/>
      <c r="E84" s="75"/>
      <c r="F84" s="75"/>
      <c r="G84" s="68"/>
      <c r="H84" s="38">
        <f>MATCH($A79,Matrix!$B$2:$B$73,0)+1</f>
        <v>9</v>
      </c>
    </row>
    <row r="85" spans="1:8" s="38" customFormat="1" ht="104.25" customHeight="1" x14ac:dyDescent="0.4">
      <c r="A85" s="63"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2"/>
      <c r="C85" s="72"/>
      <c r="D85" s="72"/>
      <c r="E85" s="72"/>
      <c r="F85" s="73"/>
      <c r="G85" s="68"/>
      <c r="H85" s="38">
        <f>MATCH($A79,Matrix!$B$2:$B$73,0)+1</f>
        <v>9</v>
      </c>
    </row>
    <row r="86" spans="1:8" s="38" customFormat="1" ht="17.25" customHeight="1" x14ac:dyDescent="0.4">
      <c r="A86" s="85" t="str">
        <f>Matrix!$H$1</f>
        <v>Remarks</v>
      </c>
      <c r="B86" s="86"/>
      <c r="C86" s="86"/>
      <c r="D86" s="86"/>
      <c r="E86" s="86"/>
      <c r="F86" s="86"/>
      <c r="G86" s="68"/>
      <c r="H86" s="38">
        <f>MATCH($A79,Matrix!$B$2:$B$73,0)+1</f>
        <v>9</v>
      </c>
    </row>
    <row r="87" spans="1:8" s="38" customFormat="1" ht="72" customHeight="1" thickBot="1" x14ac:dyDescent="0.45">
      <c r="A87" s="56" t="str" cm="1">
        <f t="array" aca="1" ref="A87" ca="1">OFFSET(Matrix!$H$1,$H87 - 1,0)</f>
        <v>e.g. Bluetooth, cellular, satellite, Wi-Fi hotspot, Wi-Fi client, infrared, NFC, RFID</v>
      </c>
      <c r="B87" s="57"/>
      <c r="C87" s="57"/>
      <c r="D87" s="57"/>
      <c r="E87" s="57"/>
      <c r="F87" s="58"/>
      <c r="G87" s="69"/>
      <c r="H87" s="38">
        <f>MATCH($A79,Matrix!$B$2:$B$73,0)+1</f>
        <v>9</v>
      </c>
    </row>
    <row r="88" spans="1:8" s="70" customFormat="1" ht="46.5" customHeight="1" thickBot="1" x14ac:dyDescent="0.45"/>
    <row r="89" spans="1:8" s="37" customFormat="1" ht="17.25" customHeight="1" x14ac:dyDescent="0.4">
      <c r="A89" s="87" t="str">
        <f>Matrix!$B$1</f>
        <v>Ref #</v>
      </c>
      <c r="B89" s="88"/>
      <c r="C89" s="89" t="str">
        <f>Matrix!$C$1</f>
        <v>Category</v>
      </c>
      <c r="D89" s="90"/>
      <c r="E89" s="89" t="str">
        <f>Matrix!$G$1</f>
        <v>Criticality:
High, Medium, or Low</v>
      </c>
      <c r="F89" s="90"/>
      <c r="G89" s="36" t="str">
        <f>Matrix!$E$1</f>
        <v xml:space="preserve">Public Requirements References/Descriptions </v>
      </c>
    </row>
    <row r="90" spans="1:8" s="38" customFormat="1" ht="15.75" customHeight="1" x14ac:dyDescent="0.4">
      <c r="A90" s="63" t="s">
        <v>328</v>
      </c>
      <c r="B90" s="64"/>
      <c r="C90" s="63" t="str" cm="1">
        <f t="array" aca="1" ref="C90" ca="1">OFFSET(Matrix!$C$1,$H90 - 1,0)</f>
        <v>Access Control</v>
      </c>
      <c r="D90" s="64"/>
      <c r="E90" s="63" t="str" cm="1">
        <f t="array" aca="1" ref="E90" ca="1">OFFSET(Matrix!$G$1, $H90 - 1,0)</f>
        <v>Medium</v>
      </c>
      <c r="F90" s="73"/>
      <c r="G90" s="79" t="str" cm="1">
        <f t="array" aca="1" ref="G90" ca="1">OFFSET(Matrix!$E$1,$H90 - 1,0)</f>
        <v>[GDL 39] Only use WPA2 authentication / encryption. Never use WEP, WPS, or “open” Wi-Fi.</v>
      </c>
      <c r="H90" s="38">
        <f>MATCH($A90,Matrix!$B$2:$B$73,0)+1</f>
        <v>10</v>
      </c>
    </row>
    <row r="91" spans="1:8" s="38" customFormat="1" ht="17.25" customHeight="1" x14ac:dyDescent="0.4">
      <c r="A91" s="76" t="str">
        <f>Matrix!$A$1</f>
        <v>Applicable Component Categories</v>
      </c>
      <c r="B91" s="77"/>
      <c r="C91" s="77"/>
      <c r="D91" s="77"/>
      <c r="E91" s="77"/>
      <c r="F91" s="78"/>
      <c r="G91" s="80"/>
      <c r="H91" s="38">
        <f>MATCH($A90,Matrix!$B$2:$B$73,0)+1</f>
        <v>10</v>
      </c>
    </row>
    <row r="92" spans="1:8" s="38" customFormat="1" ht="76.5" customHeight="1" x14ac:dyDescent="0.4">
      <c r="A92" s="63" t="str" cm="1">
        <f t="array" aca="1" ref="A92" ca="1">OFFSET(Matrix!$A$1,$H92 - 1,0)</f>
        <v>Physical In-Cab Device;
Connectivity/Communications;</v>
      </c>
      <c r="B92" s="72"/>
      <c r="C92" s="72"/>
      <c r="D92" s="72"/>
      <c r="E92" s="72"/>
      <c r="F92" s="73"/>
      <c r="G92" s="80"/>
      <c r="H92" s="38">
        <f>MATCH($A90,Matrix!$B$2:$B$73,0)+1</f>
        <v>10</v>
      </c>
    </row>
    <row r="93" spans="1:8" s="38" customFormat="1" ht="17.25" customHeight="1" x14ac:dyDescent="0.4">
      <c r="A93" s="76" t="str">
        <f>Matrix!$D$1</f>
        <v>Requirement</v>
      </c>
      <c r="B93" s="77"/>
      <c r="C93" s="77"/>
      <c r="D93" s="77"/>
      <c r="E93" s="77"/>
      <c r="F93" s="78"/>
      <c r="G93" s="80"/>
      <c r="H93" s="38">
        <f>MATCH($A90,Matrix!$B$2:$B$73,0)+1</f>
        <v>10</v>
      </c>
    </row>
    <row r="94" spans="1:8" s="38" customFormat="1" ht="94.5" customHeight="1" x14ac:dyDescent="0.4">
      <c r="A94" s="63" t="str" cm="1">
        <f t="array" aca="1" ref="A94" ca="1">OFFSET(Matrix!$D$1,$H94 - 1,0)</f>
        <v>The vendor shall not use any deprecated encryption+authentication on any WiFi interface of the device. At the time of drafting this includes WEP, WPS or open/none.</v>
      </c>
      <c r="B94" s="72"/>
      <c r="C94" s="72"/>
      <c r="D94" s="72"/>
      <c r="E94" s="72"/>
      <c r="F94" s="73"/>
      <c r="G94" s="80"/>
      <c r="H94" s="38">
        <f>MATCH($A90,Matrix!$B$2:$B$73,0)+1</f>
        <v>10</v>
      </c>
    </row>
    <row r="95" spans="1:8" s="38" customFormat="1" x14ac:dyDescent="0.4">
      <c r="A95" s="82" t="str">
        <f>Matrix!$F$1</f>
        <v xml:space="preserve">Verification: Inspection, Demonstration, Test, or Analysis </v>
      </c>
      <c r="B95" s="83"/>
      <c r="C95" s="83"/>
      <c r="D95" s="83"/>
      <c r="E95" s="83"/>
      <c r="F95" s="84"/>
      <c r="G95" s="80"/>
      <c r="H95" s="38">
        <f>MATCH($A90,Matrix!$B$2:$B$73,0)+1</f>
        <v>10</v>
      </c>
    </row>
    <row r="96" spans="1:8" s="38" customFormat="1" ht="104.25" customHeight="1" x14ac:dyDescent="0.4">
      <c r="A96" s="63" t="str" cm="1">
        <f t="array" aca="1" ref="A96" ca="1">OFFSET(Matrix!$F$1,$H96 - 1,0)</f>
        <v>Test that the device will not connect to WEP, WPS or open Wi-Fi hotspots.</v>
      </c>
      <c r="B96" s="72"/>
      <c r="C96" s="72"/>
      <c r="D96" s="72"/>
      <c r="E96" s="72"/>
      <c r="F96" s="73"/>
      <c r="G96" s="80"/>
      <c r="H96" s="38">
        <f>MATCH($A90,Matrix!$B$2:$B$73,0)+1</f>
        <v>10</v>
      </c>
    </row>
    <row r="97" spans="1:8" s="38" customFormat="1" ht="17.25" customHeight="1" x14ac:dyDescent="0.4">
      <c r="A97" s="76" t="str">
        <f>Matrix!$H$1</f>
        <v>Remarks</v>
      </c>
      <c r="B97" s="77"/>
      <c r="C97" s="77"/>
      <c r="D97" s="77"/>
      <c r="E97" s="77"/>
      <c r="F97" s="78"/>
      <c r="G97" s="80"/>
      <c r="H97" s="38">
        <f>MATCH($A90,Matrix!$B$2:$B$73,0)+1</f>
        <v>10</v>
      </c>
    </row>
    <row r="98" spans="1:8" s="38" customFormat="1" ht="72" customHeight="1" thickBot="1" x14ac:dyDescent="0.45">
      <c r="A98" s="56" cm="1">
        <f t="array" aca="1" ref="A98" ca="1">OFFSET(Matrix!$H$1,$H98 - 1,0)</f>
        <v>0</v>
      </c>
      <c r="B98" s="57"/>
      <c r="C98" s="57"/>
      <c r="D98" s="57"/>
      <c r="E98" s="57"/>
      <c r="F98" s="58"/>
      <c r="G98" s="81"/>
      <c r="H98" s="38">
        <f>MATCH($A90,Matrix!$B$2:$B$73,0)+1</f>
        <v>10</v>
      </c>
    </row>
    <row r="99" spans="1:8" s="70" customFormat="1" ht="46.5" customHeight="1" thickBot="1" x14ac:dyDescent="0.45"/>
    <row r="100" spans="1:8" s="37" customFormat="1" ht="17.25" customHeight="1" x14ac:dyDescent="0.4">
      <c r="A100" s="87" t="str">
        <f>Matrix!$B$1</f>
        <v>Ref #</v>
      </c>
      <c r="B100" s="88"/>
      <c r="C100" s="89" t="str">
        <f>Matrix!$C$1</f>
        <v>Category</v>
      </c>
      <c r="D100" s="90"/>
      <c r="E100" s="89" t="str">
        <f>Matrix!$G$1</f>
        <v>Criticality:
High, Medium, or Low</v>
      </c>
      <c r="F100" s="90"/>
      <c r="G100" s="36" t="str">
        <f>Matrix!$E$1</f>
        <v xml:space="preserve">Public Requirements References/Descriptions </v>
      </c>
    </row>
    <row r="101" spans="1:8" s="38" customFormat="1" ht="15.75" customHeight="1" x14ac:dyDescent="0.4">
      <c r="A101" s="63" t="s">
        <v>331</v>
      </c>
      <c r="B101" s="64"/>
      <c r="C101" s="63" t="str" cm="1">
        <f t="array" aca="1" ref="C101" ca="1">OFFSET(Matrix!$C$1,$H101 - 1,0)</f>
        <v>Access Control</v>
      </c>
      <c r="D101" s="64"/>
      <c r="E101" s="63" t="str" cm="1">
        <f t="array" aca="1" ref="E101" ca="1">OFFSET(Matrix!$G$1, $H101 - 1,0)</f>
        <v>Medium</v>
      </c>
      <c r="F101" s="73"/>
      <c r="G101" s="79" t="str" cm="1">
        <f t="array" aca="1" ref="G101" ca="1">OFFSET(Matrix!$E$1,$H101 - 1,0)</f>
        <v>[GDL 44] Make sure Bluetooth devices support and use Secure Simple Pairing (SSP) rather than legacy pairing.
[GDL 45] Numeric Comparison is preferred to Passkey Entry for pairing.</v>
      </c>
      <c r="H101" s="38">
        <f>MATCH($A101,Matrix!$B$2:$B$73,0)+1</f>
        <v>11</v>
      </c>
    </row>
    <row r="102" spans="1:8" s="38" customFormat="1" ht="17.25" customHeight="1" x14ac:dyDescent="0.4">
      <c r="A102" s="76" t="str">
        <f>Matrix!$A$1</f>
        <v>Applicable Component Categories</v>
      </c>
      <c r="B102" s="77"/>
      <c r="C102" s="77"/>
      <c r="D102" s="77"/>
      <c r="E102" s="77"/>
      <c r="F102" s="78"/>
      <c r="G102" s="80"/>
      <c r="H102" s="38">
        <f>MATCH($A101,Matrix!$B$2:$B$73,0)+1</f>
        <v>11</v>
      </c>
    </row>
    <row r="103" spans="1:8" s="38" customFormat="1" ht="76.5" customHeight="1" x14ac:dyDescent="0.4">
      <c r="A103" s="63" t="str" cm="1">
        <f t="array" aca="1" ref="A103" ca="1">OFFSET(Matrix!$A$1,$H103 - 1,0)</f>
        <v>Physical In-Cab Device;
Connectivity/Communications;</v>
      </c>
      <c r="B103" s="72"/>
      <c r="C103" s="72"/>
      <c r="D103" s="72"/>
      <c r="E103" s="72"/>
      <c r="F103" s="73"/>
      <c r="G103" s="80"/>
      <c r="H103" s="38">
        <f>MATCH($A101,Matrix!$B$2:$B$73,0)+1</f>
        <v>11</v>
      </c>
    </row>
    <row r="104" spans="1:8" s="38" customFormat="1" ht="17.25" customHeight="1" x14ac:dyDescent="0.4">
      <c r="A104" s="76" t="str">
        <f>Matrix!$D$1</f>
        <v>Requirement</v>
      </c>
      <c r="B104" s="77"/>
      <c r="C104" s="77"/>
      <c r="D104" s="77"/>
      <c r="E104" s="77"/>
      <c r="F104" s="78"/>
      <c r="G104" s="80"/>
      <c r="H104" s="38">
        <f>MATCH($A101,Matrix!$B$2:$B$73,0)+1</f>
        <v>11</v>
      </c>
    </row>
    <row r="105" spans="1:8" s="38" customFormat="1" ht="94.5" customHeight="1" x14ac:dyDescent="0.4">
      <c r="A105" s="63"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2"/>
      <c r="C105" s="72"/>
      <c r="D105" s="72"/>
      <c r="E105" s="72"/>
      <c r="F105" s="73"/>
      <c r="G105" s="80"/>
      <c r="H105" s="38">
        <f>MATCH($A101,Matrix!$B$2:$B$73,0)+1</f>
        <v>11</v>
      </c>
    </row>
    <row r="106" spans="1:8" s="38" customFormat="1" x14ac:dyDescent="0.4">
      <c r="A106" s="82" t="str">
        <f>Matrix!$F$1</f>
        <v xml:space="preserve">Verification: Inspection, Demonstration, Test, or Analysis </v>
      </c>
      <c r="B106" s="83"/>
      <c r="C106" s="83"/>
      <c r="D106" s="83"/>
      <c r="E106" s="83"/>
      <c r="F106" s="84"/>
      <c r="G106" s="80"/>
      <c r="H106" s="38">
        <f>MATCH($A101,Matrix!$B$2:$B$73,0)+1</f>
        <v>11</v>
      </c>
    </row>
    <row r="107" spans="1:8" s="38" customFormat="1" ht="104.25" customHeight="1" x14ac:dyDescent="0.4">
      <c r="A107" s="63" t="str" cm="1">
        <f t="array" aca="1" ref="A107" ca="1">OFFSET(Matrix!$F$1,$H107 - 1,0)</f>
        <v>Test that it is not possible to pair with the device 5 minutes after enabling pairing on the device. Test that pairing does not support SSP or passkey, only numeric comparison.</v>
      </c>
      <c r="B107" s="72"/>
      <c r="C107" s="72"/>
      <c r="D107" s="72"/>
      <c r="E107" s="72"/>
      <c r="F107" s="73"/>
      <c r="G107" s="80"/>
      <c r="H107" s="38">
        <f>MATCH($A101,Matrix!$B$2:$B$73,0)+1</f>
        <v>11</v>
      </c>
    </row>
    <row r="108" spans="1:8" s="38" customFormat="1" ht="17.25" customHeight="1" x14ac:dyDescent="0.4">
      <c r="A108" s="76" t="str">
        <f>Matrix!$H$1</f>
        <v>Remarks</v>
      </c>
      <c r="B108" s="77"/>
      <c r="C108" s="77"/>
      <c r="D108" s="77"/>
      <c r="E108" s="77"/>
      <c r="F108" s="78"/>
      <c r="G108" s="80"/>
      <c r="H108" s="38">
        <f>MATCH($A101,Matrix!$B$2:$B$73,0)+1</f>
        <v>11</v>
      </c>
    </row>
    <row r="109" spans="1:8" s="38" customFormat="1" ht="72" customHeight="1" thickBot="1" x14ac:dyDescent="0.45">
      <c r="A109" s="56" cm="1">
        <f t="array" aca="1" ref="A109" ca="1">OFFSET(Matrix!$H$1,$H109 - 1,0)</f>
        <v>0</v>
      </c>
      <c r="B109" s="57"/>
      <c r="C109" s="57"/>
      <c r="D109" s="57"/>
      <c r="E109" s="57"/>
      <c r="F109" s="58"/>
      <c r="G109" s="81"/>
      <c r="H109" s="38">
        <f>MATCH($A101,Matrix!$B$2:$B$73,0)+1</f>
        <v>11</v>
      </c>
    </row>
    <row r="110" spans="1:8" s="70" customFormat="1" ht="46.5" customHeight="1" thickBot="1" x14ac:dyDescent="0.45"/>
    <row r="111" spans="1:8" s="37" customFormat="1" ht="17.25" customHeight="1" x14ac:dyDescent="0.4">
      <c r="A111" s="87" t="str">
        <f>Matrix!$B$1</f>
        <v>Ref #</v>
      </c>
      <c r="B111" s="88"/>
      <c r="C111" s="89" t="str">
        <f>Matrix!$C$1</f>
        <v>Category</v>
      </c>
      <c r="D111" s="90"/>
      <c r="E111" s="89" t="str">
        <f>Matrix!$G$1</f>
        <v>Criticality:
High, Medium, or Low</v>
      </c>
      <c r="F111" s="90"/>
      <c r="G111" s="36" t="str">
        <f>Matrix!$E$1</f>
        <v xml:space="preserve">Public Requirements References/Descriptions </v>
      </c>
    </row>
    <row r="112" spans="1:8" s="38" customFormat="1" ht="15.75" customHeight="1" x14ac:dyDescent="0.4">
      <c r="A112" s="63" t="s">
        <v>338</v>
      </c>
      <c r="B112" s="64"/>
      <c r="C112" s="63" t="str" cm="1">
        <f t="array" aca="1" ref="C112" ca="1">OFFSET(Matrix!$C$1,$H112 - 1,0)</f>
        <v>Access Control</v>
      </c>
      <c r="D112" s="64"/>
      <c r="E112" s="63" t="str" cm="1">
        <f t="array" aca="1" ref="E112" ca="1">OFFSET(Matrix!$G$1, $H112 - 1,0)</f>
        <v>Medium</v>
      </c>
      <c r="F112" s="73"/>
      <c r="G112" s="79" cm="1">
        <f t="array" aca="1" ref="G112" ca="1">OFFSET(Matrix!$E$1,$H112 - 1,0)</f>
        <v>0</v>
      </c>
      <c r="H112" s="38">
        <f>MATCH($A112,Matrix!$B$2:$B$73,0)+1</f>
        <v>12</v>
      </c>
    </row>
    <row r="113" spans="1:8" s="38" customFormat="1" ht="17.25" customHeight="1" x14ac:dyDescent="0.4">
      <c r="A113" s="76" t="str">
        <f>Matrix!$A$1</f>
        <v>Applicable Component Categories</v>
      </c>
      <c r="B113" s="77"/>
      <c r="C113" s="77"/>
      <c r="D113" s="77"/>
      <c r="E113" s="77"/>
      <c r="F113" s="78"/>
      <c r="G113" s="80"/>
      <c r="H113" s="38">
        <f>MATCH($A112,Matrix!$B$2:$B$73,0)+1</f>
        <v>12</v>
      </c>
    </row>
    <row r="114" spans="1:8" s="38" customFormat="1" ht="76.5" customHeight="1" x14ac:dyDescent="0.4">
      <c r="A114" s="63" t="str" cm="1">
        <f t="array" aca="1" ref="A114" ca="1">OFFSET(Matrix!$A$1,$H114 - 1,0)</f>
        <v>Physical In-Cab Device;
Connectivity/Communications;</v>
      </c>
      <c r="B114" s="72"/>
      <c r="C114" s="72"/>
      <c r="D114" s="72"/>
      <c r="E114" s="72"/>
      <c r="F114" s="73"/>
      <c r="G114" s="80"/>
      <c r="H114" s="38">
        <f>MATCH($A112,Matrix!$B$2:$B$73,0)+1</f>
        <v>12</v>
      </c>
    </row>
    <row r="115" spans="1:8" s="38" customFormat="1" ht="17.25" customHeight="1" x14ac:dyDescent="0.4">
      <c r="A115" s="76" t="str">
        <f>Matrix!$D$1</f>
        <v>Requirement</v>
      </c>
      <c r="B115" s="77"/>
      <c r="C115" s="77"/>
      <c r="D115" s="77"/>
      <c r="E115" s="77"/>
      <c r="F115" s="78"/>
      <c r="G115" s="80"/>
      <c r="H115" s="38">
        <f>MATCH($A112,Matrix!$B$2:$B$73,0)+1</f>
        <v>12</v>
      </c>
    </row>
    <row r="116" spans="1:8" s="38" customFormat="1" ht="94.5" customHeight="1" x14ac:dyDescent="0.4">
      <c r="A116" s="63"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2"/>
      <c r="C116" s="72"/>
      <c r="D116" s="72"/>
      <c r="E116" s="72"/>
      <c r="F116" s="73"/>
      <c r="G116" s="80"/>
      <c r="H116" s="38">
        <f>MATCH($A112,Matrix!$B$2:$B$73,0)+1</f>
        <v>12</v>
      </c>
    </row>
    <row r="117" spans="1:8" s="38" customFormat="1" x14ac:dyDescent="0.4">
      <c r="A117" s="82" t="str">
        <f>Matrix!$F$1</f>
        <v xml:space="preserve">Verification: Inspection, Demonstration, Test, or Analysis </v>
      </c>
      <c r="B117" s="83"/>
      <c r="C117" s="83"/>
      <c r="D117" s="83"/>
      <c r="E117" s="83"/>
      <c r="F117" s="84"/>
      <c r="G117" s="80"/>
      <c r="H117" s="38">
        <f>MATCH($A112,Matrix!$B$2:$B$73,0)+1</f>
        <v>12</v>
      </c>
    </row>
    <row r="118" spans="1:8" s="38" customFormat="1" ht="104.25" customHeight="1" x14ac:dyDescent="0.4">
      <c r="A118" s="63" t="str" cm="1">
        <f t="array" aca="1" ref="A118" ca="1">OFFSET(Matrix!$F$1,$H118 - 1,0)</f>
        <v>Inspection of vendor-supplied documentation confirming upgradability of the software implementing encryption+authentication of wireless interfaces.</v>
      </c>
      <c r="B118" s="72"/>
      <c r="C118" s="72"/>
      <c r="D118" s="72"/>
      <c r="E118" s="72"/>
      <c r="F118" s="73"/>
      <c r="G118" s="80"/>
      <c r="H118" s="38">
        <f>MATCH($A112,Matrix!$B$2:$B$73,0)+1</f>
        <v>12</v>
      </c>
    </row>
    <row r="119" spans="1:8" s="38" customFormat="1" ht="17.25" customHeight="1" x14ac:dyDescent="0.4">
      <c r="A119" s="76" t="str">
        <f>Matrix!$H$1</f>
        <v>Remarks</v>
      </c>
      <c r="B119" s="77"/>
      <c r="C119" s="77"/>
      <c r="D119" s="77"/>
      <c r="E119" s="77"/>
      <c r="F119" s="78"/>
      <c r="G119" s="80"/>
      <c r="H119" s="38">
        <f>MATCH($A112,Matrix!$B$2:$B$73,0)+1</f>
        <v>12</v>
      </c>
    </row>
    <row r="120" spans="1:8" s="38" customFormat="1" ht="72" customHeight="1" thickBot="1" x14ac:dyDescent="0.45">
      <c r="A120" s="56" cm="1">
        <f t="array" aca="1" ref="A120" ca="1">OFFSET(Matrix!$H$1,$H120 - 1,0)</f>
        <v>0</v>
      </c>
      <c r="B120" s="57"/>
      <c r="C120" s="57"/>
      <c r="D120" s="57"/>
      <c r="E120" s="57"/>
      <c r="F120" s="58"/>
      <c r="G120" s="81"/>
      <c r="H120" s="38">
        <f>MATCH($A112,Matrix!$B$2:$B$73,0)+1</f>
        <v>12</v>
      </c>
    </row>
    <row r="121" spans="1:8" s="71" customFormat="1" ht="46.5" customHeight="1" thickBot="1" x14ac:dyDescent="0.45">
      <c r="A121" s="70"/>
      <c r="B121" s="70"/>
      <c r="C121" s="70"/>
      <c r="D121" s="70"/>
      <c r="E121" s="70"/>
      <c r="F121" s="70"/>
      <c r="G121" s="70"/>
      <c r="H121" s="70"/>
    </row>
    <row r="122" spans="1:8" s="37" customFormat="1" x14ac:dyDescent="0.4">
      <c r="A122" s="59" t="str">
        <f>Matrix!$B$1</f>
        <v>Ref #</v>
      </c>
      <c r="B122" s="60"/>
      <c r="C122" s="61" t="str">
        <f>Matrix!$C$1</f>
        <v>Category</v>
      </c>
      <c r="D122" s="62"/>
      <c r="E122" s="61" t="str">
        <f>Matrix!$G$1</f>
        <v>Criticality:
High, Medium, or Low</v>
      </c>
      <c r="F122" s="62"/>
      <c r="G122" s="36" t="str">
        <f>Matrix!$E$1</f>
        <v xml:space="preserve">Public Requirements References/Descriptions </v>
      </c>
    </row>
    <row r="123" spans="1:8" s="38" customFormat="1" ht="15.75" customHeight="1" x14ac:dyDescent="0.4">
      <c r="A123" s="63" t="s">
        <v>27</v>
      </c>
      <c r="B123" s="64"/>
      <c r="C123" s="65" t="str" cm="1">
        <f t="array" aca="1" ref="C123" ca="1">OFFSET(Matrix!$C$1,$H123 - 1,0)</f>
        <v>Identification and Authentication</v>
      </c>
      <c r="D123" s="66"/>
      <c r="E123" s="65" t="str" cm="1">
        <f t="array" aca="1" ref="E123" ca="1">OFFSET(Matrix!$G$1, $H123 - 1,0)</f>
        <v>Medium</v>
      </c>
      <c r="F123" s="66"/>
      <c r="G123" s="67" t="str" cm="1">
        <f t="array" aca="1" ref="G123" ca="1">OFFSET(Matrix!$E$1,$H123 - 1,0)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123" s="38">
        <f>MATCH($A123,Matrix!$B$2:$B$73,0)+1</f>
        <v>13</v>
      </c>
    </row>
    <row r="124" spans="1:8" s="38" customFormat="1" x14ac:dyDescent="0.4">
      <c r="A124" s="85" t="str">
        <f>Matrix!$A$1</f>
        <v>Applicable Component Categories</v>
      </c>
      <c r="B124" s="86"/>
      <c r="C124" s="86"/>
      <c r="D124" s="86"/>
      <c r="E124" s="86"/>
      <c r="F124" s="86"/>
      <c r="G124" s="68"/>
      <c r="H124" s="38">
        <f>MATCH($A123,Matrix!$B$2:$B$73,0)+1</f>
        <v>13</v>
      </c>
    </row>
    <row r="125" spans="1:8" s="38" customFormat="1" ht="76.5" customHeight="1" x14ac:dyDescent="0.4">
      <c r="A125" s="63" t="str" cm="1">
        <f t="array" aca="1" ref="A125" ca="1">OFFSET(Matrix!$A$1,$H125 - 1,0)</f>
        <v>Cloud or Back-end;</v>
      </c>
      <c r="B125" s="72"/>
      <c r="C125" s="72"/>
      <c r="D125" s="72"/>
      <c r="E125" s="72"/>
      <c r="F125" s="73"/>
      <c r="G125" s="68"/>
      <c r="H125" s="38">
        <f>MATCH($A123,Matrix!$B$2:$B$73,0)+1</f>
        <v>13</v>
      </c>
    </row>
    <row r="126" spans="1:8" s="38" customFormat="1" x14ac:dyDescent="0.4">
      <c r="A126" s="85" t="str">
        <f>Matrix!$D$1</f>
        <v>Requirement</v>
      </c>
      <c r="B126" s="86"/>
      <c r="C126" s="86"/>
      <c r="D126" s="86"/>
      <c r="E126" s="86"/>
      <c r="F126" s="86"/>
      <c r="G126" s="68"/>
      <c r="H126" s="38">
        <f>MATCH($A123,Matrix!$B$2:$B$73,0)+1</f>
        <v>13</v>
      </c>
    </row>
    <row r="127" spans="1:8" s="38" customFormat="1" ht="94.5" customHeight="1" x14ac:dyDescent="0.4">
      <c r="A127" s="63" t="str" cm="1">
        <f t="array" aca="1" ref="A127" ca="1">OFFSET(Matrix!$D$1,$H127 - 1,0)</f>
        <v>Authentication attempts to the vendor’s devices and backends shall be rate-limited to an industry accepted rate.</v>
      </c>
      <c r="B127" s="72"/>
      <c r="C127" s="72"/>
      <c r="D127" s="72"/>
      <c r="E127" s="72"/>
      <c r="F127" s="73"/>
      <c r="G127" s="68"/>
      <c r="H127" s="38">
        <f>MATCH($A123,Matrix!$B$2:$B$73,0)+1</f>
        <v>13</v>
      </c>
    </row>
    <row r="128" spans="1:8" s="38" customFormat="1" x14ac:dyDescent="0.4">
      <c r="A128" s="74" t="str">
        <f>Matrix!$F$1</f>
        <v xml:space="preserve">Verification: Inspection, Demonstration, Test, or Analysis </v>
      </c>
      <c r="B128" s="75"/>
      <c r="C128" s="75"/>
      <c r="D128" s="75"/>
      <c r="E128" s="75"/>
      <c r="F128" s="75"/>
      <c r="G128" s="68"/>
      <c r="H128" s="38">
        <f>MATCH($A123,Matrix!$B$2:$B$73,0)+1</f>
        <v>13</v>
      </c>
    </row>
    <row r="129" spans="1:8" s="38" customFormat="1" ht="94.5" customHeight="1" x14ac:dyDescent="0.4">
      <c r="A129" s="63" t="str" cm="1">
        <f t="array" aca="1" ref="A129" ca="1">OFFSET(Matrix!$F$1,$H129 - 1,0)</f>
        <v>Inspection of vendor-supplied documentation detailing the methods used to enforce rate limiting.</v>
      </c>
      <c r="B129" s="72"/>
      <c r="C129" s="72"/>
      <c r="D129" s="72"/>
      <c r="E129" s="72"/>
      <c r="F129" s="73"/>
      <c r="G129" s="68"/>
      <c r="H129" s="38">
        <f>MATCH($A123,Matrix!$B$2:$B$73,0)+1</f>
        <v>13</v>
      </c>
    </row>
    <row r="130" spans="1:8" s="38" customFormat="1" x14ac:dyDescent="0.4">
      <c r="A130" s="85" t="str">
        <f>Matrix!$H$1</f>
        <v>Remarks</v>
      </c>
      <c r="B130" s="86"/>
      <c r="C130" s="86"/>
      <c r="D130" s="86"/>
      <c r="E130" s="86"/>
      <c r="F130" s="86"/>
      <c r="G130" s="68"/>
      <c r="H130" s="38">
        <f>MATCH($A123,Matrix!$B$2:$B$73,0)+1</f>
        <v>13</v>
      </c>
    </row>
    <row r="131" spans="1:8" s="38" customFormat="1" ht="49.5" customHeight="1" thickBot="1" x14ac:dyDescent="0.45">
      <c r="A131" s="56" t="str" cm="1">
        <f t="array" aca="1" ref="A131" ca="1">OFFSET(Matrix!$H$1,$H131 - 1,0)</f>
        <v>-</v>
      </c>
      <c r="B131" s="57"/>
      <c r="C131" s="57"/>
      <c r="D131" s="57"/>
      <c r="E131" s="57"/>
      <c r="F131" s="58"/>
      <c r="G131" s="69"/>
      <c r="H131" s="38">
        <f>MATCH($A123,Matrix!$B$2:$B$73,0)+1</f>
        <v>13</v>
      </c>
    </row>
    <row r="132" spans="1:8" s="71" customFormat="1" ht="46.5" customHeight="1" thickBot="1" x14ac:dyDescent="0.45">
      <c r="A132" s="70"/>
      <c r="B132" s="70"/>
      <c r="C132" s="70"/>
      <c r="D132" s="70"/>
      <c r="E132" s="70"/>
      <c r="F132" s="70"/>
      <c r="G132" s="70"/>
      <c r="H132" s="70"/>
    </row>
    <row r="133" spans="1:8" s="37" customFormat="1" ht="17.25" customHeight="1" x14ac:dyDescent="0.4">
      <c r="A133" s="59" t="str">
        <f>Matrix!$B$1</f>
        <v>Ref #</v>
      </c>
      <c r="B133" s="60"/>
      <c r="C133" s="61" t="str">
        <f>Matrix!$C$1</f>
        <v>Category</v>
      </c>
      <c r="D133" s="62"/>
      <c r="E133" s="61" t="str">
        <f>Matrix!$G$1</f>
        <v>Criticality:
High, Medium, or Low</v>
      </c>
      <c r="F133" s="62"/>
      <c r="G133" s="36" t="str">
        <f>Matrix!$E$1</f>
        <v xml:space="preserve">Public Requirements References/Descriptions </v>
      </c>
    </row>
    <row r="134" spans="1:8" s="38" customFormat="1" ht="15.75" customHeight="1" x14ac:dyDescent="0.4">
      <c r="A134" s="63" t="s">
        <v>31</v>
      </c>
      <c r="B134" s="64"/>
      <c r="C134" s="65" t="str" cm="1">
        <f t="array" aca="1" ref="C134" ca="1">OFFSET(Matrix!$C$1,$H134 - 1,0)</f>
        <v>Device-Local Authentication</v>
      </c>
      <c r="D134" s="66"/>
      <c r="E134" s="65" t="str" cm="1">
        <f t="array" aca="1" ref="E134" ca="1">OFFSET(Matrix!$G$1, $H134 - 1,0)</f>
        <v>Medium</v>
      </c>
      <c r="F134" s="66"/>
      <c r="G134" s="67" t="str" cm="1">
        <f t="array" aca="1" ref="G134" ca="1">OFFSET(Matrix!$E$1,$H134 - 1,0)</f>
        <v>ETSI TS 103 645 V1.1.1 Provision 4.1-1 All IoT device passwords shall be unique and shall not be resettable to any universal factory default value.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4">
      <c r="A135" s="85" t="str">
        <f>Matrix!$A$1</f>
        <v>Applicable Component Categories</v>
      </c>
      <c r="B135" s="86"/>
      <c r="C135" s="86"/>
      <c r="D135" s="86"/>
      <c r="E135" s="86"/>
      <c r="F135" s="86"/>
      <c r="G135" s="68"/>
      <c r="H135" s="38">
        <f>MATCH($A134,Matrix!$B$2:$B$73,0)+1</f>
        <v>14</v>
      </c>
    </row>
    <row r="136" spans="1:8" s="38" customFormat="1" ht="76.5" customHeight="1" x14ac:dyDescent="0.4">
      <c r="A136" s="63" t="str" cm="1">
        <f t="array" aca="1" ref="A136" ca="1">OFFSET(Matrix!$A$1,$H136 - 1,0)</f>
        <v xml:space="preserve">Mobile App;
Physical In-Cab Device;
Connectivity/Communications;
</v>
      </c>
      <c r="B136" s="72"/>
      <c r="C136" s="72"/>
      <c r="D136" s="72"/>
      <c r="E136" s="72"/>
      <c r="F136" s="73"/>
      <c r="G136" s="68"/>
      <c r="H136" s="38">
        <f>MATCH($A134,Matrix!$B$2:$B$73,0)+1</f>
        <v>14</v>
      </c>
    </row>
    <row r="137" spans="1:8" s="38" customFormat="1" ht="17.25" customHeight="1" x14ac:dyDescent="0.4">
      <c r="A137" s="85" t="str">
        <f>Matrix!$D$1</f>
        <v>Requirement</v>
      </c>
      <c r="B137" s="86"/>
      <c r="C137" s="86"/>
      <c r="D137" s="86"/>
      <c r="E137" s="86"/>
      <c r="F137" s="86"/>
      <c r="G137" s="68"/>
      <c r="H137" s="38">
        <f>MATCH($A134,Matrix!$B$2:$B$73,0)+1</f>
        <v>14</v>
      </c>
    </row>
    <row r="138" spans="1:8" s="38" customFormat="1" ht="94.5" customHeight="1" x14ac:dyDescent="0.4">
      <c r="A138" s="63" t="str" cm="1">
        <f t="array" aca="1" ref="A138" ca="1">OFFSET(Matrix!$D$1,$H138 - 1,0)</f>
        <v>All authentication offered on device-local interfaces shall expect credentials which are unique to each device instance and uncorrelated to any and all public information about the device.</v>
      </c>
      <c r="B138" s="72"/>
      <c r="C138" s="72"/>
      <c r="D138" s="72"/>
      <c r="E138" s="72"/>
      <c r="F138" s="73"/>
      <c r="G138" s="68"/>
      <c r="H138" s="38">
        <f>MATCH($A134,Matrix!$B$2:$B$73,0)+1</f>
        <v>14</v>
      </c>
    </row>
    <row r="139" spans="1:8" s="38" customFormat="1" x14ac:dyDescent="0.4">
      <c r="A139" s="74" t="str">
        <f>Matrix!$F$1</f>
        <v xml:space="preserve">Verification: Inspection, Demonstration, Test, or Analysis </v>
      </c>
      <c r="B139" s="75"/>
      <c r="C139" s="75"/>
      <c r="D139" s="75"/>
      <c r="E139" s="75"/>
      <c r="F139" s="75"/>
      <c r="G139" s="68"/>
      <c r="H139" s="38">
        <f>MATCH($A134,Matrix!$B$2:$B$73,0)+1</f>
        <v>14</v>
      </c>
    </row>
    <row r="140" spans="1:8" s="38" customFormat="1" ht="94.5" customHeight="1" x14ac:dyDescent="0.4">
      <c r="A140" s="63"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2"/>
      <c r="C140" s="72"/>
      <c r="D140" s="72"/>
      <c r="E140" s="72"/>
      <c r="F140" s="73"/>
      <c r="G140" s="68"/>
      <c r="H140" s="38">
        <f>MATCH($A134,Matrix!$B$2:$B$73,0)+1</f>
        <v>14</v>
      </c>
    </row>
    <row r="141" spans="1:8" s="38" customFormat="1" ht="17.25" customHeight="1" x14ac:dyDescent="0.4">
      <c r="A141" s="85" t="str">
        <f>Matrix!$H$1</f>
        <v>Remarks</v>
      </c>
      <c r="B141" s="86"/>
      <c r="C141" s="86"/>
      <c r="D141" s="86"/>
      <c r="E141" s="86"/>
      <c r="F141" s="86"/>
      <c r="G141" s="68"/>
      <c r="H141" s="38">
        <f>MATCH($A134,Matrix!$B$2:$B$73,0)+1</f>
        <v>14</v>
      </c>
    </row>
    <row r="142" spans="1:8" s="38" customFormat="1" ht="63" customHeight="1" thickBot="1" x14ac:dyDescent="0.45">
      <c r="A142" s="56" t="str" cm="1">
        <f t="array" aca="1" ref="A142" ca="1">OFFSET(Matrix!$H$1,$H142 - 1,0)</f>
        <v>This requirement applies to many common facilities found on devices. e.g. local management portals, local Wi-Fi access points, Bluetooth pairing codes, local ssh servers, local serial console logins</v>
      </c>
      <c r="B142" s="57"/>
      <c r="C142" s="57"/>
      <c r="D142" s="57"/>
      <c r="E142" s="57"/>
      <c r="F142" s="58"/>
      <c r="G142" s="69"/>
      <c r="H142" s="38">
        <f>MATCH($A134,Matrix!$B$2:$B$73,0)+1</f>
        <v>14</v>
      </c>
    </row>
    <row r="143" spans="1:8" s="71" customFormat="1" ht="46.5" customHeight="1" thickBot="1" x14ac:dyDescent="0.45">
      <c r="A143" s="70"/>
      <c r="B143" s="70"/>
      <c r="C143" s="70"/>
      <c r="D143" s="70"/>
      <c r="E143" s="70"/>
      <c r="F143" s="70"/>
      <c r="G143" s="70"/>
      <c r="H143" s="70"/>
    </row>
    <row r="144" spans="1:8" s="37" customFormat="1" x14ac:dyDescent="0.4">
      <c r="A144" s="59" t="str">
        <f>Matrix!$B$1</f>
        <v>Ref #</v>
      </c>
      <c r="B144" s="60"/>
      <c r="C144" s="61" t="str">
        <f>Matrix!$C$1</f>
        <v>Category</v>
      </c>
      <c r="D144" s="62"/>
      <c r="E144" s="61" t="str">
        <f>Matrix!$G$1</f>
        <v>Criticality:
High, Medium, or Low</v>
      </c>
      <c r="F144" s="62"/>
      <c r="G144" s="36" t="str">
        <f>Matrix!$E$1</f>
        <v xml:space="preserve">Public Requirements References/Descriptions </v>
      </c>
    </row>
    <row r="145" spans="1:8" s="38" customFormat="1" ht="15.75" customHeight="1" x14ac:dyDescent="0.4">
      <c r="A145" s="63" t="s">
        <v>36</v>
      </c>
      <c r="B145" s="64"/>
      <c r="C145" s="65" t="str" cm="1">
        <f t="array" aca="1" ref="C145" ca="1">OFFSET(Matrix!$C$1,$H145 - 1,0)</f>
        <v>Protecting Actions on Devices</v>
      </c>
      <c r="D145" s="66"/>
      <c r="E145" s="65" t="str" cm="1">
        <f t="array" aca="1" ref="E145" ca="1">OFFSET(Matrix!$G$1, $H145 - 1,0)</f>
        <v>Medium</v>
      </c>
      <c r="F145" s="66"/>
      <c r="G145" s="67" t="str" cm="1">
        <f t="array" aca="1" ref="G145" ca="1">OFFSET(Matrix!$E$1,$H145 - 1,0)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
FMCSA GDL 20 Give applications the least privilege they need to function
FMCSA GDL 21 Where possible, remove code that isn't used</v>
      </c>
      <c r="H145" s="38">
        <f>MATCH($A145,Matrix!$B$2:$B$73,0)+1</f>
        <v>15</v>
      </c>
    </row>
    <row r="146" spans="1:8" s="38" customFormat="1" x14ac:dyDescent="0.4">
      <c r="A146" s="85" t="str">
        <f>Matrix!$A$1</f>
        <v>Applicable Component Categories</v>
      </c>
      <c r="B146" s="86"/>
      <c r="C146" s="86"/>
      <c r="D146" s="86"/>
      <c r="E146" s="86"/>
      <c r="F146" s="86"/>
      <c r="G146" s="68"/>
      <c r="H146" s="38">
        <f>MATCH($A145,Matrix!$B$2:$B$73,0)+1</f>
        <v>15</v>
      </c>
    </row>
    <row r="147" spans="1:8" s="38" customFormat="1" ht="76.5" customHeight="1" x14ac:dyDescent="0.4">
      <c r="A147" s="63" t="str" cm="1">
        <f t="array" aca="1" ref="A147" ca="1">OFFSET(Matrix!$A$1,$H147 - 1,0)</f>
        <v>Physical In-Cab Device;
Connectivity/Communications;</v>
      </c>
      <c r="B147" s="72"/>
      <c r="C147" s="72"/>
      <c r="D147" s="72"/>
      <c r="E147" s="72"/>
      <c r="F147" s="73"/>
      <c r="G147" s="68"/>
      <c r="H147" s="38">
        <f>MATCH($A145,Matrix!$B$2:$B$73,0)+1</f>
        <v>15</v>
      </c>
    </row>
    <row r="148" spans="1:8" s="38" customFormat="1" x14ac:dyDescent="0.4">
      <c r="A148" s="85" t="str">
        <f>Matrix!$D$1</f>
        <v>Requirement</v>
      </c>
      <c r="B148" s="86"/>
      <c r="C148" s="86"/>
      <c r="D148" s="86"/>
      <c r="E148" s="86"/>
      <c r="F148" s="86"/>
      <c r="G148" s="68"/>
      <c r="H148" s="38">
        <f>MATCH($A145,Matrix!$B$2:$B$73,0)+1</f>
        <v>15</v>
      </c>
    </row>
    <row r="149" spans="1:8" s="38" customFormat="1" ht="94.5" customHeight="1" x14ac:dyDescent="0.4">
      <c r="A149" s="63"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2"/>
      <c r="C149" s="72"/>
      <c r="D149" s="72"/>
      <c r="E149" s="72"/>
      <c r="F149" s="73"/>
      <c r="G149" s="68"/>
      <c r="H149" s="38">
        <f>MATCH($A145,Matrix!$B$2:$B$73,0)+1</f>
        <v>15</v>
      </c>
    </row>
    <row r="150" spans="1:8" s="38" customFormat="1" x14ac:dyDescent="0.4">
      <c r="A150" s="74" t="str">
        <f>Matrix!$F$1</f>
        <v xml:space="preserve">Verification: Inspection, Demonstration, Test, or Analysis </v>
      </c>
      <c r="B150" s="75"/>
      <c r="C150" s="75"/>
      <c r="D150" s="75"/>
      <c r="E150" s="75"/>
      <c r="F150" s="75"/>
      <c r="G150" s="68"/>
      <c r="H150" s="38">
        <f>MATCH($A145,Matrix!$B$2:$B$73,0)+1</f>
        <v>15</v>
      </c>
    </row>
    <row r="151" spans="1:8" s="38" customFormat="1" ht="94.5" customHeight="1" x14ac:dyDescent="0.4">
      <c r="A151" s="63" t="str" cm="1">
        <f t="array" aca="1" ref="A151" ca="1">OFFSET(Matrix!$F$1,$H151 - 1,0)</f>
        <v>Inspection of vendor documentation asserting that unnecessary software or services are not present or disabled on the device.</v>
      </c>
      <c r="B151" s="72"/>
      <c r="C151" s="72"/>
      <c r="D151" s="72"/>
      <c r="E151" s="72"/>
      <c r="F151" s="73"/>
      <c r="G151" s="68"/>
      <c r="H151" s="38">
        <f>MATCH($A145,Matrix!$B$2:$B$73,0)+1</f>
        <v>15</v>
      </c>
    </row>
    <row r="152" spans="1:8" s="38" customFormat="1" x14ac:dyDescent="0.4">
      <c r="A152" s="85" t="str">
        <f>Matrix!$H$1</f>
        <v>Remarks</v>
      </c>
      <c r="B152" s="86"/>
      <c r="C152" s="86"/>
      <c r="D152" s="86"/>
      <c r="E152" s="86"/>
      <c r="F152" s="86"/>
      <c r="G152" s="68"/>
      <c r="H152" s="38">
        <f>MATCH($A145,Matrix!$B$2:$B$73,0)+1</f>
        <v>15</v>
      </c>
    </row>
    <row r="153" spans="1:8" s="38" customFormat="1" ht="69.75" customHeight="1" thickBot="1" x14ac:dyDescent="0.45">
      <c r="A153" s="56"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57"/>
      <c r="C153" s="57"/>
      <c r="D153" s="57"/>
      <c r="E153" s="57"/>
      <c r="F153" s="58"/>
      <c r="G153" s="69"/>
      <c r="H153" s="38">
        <f>MATCH($A145,Matrix!$B$2:$B$73,0)+1</f>
        <v>15</v>
      </c>
    </row>
    <row r="154" spans="1:8" s="71" customFormat="1" ht="46.5" customHeight="1" thickBot="1" x14ac:dyDescent="0.45">
      <c r="A154" s="70"/>
      <c r="B154" s="70"/>
      <c r="C154" s="70"/>
      <c r="D154" s="70"/>
      <c r="E154" s="70"/>
      <c r="F154" s="70"/>
      <c r="G154" s="70"/>
      <c r="H154" s="70"/>
    </row>
    <row r="155" spans="1:8" s="37" customFormat="1" ht="17.25" customHeight="1" x14ac:dyDescent="0.4">
      <c r="A155" s="59" t="str">
        <f>Matrix!$B$1</f>
        <v>Ref #</v>
      </c>
      <c r="B155" s="60"/>
      <c r="C155" s="61" t="str">
        <f>Matrix!$C$1</f>
        <v>Category</v>
      </c>
      <c r="D155" s="62"/>
      <c r="E155" s="61" t="str">
        <f>Matrix!$G$1</f>
        <v>Criticality:
High, Medium, or Low</v>
      </c>
      <c r="F155" s="62"/>
      <c r="G155" s="36" t="str">
        <f>Matrix!$E$1</f>
        <v xml:space="preserve">Public Requirements References/Descriptions </v>
      </c>
    </row>
    <row r="156" spans="1:8" s="38" customFormat="1" ht="15.75" customHeight="1" x14ac:dyDescent="0.4">
      <c r="A156" s="63" t="s">
        <v>40</v>
      </c>
      <c r="B156" s="64"/>
      <c r="C156" s="65" t="str" cm="1">
        <f t="array" aca="1" ref="C156" ca="1">OFFSET(Matrix!$C$1,$H156 - 1,0)</f>
        <v>Configuration Management</v>
      </c>
      <c r="D156" s="66"/>
      <c r="E156" s="65" t="str" cm="1">
        <f t="array" aca="1" ref="E156" ca="1">OFFSET(Matrix!$G$1, $H156 - 1,0)</f>
        <v>High</v>
      </c>
      <c r="F156" s="66"/>
      <c r="G156" s="67" t="str" cm="1">
        <f t="array" aca="1" ref="G156" ca="1">OFFSET(Matrix!$E$1,$H156 - 1,0)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FMCSA GDL 54 Disable unnecessary debugging interfaces in production.
FMCSA GDL 55 Authenticate debugging and diagnostic interfaces.
</v>
      </c>
      <c r="H156" s="38">
        <f>MATCH($A156,Matrix!$B$2:$B$73,0)+1</f>
        <v>16</v>
      </c>
    </row>
    <row r="157" spans="1:8" s="38" customFormat="1" ht="17.25" customHeight="1" x14ac:dyDescent="0.4">
      <c r="A157" s="85" t="str">
        <f>Matrix!$A$1</f>
        <v>Applicable Component Categories</v>
      </c>
      <c r="B157" s="86"/>
      <c r="C157" s="86"/>
      <c r="D157" s="86"/>
      <c r="E157" s="86"/>
      <c r="F157" s="86"/>
      <c r="G157" s="68"/>
      <c r="H157" s="38">
        <f>MATCH($A156,Matrix!$B$2:$B$73,0)+1</f>
        <v>16</v>
      </c>
    </row>
    <row r="158" spans="1:8" s="38" customFormat="1" ht="76.5" customHeight="1" x14ac:dyDescent="0.4">
      <c r="A158" s="63" t="str" cm="1">
        <f t="array" aca="1" ref="A158" ca="1">OFFSET(Matrix!$A$1,$H158 - 1,0)</f>
        <v>Mobile App;
Physical In-Cab Device;
Connectivity/Communications;
Cloud or Back-end;</v>
      </c>
      <c r="B158" s="72"/>
      <c r="C158" s="72"/>
      <c r="D158" s="72"/>
      <c r="E158" s="72"/>
      <c r="F158" s="73"/>
      <c r="G158" s="68"/>
      <c r="H158" s="38">
        <f>MATCH($A156,Matrix!$B$2:$B$73,0)+1</f>
        <v>16</v>
      </c>
    </row>
    <row r="159" spans="1:8" s="38" customFormat="1" ht="17.25" customHeight="1" x14ac:dyDescent="0.4">
      <c r="A159" s="85" t="str">
        <f>Matrix!$D$1</f>
        <v>Requirement</v>
      </c>
      <c r="B159" s="86"/>
      <c r="C159" s="86"/>
      <c r="D159" s="86"/>
      <c r="E159" s="86"/>
      <c r="F159" s="86"/>
      <c r="G159" s="68"/>
      <c r="H159" s="38">
        <f>MATCH($A156,Matrix!$B$2:$B$73,0)+1</f>
        <v>16</v>
      </c>
    </row>
    <row r="160" spans="1:8" s="38" customFormat="1" ht="94.5" customHeight="1" x14ac:dyDescent="0.4">
      <c r="A160" s="63" t="str" cm="1">
        <f t="array" aca="1" ref="A160" ca="1">OFFSET(Matrix!$D$1,$H160 - 1,0)</f>
        <v>The vendor’s devices shall have all services used for troubleshooting disabled or properly protected from unauthorized access and use.</v>
      </c>
      <c r="B160" s="72"/>
      <c r="C160" s="72"/>
      <c r="D160" s="72"/>
      <c r="E160" s="72"/>
      <c r="F160" s="73"/>
      <c r="G160" s="68"/>
      <c r="H160" s="38">
        <f>MATCH($A156,Matrix!$B$2:$B$73,0)+1</f>
        <v>16</v>
      </c>
    </row>
    <row r="161" spans="1:8" s="38" customFormat="1" x14ac:dyDescent="0.4">
      <c r="A161" s="74" t="str">
        <f>Matrix!$F$1</f>
        <v xml:space="preserve">Verification: Inspection, Demonstration, Test, or Analysis </v>
      </c>
      <c r="B161" s="75"/>
      <c r="C161" s="75"/>
      <c r="D161" s="75"/>
      <c r="E161" s="75"/>
      <c r="F161" s="75"/>
      <c r="G161" s="68"/>
      <c r="H161" s="38">
        <f>MATCH($A156,Matrix!$B$2:$B$73,0)+1</f>
        <v>16</v>
      </c>
    </row>
    <row r="162" spans="1:8" s="38" customFormat="1" ht="104.25" customHeight="1" x14ac:dyDescent="0.4">
      <c r="A162" s="63"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2"/>
      <c r="C162" s="72"/>
      <c r="D162" s="72"/>
      <c r="E162" s="72"/>
      <c r="F162" s="73"/>
      <c r="G162" s="68"/>
      <c r="H162" s="38">
        <f>MATCH($A156,Matrix!$B$2:$B$73,0)+1</f>
        <v>16</v>
      </c>
    </row>
    <row r="163" spans="1:8" s="38" customFormat="1" ht="17.25" customHeight="1" x14ac:dyDescent="0.4">
      <c r="A163" s="85" t="str">
        <f>Matrix!$H$1</f>
        <v>Remarks</v>
      </c>
      <c r="B163" s="86"/>
      <c r="C163" s="86"/>
      <c r="D163" s="86"/>
      <c r="E163" s="86"/>
      <c r="F163" s="86"/>
      <c r="G163" s="68"/>
      <c r="H163" s="38">
        <f>MATCH($A156,Matrix!$B$2:$B$73,0)+1</f>
        <v>16</v>
      </c>
    </row>
    <row r="164" spans="1:8" s="38" customFormat="1" ht="72" customHeight="1" thickBot="1" x14ac:dyDescent="0.45">
      <c r="A164" s="56" t="str" cm="1">
        <f t="array" aca="1" ref="A164" ca="1">OFFSET(Matrix!$H$1,$H164 - 1,0)</f>
        <v>Deploying with test or debug facilities enabled is egregious</v>
      </c>
      <c r="B164" s="57"/>
      <c r="C164" s="57"/>
      <c r="D164" s="57"/>
      <c r="E164" s="57"/>
      <c r="F164" s="58"/>
      <c r="G164" s="69"/>
      <c r="H164" s="38">
        <f>MATCH($A156,Matrix!$B$2:$B$73,0)+1</f>
        <v>16</v>
      </c>
    </row>
    <row r="165" spans="1:8" s="71" customFormat="1" ht="46.5" customHeight="1" thickBot="1" x14ac:dyDescent="0.45">
      <c r="A165" s="70"/>
      <c r="B165" s="70"/>
      <c r="C165" s="70"/>
      <c r="D165" s="70"/>
      <c r="E165" s="70"/>
      <c r="F165" s="70"/>
      <c r="G165" s="70"/>
      <c r="H165" s="70"/>
    </row>
    <row r="166" spans="1:8" s="37" customFormat="1" x14ac:dyDescent="0.4">
      <c r="A166" s="59" t="str">
        <f>Matrix!$B$1</f>
        <v>Ref #</v>
      </c>
      <c r="B166" s="60"/>
      <c r="C166" s="61" t="str">
        <f>Matrix!$C$1</f>
        <v>Category</v>
      </c>
      <c r="D166" s="62"/>
      <c r="E166" s="61" t="str">
        <f>Matrix!$G$1</f>
        <v>Criticality:
High, Medium, or Low</v>
      </c>
      <c r="F166" s="62"/>
      <c r="G166" s="36" t="str">
        <f>Matrix!$E$1</f>
        <v xml:space="preserve">Public Requirements References/Descriptions </v>
      </c>
    </row>
    <row r="167" spans="1:8" s="38" customFormat="1" ht="15.75" customHeight="1" x14ac:dyDescent="0.4">
      <c r="A167" s="63" t="s">
        <v>43</v>
      </c>
      <c r="B167" s="64"/>
      <c r="C167" s="65" t="str" cm="1">
        <f t="array" aca="1" ref="C167" ca="1">OFFSET(Matrix!$C$1,$H167 - 1,0)</f>
        <v>Configuration Management</v>
      </c>
      <c r="D167" s="66"/>
      <c r="E167" s="65" t="str" cm="1">
        <f t="array" aca="1" ref="E167" ca="1">OFFSET(Matrix!$G$1, $H167 - 1,0)</f>
        <v>High</v>
      </c>
      <c r="F167" s="66"/>
      <c r="G167" s="67" t="str" cm="1">
        <f t="array" aca="1" ref="G167" ca="1">OFFSET(Matrix!$E$1,$H167 - 1,0)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v>
      </c>
      <c r="H167" s="38">
        <f>MATCH($A167,Matrix!$B$2:$B$73,0)+1</f>
        <v>17</v>
      </c>
    </row>
    <row r="168" spans="1:8" s="38" customFormat="1" x14ac:dyDescent="0.4">
      <c r="A168" s="85" t="str">
        <f>Matrix!$A$1</f>
        <v>Applicable Component Categories</v>
      </c>
      <c r="B168" s="86"/>
      <c r="C168" s="86"/>
      <c r="D168" s="86"/>
      <c r="E168" s="86"/>
      <c r="F168" s="86"/>
      <c r="G168" s="68"/>
      <c r="H168" s="38">
        <f>MATCH($A167,Matrix!$B$2:$B$73,0)+1</f>
        <v>17</v>
      </c>
    </row>
    <row r="169" spans="1:8" s="38" customFormat="1" ht="76.5" customHeight="1" x14ac:dyDescent="0.4">
      <c r="A169" s="63" t="str" cm="1">
        <f t="array" aca="1" ref="A169" ca="1">OFFSET(Matrix!$A$1,$H169 - 1,0)</f>
        <v>Mobile App;
Physical In-Cab Device;
Connectivity/Communications;
Cloud or Back-end;</v>
      </c>
      <c r="B169" s="72"/>
      <c r="C169" s="72"/>
      <c r="D169" s="72"/>
      <c r="E169" s="72"/>
      <c r="F169" s="73"/>
      <c r="G169" s="68"/>
      <c r="H169" s="38">
        <f>MATCH($A167,Matrix!$B$2:$B$73,0)+1</f>
        <v>17</v>
      </c>
    </row>
    <row r="170" spans="1:8" s="38" customFormat="1" x14ac:dyDescent="0.4">
      <c r="A170" s="85" t="str">
        <f>Matrix!$D$1</f>
        <v>Requirement</v>
      </c>
      <c r="B170" s="86"/>
      <c r="C170" s="86"/>
      <c r="D170" s="86"/>
      <c r="E170" s="86"/>
      <c r="F170" s="86"/>
      <c r="G170" s="68"/>
      <c r="H170" s="38">
        <f>MATCH($A167,Matrix!$B$2:$B$73,0)+1</f>
        <v>17</v>
      </c>
    </row>
    <row r="171" spans="1:8" s="38" customFormat="1" ht="94.5" customHeight="1" x14ac:dyDescent="0.4">
      <c r="A171" s="63" t="str" cm="1">
        <f t="array" aca="1" ref="A171" ca="1">OFFSET(Matrix!$D$1,$H171 - 1,0)</f>
        <v>Vendor ensures that any and all interfaces used for testing or debug are unavailalbe in production builds of the devices</v>
      </c>
      <c r="B171" s="72"/>
      <c r="C171" s="72"/>
      <c r="D171" s="72"/>
      <c r="E171" s="72"/>
      <c r="F171" s="73"/>
      <c r="G171" s="68"/>
      <c r="H171" s="38">
        <f>MATCH($A167,Matrix!$B$2:$B$73,0)+1</f>
        <v>17</v>
      </c>
    </row>
    <row r="172" spans="1:8" s="38" customFormat="1" x14ac:dyDescent="0.4">
      <c r="A172" s="74" t="str">
        <f>Matrix!$F$1</f>
        <v xml:space="preserve">Verification: Inspection, Demonstration, Test, or Analysis </v>
      </c>
      <c r="B172" s="75"/>
      <c r="C172" s="75"/>
      <c r="D172" s="75"/>
      <c r="E172" s="75"/>
      <c r="F172" s="75"/>
      <c r="G172" s="68"/>
      <c r="H172" s="38">
        <f>MATCH($A167,Matrix!$B$2:$B$73,0)+1</f>
        <v>17</v>
      </c>
    </row>
    <row r="173" spans="1:8" s="38" customFormat="1" ht="94.5" customHeight="1" x14ac:dyDescent="0.4">
      <c r="A173" s="63"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2"/>
      <c r="C173" s="72"/>
      <c r="D173" s="72"/>
      <c r="E173" s="72"/>
      <c r="F173" s="73"/>
      <c r="G173" s="68"/>
      <c r="H173" s="38">
        <f>MATCH($A167,Matrix!$B$2:$B$73,0)+1</f>
        <v>17</v>
      </c>
    </row>
    <row r="174" spans="1:8" s="38" customFormat="1" x14ac:dyDescent="0.4">
      <c r="A174" s="85" t="str">
        <f>Matrix!$H$1</f>
        <v>Remarks</v>
      </c>
      <c r="B174" s="86"/>
      <c r="C174" s="86"/>
      <c r="D174" s="86"/>
      <c r="E174" s="86"/>
      <c r="F174" s="86"/>
      <c r="G174" s="68"/>
      <c r="H174" s="38">
        <f>MATCH($A167,Matrix!$B$2:$B$73,0)+1</f>
        <v>17</v>
      </c>
    </row>
    <row r="175" spans="1:8" s="38" customFormat="1" ht="49.5" customHeight="1" thickBot="1" x14ac:dyDescent="0.45">
      <c r="A175" s="56" t="str" cm="1">
        <f t="array" aca="1" ref="A175" ca="1">OFFSET(Matrix!$H$1,$H175 - 1,0)</f>
        <v xml:space="preserve"> Deploying with test or debug facilities enabled is egregious</v>
      </c>
      <c r="B175" s="57"/>
      <c r="C175" s="57"/>
      <c r="D175" s="57"/>
      <c r="E175" s="57"/>
      <c r="F175" s="58"/>
      <c r="G175" s="69"/>
      <c r="H175" s="38">
        <f>MATCH($A167,Matrix!$B$2:$B$73,0)+1</f>
        <v>17</v>
      </c>
    </row>
    <row r="176" spans="1:8" s="71" customFormat="1" ht="46.5" customHeight="1" thickBot="1" x14ac:dyDescent="0.45">
      <c r="A176" s="70"/>
      <c r="B176" s="70"/>
      <c r="C176" s="70"/>
      <c r="D176" s="70"/>
      <c r="E176" s="70"/>
      <c r="F176" s="70"/>
      <c r="G176" s="70"/>
      <c r="H176" s="70"/>
    </row>
    <row r="177" spans="1:8" s="37" customFormat="1" ht="17.25" customHeight="1" x14ac:dyDescent="0.4">
      <c r="A177" s="59" t="str">
        <f>Matrix!$B$1</f>
        <v>Ref #</v>
      </c>
      <c r="B177" s="60"/>
      <c r="C177" s="61" t="str">
        <f>Matrix!$C$1</f>
        <v>Category</v>
      </c>
      <c r="D177" s="62"/>
      <c r="E177" s="61" t="str">
        <f>Matrix!$G$1</f>
        <v>Criticality:
High, Medium, or Low</v>
      </c>
      <c r="F177" s="62"/>
      <c r="G177" s="36" t="str">
        <f>Matrix!$E$1</f>
        <v xml:space="preserve">Public Requirements References/Descriptions </v>
      </c>
    </row>
    <row r="178" spans="1:8" s="38" customFormat="1" ht="15.75" customHeight="1" x14ac:dyDescent="0.4">
      <c r="A178" s="63" t="s">
        <v>44</v>
      </c>
      <c r="B178" s="64"/>
      <c r="C178" s="65" t="str" cm="1">
        <f t="array" aca="1" ref="C178" ca="1">OFFSET(Matrix!$C$1,$H178 - 1,0)</f>
        <v>Identification and Authentication</v>
      </c>
      <c r="D178" s="66"/>
      <c r="E178" s="65" t="str" cm="1">
        <f t="array" aca="1" ref="E178" ca="1">OFFSET(Matrix!$G$1, $H178 - 1,0)</f>
        <v>Medium</v>
      </c>
      <c r="F178" s="66"/>
      <c r="G178" s="67" t="str" cm="1">
        <f t="array" aca="1" ref="G178" ca="1">OFFSET(Matrix!$E$1,$H178 - 1,0)</f>
        <v>NIST 800-53 IA-3 – DEVICE IDENTIFICATION AND AUTHENTICATION 
The information system uniquely identifies and authenticates [Assignment: organization-defined specific and/or types of devices] before establishing a [Selection (one or more): local; remote; network] connection.</v>
      </c>
      <c r="H178" s="38">
        <f>MATCH($A178,Matrix!$B$2:$B$73,0)+1</f>
        <v>18</v>
      </c>
    </row>
    <row r="179" spans="1:8" s="38" customFormat="1" ht="17.25" customHeight="1" x14ac:dyDescent="0.4">
      <c r="A179" s="85" t="str">
        <f>Matrix!$A$1</f>
        <v>Applicable Component Categories</v>
      </c>
      <c r="B179" s="86"/>
      <c r="C179" s="86"/>
      <c r="D179" s="86"/>
      <c r="E179" s="86"/>
      <c r="F179" s="86"/>
      <c r="G179" s="68"/>
      <c r="H179" s="38">
        <f>MATCH($A178,Matrix!$B$2:$B$73,0)+1</f>
        <v>18</v>
      </c>
    </row>
    <row r="180" spans="1:8" s="38" customFormat="1" ht="76.5" customHeight="1" x14ac:dyDescent="0.4">
      <c r="A180" s="63" t="str" cm="1">
        <f t="array" aca="1" ref="A180" ca="1">OFFSET(Matrix!$A$1,$H180 - 1,0)</f>
        <v>Mobile App;
Physical In-Cab Device;
Connectivity/Communications;
Cloud or Back-end;</v>
      </c>
      <c r="B180" s="72"/>
      <c r="C180" s="72"/>
      <c r="D180" s="72"/>
      <c r="E180" s="72"/>
      <c r="F180" s="73"/>
      <c r="G180" s="68"/>
      <c r="H180" s="38">
        <f>MATCH($A178,Matrix!$B$2:$B$73,0)+1</f>
        <v>18</v>
      </c>
    </row>
    <row r="181" spans="1:8" s="38" customFormat="1" ht="17.25" customHeight="1" x14ac:dyDescent="0.4">
      <c r="A181" s="85" t="str">
        <f>Matrix!$D$1</f>
        <v>Requirement</v>
      </c>
      <c r="B181" s="86"/>
      <c r="C181" s="86"/>
      <c r="D181" s="86"/>
      <c r="E181" s="86"/>
      <c r="F181" s="86"/>
      <c r="G181" s="68"/>
      <c r="H181" s="38">
        <f>MATCH($A178,Matrix!$B$2:$B$73,0)+1</f>
        <v>18</v>
      </c>
    </row>
    <row r="182" spans="1:8" s="38" customFormat="1" ht="94.5" customHeight="1" x14ac:dyDescent="0.4">
      <c r="A182" s="63" t="str" cm="1">
        <f t="array" aca="1" ref="A182" ca="1">OFFSET(Matrix!$D$1,$H182 - 1,0)</f>
        <v>All remote hosts of the vendor's system shall be configured to uniquely identify and authenticate all other remote hosts of the system and/or any other interfacing systems.</v>
      </c>
      <c r="B182" s="72"/>
      <c r="C182" s="72"/>
      <c r="D182" s="72"/>
      <c r="E182" s="72"/>
      <c r="F182" s="73"/>
      <c r="G182" s="68"/>
      <c r="H182" s="38">
        <f>MATCH($A178,Matrix!$B$2:$B$73,0)+1</f>
        <v>18</v>
      </c>
    </row>
    <row r="183" spans="1:8" s="38" customFormat="1" x14ac:dyDescent="0.4">
      <c r="A183" s="74" t="str">
        <f>Matrix!$F$1</f>
        <v xml:space="preserve">Verification: Inspection, Demonstration, Test, or Analysis </v>
      </c>
      <c r="B183" s="75"/>
      <c r="C183" s="75"/>
      <c r="D183" s="75"/>
      <c r="E183" s="75"/>
      <c r="F183" s="75"/>
      <c r="G183" s="68"/>
      <c r="H183" s="38">
        <f>MATCH($A178,Matrix!$B$2:$B$73,0)+1</f>
        <v>18</v>
      </c>
    </row>
    <row r="184" spans="1:8" s="38" customFormat="1" ht="94.5" customHeight="1" x14ac:dyDescent="0.4">
      <c r="A184" s="63" t="str" cm="1">
        <f t="array" aca="1" ref="A184" ca="1">OFFSET(Matrix!$F$1,$H184 - 1,0)</f>
        <v>Inspection of vendor-supplied documentation detailing how devices and components are uniquely identified.
Ensure that interfacing systems can query and/or inspect these unique identifiers.</v>
      </c>
      <c r="B184" s="72"/>
      <c r="C184" s="72"/>
      <c r="D184" s="72"/>
      <c r="E184" s="72"/>
      <c r="F184" s="73"/>
      <c r="G184" s="68"/>
      <c r="H184" s="38">
        <f>MATCH($A178,Matrix!$B$2:$B$73,0)+1</f>
        <v>18</v>
      </c>
    </row>
    <row r="185" spans="1:8" s="38" customFormat="1" ht="17.25" customHeight="1" x14ac:dyDescent="0.4">
      <c r="A185" s="85" t="str">
        <f>Matrix!$H$1</f>
        <v>Remarks</v>
      </c>
      <c r="B185" s="86"/>
      <c r="C185" s="86"/>
      <c r="D185" s="86"/>
      <c r="E185" s="86"/>
      <c r="F185" s="86"/>
      <c r="G185" s="68"/>
      <c r="H185" s="38">
        <f>MATCH($A178,Matrix!$B$2:$B$73,0)+1</f>
        <v>18</v>
      </c>
    </row>
    <row r="186" spans="1:8" s="38" customFormat="1" ht="49.5" customHeight="1" thickBot="1" x14ac:dyDescent="0.45">
      <c r="A186" s="56" t="str" cm="1">
        <f t="array" aca="1" ref="A186" ca="1">OFFSET(Matrix!$H$1,$H186 - 1,0)</f>
        <v>e.g. that a remote system authenticate the other remote parties by referring to the unique identifiers using mutually authenticated TLS</v>
      </c>
      <c r="B186" s="57"/>
      <c r="C186" s="57"/>
      <c r="D186" s="57"/>
      <c r="E186" s="57"/>
      <c r="F186" s="58"/>
      <c r="G186" s="69"/>
      <c r="H186" s="38">
        <f>MATCH($A178,Matrix!$B$2:$B$73,0)+1</f>
        <v>18</v>
      </c>
    </row>
    <row r="187" spans="1:8" s="71" customFormat="1" ht="46.5" customHeight="1" thickBot="1" x14ac:dyDescent="0.45">
      <c r="A187" s="70"/>
      <c r="B187" s="70"/>
      <c r="C187" s="70"/>
      <c r="D187" s="70"/>
      <c r="E187" s="70"/>
      <c r="F187" s="70"/>
      <c r="G187" s="70"/>
      <c r="H187" s="70"/>
    </row>
    <row r="188" spans="1:8" s="37" customFormat="1" x14ac:dyDescent="0.4">
      <c r="A188" s="59" t="str">
        <f>Matrix!$B$1</f>
        <v>Ref #</v>
      </c>
      <c r="B188" s="60"/>
      <c r="C188" s="61" t="str">
        <f>Matrix!$C$1</f>
        <v>Category</v>
      </c>
      <c r="D188" s="62"/>
      <c r="E188" s="61" t="str">
        <f>Matrix!$G$1</f>
        <v>Criticality:
High, Medium, or Low</v>
      </c>
      <c r="F188" s="62"/>
      <c r="G188" s="36" t="str">
        <f>Matrix!$E$1</f>
        <v xml:space="preserve">Public Requirements References/Descriptions </v>
      </c>
    </row>
    <row r="189" spans="1:8" s="38" customFormat="1" ht="15.75" customHeight="1" x14ac:dyDescent="0.4">
      <c r="A189" s="63" t="s">
        <v>45</v>
      </c>
      <c r="B189" s="64"/>
      <c r="C189" s="65" t="str" cm="1">
        <f t="array" aca="1" ref="C189" ca="1">OFFSET(Matrix!$C$1,$H189 - 1,0)</f>
        <v>Identification and Authentication</v>
      </c>
      <c r="D189" s="66"/>
      <c r="E189" s="65" t="str" cm="1">
        <f t="array" aca="1" ref="E189" ca="1">OFFSET(Matrix!$G$1, $H189 - 1,0)</f>
        <v>Medium</v>
      </c>
      <c r="F189" s="66"/>
      <c r="G189" s="67" t="str" cm="1">
        <f t="array" aca="1" ref="G189" ca="1">OFFSET(Matrix!$E$1,$H189 - 1,0)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89" s="38">
        <f>MATCH($A189,Matrix!$B$2:$B$73,0)+1</f>
        <v>19</v>
      </c>
    </row>
    <row r="190" spans="1:8" s="38" customFormat="1" x14ac:dyDescent="0.4">
      <c r="A190" s="85" t="str">
        <f>Matrix!$A$1</f>
        <v>Applicable Component Categories</v>
      </c>
      <c r="B190" s="86"/>
      <c r="C190" s="86"/>
      <c r="D190" s="86"/>
      <c r="E190" s="86"/>
      <c r="F190" s="86"/>
      <c r="G190" s="68"/>
      <c r="H190" s="38">
        <f>MATCH($A189,Matrix!$B$2:$B$73,0)+1</f>
        <v>19</v>
      </c>
    </row>
    <row r="191" spans="1:8" s="38" customFormat="1" ht="76.5" customHeight="1" x14ac:dyDescent="0.4">
      <c r="A191" s="63" t="str" cm="1">
        <f t="array" aca="1" ref="A191" ca="1">OFFSET(Matrix!$A$1,$H191 - 1,0)</f>
        <v>Physical In-Cab Device;
Connectivity/Communications;</v>
      </c>
      <c r="B191" s="72"/>
      <c r="C191" s="72"/>
      <c r="D191" s="72"/>
      <c r="E191" s="72"/>
      <c r="F191" s="73"/>
      <c r="G191" s="68"/>
      <c r="H191" s="38">
        <f>MATCH($A189,Matrix!$B$2:$B$73,0)+1</f>
        <v>19</v>
      </c>
    </row>
    <row r="192" spans="1:8" s="38" customFormat="1" x14ac:dyDescent="0.4">
      <c r="A192" s="85" t="str">
        <f>Matrix!$D$1</f>
        <v>Requirement</v>
      </c>
      <c r="B192" s="86"/>
      <c r="C192" s="86"/>
      <c r="D192" s="86"/>
      <c r="E192" s="86"/>
      <c r="F192" s="86"/>
      <c r="G192" s="68"/>
      <c r="H192" s="38">
        <f>MATCH($A189,Matrix!$B$2:$B$73,0)+1</f>
        <v>19</v>
      </c>
    </row>
    <row r="193" spans="1:8" s="38" customFormat="1" ht="109.5" customHeight="1" x14ac:dyDescent="0.4">
      <c r="A193" s="63"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2"/>
      <c r="C193" s="72"/>
      <c r="D193" s="72"/>
      <c r="E193" s="72"/>
      <c r="F193" s="73"/>
      <c r="G193" s="68"/>
      <c r="H193" s="38">
        <f>MATCH($A189,Matrix!$B$2:$B$73,0)+1</f>
        <v>19</v>
      </c>
    </row>
    <row r="194" spans="1:8" s="38" customFormat="1" x14ac:dyDescent="0.4">
      <c r="A194" s="74" t="str">
        <f>Matrix!$F$1</f>
        <v xml:space="preserve">Verification: Inspection, Demonstration, Test, or Analysis </v>
      </c>
      <c r="B194" s="75"/>
      <c r="C194" s="75"/>
      <c r="D194" s="75"/>
      <c r="E194" s="75"/>
      <c r="F194" s="75"/>
      <c r="G194" s="68"/>
      <c r="H194" s="38">
        <f>MATCH($A189,Matrix!$B$2:$B$73,0)+1</f>
        <v>19</v>
      </c>
    </row>
    <row r="195" spans="1:8" s="38" customFormat="1" ht="94.5" customHeight="1" x14ac:dyDescent="0.4">
      <c r="A195" s="63"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2"/>
      <c r="C195" s="72"/>
      <c r="D195" s="72"/>
      <c r="E195" s="72"/>
      <c r="F195" s="73"/>
      <c r="G195" s="68"/>
      <c r="H195" s="38">
        <f>MATCH($A189,Matrix!$B$2:$B$73,0)+1</f>
        <v>19</v>
      </c>
    </row>
    <row r="196" spans="1:8" s="38" customFormat="1" x14ac:dyDescent="0.4">
      <c r="A196" s="85" t="str">
        <f>Matrix!$H$1</f>
        <v>Remarks</v>
      </c>
      <c r="B196" s="86"/>
      <c r="C196" s="86"/>
      <c r="D196" s="86"/>
      <c r="E196" s="86"/>
      <c r="F196" s="86"/>
      <c r="G196" s="68"/>
      <c r="H196" s="38">
        <f>MATCH($A189,Matrix!$B$2:$B$73,0)+1</f>
        <v>19</v>
      </c>
    </row>
    <row r="197" spans="1:8" s="38" customFormat="1" ht="49.5" customHeight="1" thickBot="1" x14ac:dyDescent="0.45">
      <c r="A197" s="56" t="str" cm="1">
        <f t="array" aca="1" ref="A197" ca="1">OFFSET(Matrix!$H$1,$H197 - 1,0)</f>
        <v>-</v>
      </c>
      <c r="B197" s="57"/>
      <c r="C197" s="57"/>
      <c r="D197" s="57"/>
      <c r="E197" s="57"/>
      <c r="F197" s="58"/>
      <c r="G197" s="69"/>
      <c r="H197" s="38">
        <f>MATCH($A189,Matrix!$B$2:$B$73,0)+1</f>
        <v>19</v>
      </c>
    </row>
    <row r="198" spans="1:8" s="71" customFormat="1" ht="46.5" customHeight="1" thickBot="1" x14ac:dyDescent="0.45">
      <c r="A198" s="70"/>
      <c r="B198" s="70"/>
      <c r="C198" s="70"/>
      <c r="D198" s="70"/>
      <c r="E198" s="70"/>
      <c r="F198" s="70"/>
      <c r="G198" s="70"/>
      <c r="H198" s="70"/>
    </row>
    <row r="199" spans="1:8" s="37" customFormat="1" ht="17.25" customHeight="1" x14ac:dyDescent="0.4">
      <c r="A199" s="59" t="str">
        <f>Matrix!$B$1</f>
        <v>Ref #</v>
      </c>
      <c r="B199" s="60"/>
      <c r="C199" s="61" t="str">
        <f>Matrix!$C$1</f>
        <v>Category</v>
      </c>
      <c r="D199" s="62"/>
      <c r="E199" s="61" t="str">
        <f>Matrix!$G$1</f>
        <v>Criticality:
High, Medium, or Low</v>
      </c>
      <c r="F199" s="62"/>
      <c r="G199" s="36" t="str">
        <f>Matrix!$E$1</f>
        <v xml:space="preserve">Public Requirements References/Descriptions </v>
      </c>
    </row>
    <row r="200" spans="1:8" s="38" customFormat="1" ht="15.75" customHeight="1" x14ac:dyDescent="0.4">
      <c r="A200" s="63" t="s">
        <v>46</v>
      </c>
      <c r="B200" s="64"/>
      <c r="C200" s="65" t="str" cm="1">
        <f t="array" aca="1" ref="C200" ca="1">OFFSET(Matrix!$C$1,$H200 - 1,0)</f>
        <v>Identification and Authentication</v>
      </c>
      <c r="D200" s="66"/>
      <c r="E200" s="65" t="str" cm="1">
        <f t="array" aca="1" ref="E200" ca="1">OFFSET(Matrix!$G$1, $H200 - 1,0)</f>
        <v>Medium</v>
      </c>
      <c r="F200" s="66"/>
      <c r="G200" s="67" t="str" cm="1">
        <f t="array" aca="1" ref="G200" ca="1">OFFSET(Matrix!$E$1,$H200 - 1,0)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200" s="38">
        <f>MATCH($A200,Matrix!$B$2:$B$73,0)+1</f>
        <v>20</v>
      </c>
    </row>
    <row r="201" spans="1:8" s="38" customFormat="1" ht="17.25" customHeight="1" x14ac:dyDescent="0.4">
      <c r="A201" s="85" t="str">
        <f>Matrix!$A$1</f>
        <v>Applicable Component Categories</v>
      </c>
      <c r="B201" s="86"/>
      <c r="C201" s="86"/>
      <c r="D201" s="86"/>
      <c r="E201" s="86"/>
      <c r="F201" s="86"/>
      <c r="G201" s="68"/>
      <c r="H201" s="38">
        <f>MATCH($A200,Matrix!$B$2:$B$73,0)+1</f>
        <v>20</v>
      </c>
    </row>
    <row r="202" spans="1:8" s="38" customFormat="1" ht="76.5" customHeight="1" x14ac:dyDescent="0.4">
      <c r="A202" s="63" t="str" cm="1">
        <f t="array" aca="1" ref="A202" ca="1">OFFSET(Matrix!$A$1,$H202 - 1,0)</f>
        <v>Mobile App;
Physical In-Cab Device;
Connectivity/Communications;
Cloud or Back-end;</v>
      </c>
      <c r="B202" s="72"/>
      <c r="C202" s="72"/>
      <c r="D202" s="72"/>
      <c r="E202" s="72"/>
      <c r="F202" s="73"/>
      <c r="G202" s="68"/>
      <c r="H202" s="38">
        <f>MATCH($A200,Matrix!$B$2:$B$73,0)+1</f>
        <v>20</v>
      </c>
    </row>
    <row r="203" spans="1:8" s="38" customFormat="1" ht="17.25" customHeight="1" x14ac:dyDescent="0.4">
      <c r="A203" s="85" t="str">
        <f>Matrix!$D$1</f>
        <v>Requirement</v>
      </c>
      <c r="B203" s="86"/>
      <c r="C203" s="86"/>
      <c r="D203" s="86"/>
      <c r="E203" s="86"/>
      <c r="F203" s="86"/>
      <c r="G203" s="68"/>
      <c r="H203" s="38">
        <f>MATCH($A200,Matrix!$B$2:$B$73,0)+1</f>
        <v>20</v>
      </c>
    </row>
    <row r="204" spans="1:8" s="38" customFormat="1" ht="94.5" customHeight="1" x14ac:dyDescent="0.4">
      <c r="A204" s="63" t="str" cm="1">
        <f t="array" aca="1" ref="A204" ca="1">OFFSET(Matrix!$D$1,$H204 - 1,0)</f>
        <v>Cryptographic modules used in the vendors system shall be compliant with Federal Information Processing Standards (FIPS) 140-2: Level 1.</v>
      </c>
      <c r="B204" s="72"/>
      <c r="C204" s="72"/>
      <c r="D204" s="72"/>
      <c r="E204" s="72"/>
      <c r="F204" s="73"/>
      <c r="G204" s="68"/>
      <c r="H204" s="38">
        <f>MATCH($A200,Matrix!$B$2:$B$73,0)+1</f>
        <v>20</v>
      </c>
    </row>
    <row r="205" spans="1:8" s="38" customFormat="1" x14ac:dyDescent="0.4">
      <c r="A205" s="74" t="str">
        <f>Matrix!$F$1</f>
        <v xml:space="preserve">Verification: Inspection, Demonstration, Test, or Analysis </v>
      </c>
      <c r="B205" s="75"/>
      <c r="C205" s="75"/>
      <c r="D205" s="75"/>
      <c r="E205" s="75"/>
      <c r="F205" s="75"/>
      <c r="G205" s="68"/>
      <c r="H205" s="38">
        <f>MATCH($A200,Matrix!$B$2:$B$73,0)+1</f>
        <v>20</v>
      </c>
    </row>
    <row r="206" spans="1:8" s="38" customFormat="1" ht="104.25" customHeight="1" x14ac:dyDescent="0.4">
      <c r="A206" s="63"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2"/>
      <c r="C206" s="72"/>
      <c r="D206" s="72"/>
      <c r="E206" s="72"/>
      <c r="F206" s="73"/>
      <c r="G206" s="68"/>
      <c r="H206" s="38">
        <f>MATCH($A200,Matrix!$B$2:$B$73,0)+1</f>
        <v>20</v>
      </c>
    </row>
    <row r="207" spans="1:8" s="38" customFormat="1" ht="17.25" customHeight="1" x14ac:dyDescent="0.4">
      <c r="A207" s="85" t="str">
        <f>Matrix!$H$1</f>
        <v>Remarks</v>
      </c>
      <c r="B207" s="86"/>
      <c r="C207" s="86"/>
      <c r="D207" s="86"/>
      <c r="E207" s="86"/>
      <c r="F207" s="86"/>
      <c r="G207" s="68"/>
      <c r="H207" s="38">
        <f>MATCH($A200,Matrix!$B$2:$B$73,0)+1</f>
        <v>20</v>
      </c>
    </row>
    <row r="208" spans="1:8" s="38" customFormat="1" ht="231.75" customHeight="1" thickBot="1" x14ac:dyDescent="0.45">
      <c r="A208" s="56"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57"/>
      <c r="C208" s="57"/>
      <c r="D208" s="57"/>
      <c r="E208" s="57"/>
      <c r="F208" s="58"/>
      <c r="G208" s="69"/>
      <c r="H208" s="38">
        <f>MATCH($A200,Matrix!$B$2:$B$73,0)+1</f>
        <v>20</v>
      </c>
    </row>
    <row r="209" spans="1:8" s="71" customFormat="1" ht="46.5" customHeight="1" thickBot="1" x14ac:dyDescent="0.45">
      <c r="A209" s="70"/>
      <c r="B209" s="70"/>
      <c r="C209" s="70"/>
      <c r="D209" s="70"/>
      <c r="E209" s="70"/>
      <c r="F209" s="70"/>
      <c r="G209" s="70"/>
      <c r="H209" s="70"/>
    </row>
    <row r="210" spans="1:8" s="37" customFormat="1" x14ac:dyDescent="0.4">
      <c r="A210" s="59" t="str">
        <f>Matrix!$B$1</f>
        <v>Ref #</v>
      </c>
      <c r="B210" s="60"/>
      <c r="C210" s="61" t="str">
        <f>Matrix!$C$1</f>
        <v>Category</v>
      </c>
      <c r="D210" s="62"/>
      <c r="E210" s="61" t="str">
        <f>Matrix!$G$1</f>
        <v>Criticality:
High, Medium, or Low</v>
      </c>
      <c r="F210" s="62"/>
      <c r="G210" s="36" t="str">
        <f>Matrix!$E$1</f>
        <v xml:space="preserve">Public Requirements References/Descriptions </v>
      </c>
    </row>
    <row r="211" spans="1:8" s="38" customFormat="1" ht="15.75" customHeight="1" x14ac:dyDescent="0.4">
      <c r="A211" s="63" t="s">
        <v>47</v>
      </c>
      <c r="B211" s="64"/>
      <c r="C211" s="65" t="str" cm="1">
        <f t="array" aca="1" ref="C211" ca="1">OFFSET(Matrix!$C$1,$H211 - 1,0)</f>
        <v>Incidence Response</v>
      </c>
      <c r="D211" s="66"/>
      <c r="E211" s="65" t="str" cm="1">
        <f t="array" aca="1" ref="E211" ca="1">OFFSET(Matrix!$G$1, $H211 - 1,0)</f>
        <v>High</v>
      </c>
      <c r="F211" s="66"/>
      <c r="G211" s="67" t="str" cm="1">
        <f t="array" aca="1" ref="G211" ca="1">OFFSET(Matrix!$E$1,$H211 - 1,0)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8b. Distributes copies of the incident response plan to [Assignment: organization-defined incident response personnel (identified by name and/or by role) and organizational elements];
8c. Reviews the incident response plan [Assignment: organization-defined frequency];
8d. Updates the incident response plan to address system/organizational changes or problems encountered during plan implementation, execution, or testing;
8e. Communicates incident response plan changes to [Assignment: organization-defined incident response personnel (identified by name and/or by role) and organizational elements]; and
8f. Protects the incident response plan from unauthorized disclosure and modification.
FMCSA GDL 14 Employ an incident response process.</v>
      </c>
      <c r="H211" s="38">
        <f>MATCH($A211,Matrix!$B$2:$B$73,0)+1</f>
        <v>21</v>
      </c>
    </row>
    <row r="212" spans="1:8" s="38" customFormat="1" x14ac:dyDescent="0.4">
      <c r="A212" s="85" t="str">
        <f>Matrix!$A$1</f>
        <v>Applicable Component Categories</v>
      </c>
      <c r="B212" s="86"/>
      <c r="C212" s="86"/>
      <c r="D212" s="86"/>
      <c r="E212" s="86"/>
      <c r="F212" s="86"/>
      <c r="G212" s="68"/>
      <c r="H212" s="38">
        <f>MATCH($A211,Matrix!$B$2:$B$73,0)+1</f>
        <v>21</v>
      </c>
    </row>
    <row r="213" spans="1:8" s="38" customFormat="1" ht="76.5" customHeight="1" x14ac:dyDescent="0.4">
      <c r="A213" s="63" t="str" cm="1">
        <f t="array" aca="1" ref="A213" ca="1">OFFSET(Matrix!$A$1,$H213 - 1,0)</f>
        <v>Mobile App;
Physical In-Cab Device;
Connectivity/Communications;
Cloud or Back-end;</v>
      </c>
      <c r="B213" s="72"/>
      <c r="C213" s="72"/>
      <c r="D213" s="72"/>
      <c r="E213" s="72"/>
      <c r="F213" s="73"/>
      <c r="G213" s="68"/>
      <c r="H213" s="38">
        <f>MATCH($A211,Matrix!$B$2:$B$73,0)+1</f>
        <v>21</v>
      </c>
    </row>
    <row r="214" spans="1:8" s="38" customFormat="1" x14ac:dyDescent="0.4">
      <c r="A214" s="85" t="str">
        <f>Matrix!$D$1</f>
        <v>Requirement</v>
      </c>
      <c r="B214" s="86"/>
      <c r="C214" s="86"/>
      <c r="D214" s="86"/>
      <c r="E214" s="86"/>
      <c r="F214" s="86"/>
      <c r="G214" s="68"/>
      <c r="H214" s="38">
        <f>MATCH($A211,Matrix!$B$2:$B$73,0)+1</f>
        <v>21</v>
      </c>
    </row>
    <row r="215" spans="1:8" s="38" customFormat="1" ht="94.5" customHeight="1" x14ac:dyDescent="0.4">
      <c r="A215" s="63" t="str" cm="1">
        <f t="array" aca="1" ref="A215" ca="1">OFFSET(Matrix!$D$1,$H215 - 1,0)</f>
        <v>The vendor shall have a documented incident response plan (IRP) in place which provides the carriers with a point of contact for components used within their telematics system</v>
      </c>
      <c r="B215" s="72"/>
      <c r="C215" s="72"/>
      <c r="D215" s="72"/>
      <c r="E215" s="72"/>
      <c r="F215" s="73"/>
      <c r="G215" s="68"/>
      <c r="H215" s="38">
        <f>MATCH($A211,Matrix!$B$2:$B$73,0)+1</f>
        <v>21</v>
      </c>
    </row>
    <row r="216" spans="1:8" s="38" customFormat="1" x14ac:dyDescent="0.4">
      <c r="A216" s="74" t="str">
        <f>Matrix!$F$1</f>
        <v xml:space="preserve">Verification: Inspection, Demonstration, Test, or Analysis </v>
      </c>
      <c r="B216" s="75"/>
      <c r="C216" s="75"/>
      <c r="D216" s="75"/>
      <c r="E216" s="75"/>
      <c r="F216" s="75"/>
      <c r="G216" s="68"/>
      <c r="H216" s="38">
        <f>MATCH($A211,Matrix!$B$2:$B$73,0)+1</f>
        <v>21</v>
      </c>
    </row>
    <row r="217" spans="1:8" s="38" customFormat="1" ht="94.5" customHeight="1" x14ac:dyDescent="0.4">
      <c r="A217" s="63" t="str" cm="1">
        <f t="array" aca="1" ref="A217" ca="1">OFFSET(Matrix!$F$1,$H217 - 1,0)</f>
        <v>Inspection of vendor-supplied documentation detailing the vendor’s incident response process.
Ensure that it documents the methods that can be used to notify the vendor of a security incident.</v>
      </c>
      <c r="B217" s="72"/>
      <c r="C217" s="72"/>
      <c r="D217" s="72"/>
      <c r="E217" s="72"/>
      <c r="F217" s="73"/>
      <c r="G217" s="68"/>
      <c r="H217" s="38">
        <f>MATCH($A211,Matrix!$B$2:$B$73,0)+1</f>
        <v>21</v>
      </c>
    </row>
    <row r="218" spans="1:8" s="38" customFormat="1" x14ac:dyDescent="0.4">
      <c r="A218" s="85" t="str">
        <f>Matrix!$H$1</f>
        <v>Remarks</v>
      </c>
      <c r="B218" s="86"/>
      <c r="C218" s="86"/>
      <c r="D218" s="86"/>
      <c r="E218" s="86"/>
      <c r="F218" s="86"/>
      <c r="G218" s="68"/>
      <c r="H218" s="38">
        <f>MATCH($A211,Matrix!$B$2:$B$73,0)+1</f>
        <v>21</v>
      </c>
    </row>
    <row r="219" spans="1:8" s="38" customFormat="1" ht="138.75" customHeight="1" thickBot="1" x14ac:dyDescent="0.45">
      <c r="A219" s="56" t="str" cm="1">
        <f t="array" aca="1" ref="A219" ca="1">OFFSET(Matrix!$H$1,$H219 - 1,0)</f>
        <v>TSPs must demonstrate this level of maturity to be trusted with business critical functions</v>
      </c>
      <c r="B219" s="57"/>
      <c r="C219" s="57"/>
      <c r="D219" s="57"/>
      <c r="E219" s="57"/>
      <c r="F219" s="58"/>
      <c r="G219" s="69"/>
      <c r="H219" s="38">
        <f>MATCH($A211,Matrix!$B$2:$B$73,0)+1</f>
        <v>21</v>
      </c>
    </row>
    <row r="220" spans="1:8" s="71" customFormat="1" ht="46.5" customHeight="1" thickBot="1" x14ac:dyDescent="0.45">
      <c r="A220" s="70"/>
      <c r="B220" s="70"/>
      <c r="C220" s="70"/>
      <c r="D220" s="70"/>
      <c r="E220" s="70"/>
      <c r="F220" s="70"/>
      <c r="G220" s="70"/>
      <c r="H220" s="70"/>
    </row>
    <row r="221" spans="1:8" s="37" customFormat="1" ht="17.25" customHeight="1" x14ac:dyDescent="0.4">
      <c r="A221" s="59" t="str">
        <f>Matrix!$B$1</f>
        <v>Ref #</v>
      </c>
      <c r="B221" s="60"/>
      <c r="C221" s="61" t="str">
        <f>Matrix!$C$1</f>
        <v>Category</v>
      </c>
      <c r="D221" s="62"/>
      <c r="E221" s="61" t="str">
        <f>Matrix!$G$1</f>
        <v>Criticality:
High, Medium, or Low</v>
      </c>
      <c r="F221" s="62"/>
      <c r="G221" s="36" t="str">
        <f>Matrix!$E$1</f>
        <v xml:space="preserve">Public Requirements References/Descriptions </v>
      </c>
    </row>
    <row r="222" spans="1:8" s="38" customFormat="1" ht="15.75" customHeight="1" x14ac:dyDescent="0.4">
      <c r="A222" s="63" t="s">
        <v>50</v>
      </c>
      <c r="B222" s="64"/>
      <c r="C222" s="65" t="str" cm="1">
        <f t="array" aca="1" ref="C222" ca="1">OFFSET(Matrix!$C$1,$H222 - 1,0)</f>
        <v>Maintenance</v>
      </c>
      <c r="D222" s="66"/>
      <c r="E222" s="65" t="str" cm="1">
        <f t="array" aca="1" ref="E222" ca="1">OFFSET(Matrix!$G$1, $H222 - 1,0)</f>
        <v>Medium</v>
      </c>
      <c r="F222" s="66"/>
      <c r="G222" s="67" t="str" cm="1">
        <f t="array" aca="1" ref="G222" ca="1">OFFSET(Matrix!$E$1,$H222 - 1,0)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222" s="38">
        <f>MATCH($A222,Matrix!$B$2:$B$73,0)+1</f>
        <v>22</v>
      </c>
    </row>
    <row r="223" spans="1:8" s="38" customFormat="1" ht="17.25" customHeight="1" x14ac:dyDescent="0.4">
      <c r="A223" s="85" t="str">
        <f>Matrix!$A$1</f>
        <v>Applicable Component Categories</v>
      </c>
      <c r="B223" s="86"/>
      <c r="C223" s="86"/>
      <c r="D223" s="86"/>
      <c r="E223" s="86"/>
      <c r="F223" s="86"/>
      <c r="G223" s="68"/>
      <c r="H223" s="38">
        <f>MATCH($A222,Matrix!$B$2:$B$73,0)+1</f>
        <v>22</v>
      </c>
    </row>
    <row r="224" spans="1:8" s="38" customFormat="1" ht="76.5" customHeight="1" x14ac:dyDescent="0.4">
      <c r="A224" s="63" t="str" cm="1">
        <f t="array" aca="1" ref="A224" ca="1">OFFSET(Matrix!$A$1,$H224 - 1,0)</f>
        <v>Mobile App;
Physical In-Cab Device;
Connectivity/Communications;
Cloud or Back-end;</v>
      </c>
      <c r="B224" s="72"/>
      <c r="C224" s="72"/>
      <c r="D224" s="72"/>
      <c r="E224" s="72"/>
      <c r="F224" s="73"/>
      <c r="G224" s="68"/>
      <c r="H224" s="38">
        <f>MATCH($A222,Matrix!$B$2:$B$73,0)+1</f>
        <v>22</v>
      </c>
    </row>
    <row r="225" spans="1:8" s="38" customFormat="1" ht="17.25" customHeight="1" x14ac:dyDescent="0.4">
      <c r="A225" s="85" t="str">
        <f>Matrix!$D$1</f>
        <v>Requirement</v>
      </c>
      <c r="B225" s="86"/>
      <c r="C225" s="86"/>
      <c r="D225" s="86"/>
      <c r="E225" s="86"/>
      <c r="F225" s="86"/>
      <c r="G225" s="68"/>
      <c r="H225" s="38">
        <f>MATCH($A222,Matrix!$B$2:$B$73,0)+1</f>
        <v>22</v>
      </c>
    </row>
    <row r="226" spans="1:8" s="38" customFormat="1" ht="94.5" customHeight="1" x14ac:dyDescent="0.4">
      <c r="A226" s="63"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2"/>
      <c r="C226" s="72"/>
      <c r="D226" s="72"/>
      <c r="E226" s="72"/>
      <c r="F226" s="73"/>
      <c r="G226" s="68"/>
      <c r="H226" s="38">
        <f>MATCH($A222,Matrix!$B$2:$B$73,0)+1</f>
        <v>22</v>
      </c>
    </row>
    <row r="227" spans="1:8" s="38" customFormat="1" x14ac:dyDescent="0.4">
      <c r="A227" s="74" t="str">
        <f>Matrix!$F$1</f>
        <v xml:space="preserve">Verification: Inspection, Demonstration, Test, or Analysis </v>
      </c>
      <c r="B227" s="75"/>
      <c r="C227" s="75"/>
      <c r="D227" s="75"/>
      <c r="E227" s="75"/>
      <c r="F227" s="75"/>
      <c r="G227" s="68"/>
      <c r="H227" s="38">
        <f>MATCH($A222,Matrix!$B$2:$B$73,0)+1</f>
        <v>22</v>
      </c>
    </row>
    <row r="228" spans="1:8" s="38" customFormat="1" ht="94.5" customHeight="1" x14ac:dyDescent="0.4">
      <c r="A228" s="63"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2"/>
      <c r="C228" s="72"/>
      <c r="D228" s="72"/>
      <c r="E228" s="72"/>
      <c r="F228" s="73"/>
      <c r="G228" s="68"/>
      <c r="H228" s="38">
        <f>MATCH($A222,Matrix!$B$2:$B$73,0)+1</f>
        <v>22</v>
      </c>
    </row>
    <row r="229" spans="1:8" s="38" customFormat="1" ht="17.25" customHeight="1" x14ac:dyDescent="0.4">
      <c r="A229" s="85" t="str">
        <f>Matrix!$H$1</f>
        <v>Remarks</v>
      </c>
      <c r="B229" s="86"/>
      <c r="C229" s="86"/>
      <c r="D229" s="86"/>
      <c r="E229" s="86"/>
      <c r="F229" s="86"/>
      <c r="G229" s="68"/>
      <c r="H229" s="38">
        <f>MATCH($A222,Matrix!$B$2:$B$73,0)+1</f>
        <v>22</v>
      </c>
    </row>
    <row r="230" spans="1:8" s="38" customFormat="1" ht="49.5" customHeight="1" thickBot="1" x14ac:dyDescent="0.45">
      <c r="A230" s="56" t="str" cm="1">
        <f t="array" aca="1" ref="A230" ca="1">OFFSET(Matrix!$H$1,$H230 - 1,0)</f>
        <v>-</v>
      </c>
      <c r="B230" s="57"/>
      <c r="C230" s="57"/>
      <c r="D230" s="57"/>
      <c r="E230" s="57"/>
      <c r="F230" s="58"/>
      <c r="G230" s="69"/>
      <c r="H230" s="38">
        <f>MATCH($A222,Matrix!$B$2:$B$73,0)+1</f>
        <v>22</v>
      </c>
    </row>
    <row r="231" spans="1:8" s="71" customFormat="1" ht="46.5" customHeight="1" thickBot="1" x14ac:dyDescent="0.45">
      <c r="A231" s="70"/>
      <c r="B231" s="70"/>
      <c r="C231" s="70"/>
      <c r="D231" s="70"/>
      <c r="E231" s="70"/>
      <c r="F231" s="70"/>
      <c r="G231" s="70"/>
      <c r="H231" s="70"/>
    </row>
    <row r="232" spans="1:8" s="37" customFormat="1" x14ac:dyDescent="0.4">
      <c r="A232" s="59" t="str">
        <f>Matrix!$B$1</f>
        <v>Ref #</v>
      </c>
      <c r="B232" s="60"/>
      <c r="C232" s="61" t="str">
        <f>Matrix!$C$1</f>
        <v>Category</v>
      </c>
      <c r="D232" s="62"/>
      <c r="E232" s="61" t="str">
        <f>Matrix!$G$1</f>
        <v>Criticality:
High, Medium, or Low</v>
      </c>
      <c r="F232" s="62"/>
      <c r="G232" s="36" t="str">
        <f>Matrix!$E$1</f>
        <v xml:space="preserve">Public Requirements References/Descriptions </v>
      </c>
    </row>
    <row r="233" spans="1:8" s="38" customFormat="1" ht="15.75" customHeight="1" x14ac:dyDescent="0.4">
      <c r="A233" s="63" t="s">
        <v>53</v>
      </c>
      <c r="B233" s="64"/>
      <c r="C233" s="65" t="str" cm="1">
        <f t="array" aca="1" ref="C233" ca="1">OFFSET(Matrix!$C$1,$H233 - 1,0)</f>
        <v>Maintenance</v>
      </c>
      <c r="D233" s="66"/>
      <c r="E233" s="65" t="str" cm="1">
        <f t="array" aca="1" ref="E233" ca="1">OFFSET(Matrix!$G$1, $H233 - 1,0)</f>
        <v>High</v>
      </c>
      <c r="F233" s="66"/>
      <c r="G233" s="67" t="str" cm="1">
        <f t="array" aca="1" ref="G233" ca="1">OFFSET(Matrix!$E$1,$H233 - 1,0)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33" s="38">
        <f>MATCH($A233,Matrix!$B$2:$B$73,0)+1</f>
        <v>23</v>
      </c>
    </row>
    <row r="234" spans="1:8" s="38" customFormat="1" x14ac:dyDescent="0.4">
      <c r="A234" s="85" t="str">
        <f>Matrix!$A$1</f>
        <v>Applicable Component Categories</v>
      </c>
      <c r="B234" s="86"/>
      <c r="C234" s="86"/>
      <c r="D234" s="86"/>
      <c r="E234" s="86"/>
      <c r="F234" s="86"/>
      <c r="G234" s="68"/>
      <c r="H234" s="38">
        <f>MATCH($A233,Matrix!$B$2:$B$73,0)+1</f>
        <v>23</v>
      </c>
    </row>
    <row r="235" spans="1:8" s="38" customFormat="1" ht="76.5" customHeight="1" x14ac:dyDescent="0.4">
      <c r="A235" s="63" t="str" cm="1">
        <f t="array" aca="1" ref="A235" ca="1">OFFSET(Matrix!$A$1,$H235 - 1,0)</f>
        <v>Cloud or Back-end;</v>
      </c>
      <c r="B235" s="72"/>
      <c r="C235" s="72"/>
      <c r="D235" s="72"/>
      <c r="E235" s="72"/>
      <c r="F235" s="73"/>
      <c r="G235" s="68"/>
      <c r="H235" s="38">
        <f>MATCH($A233,Matrix!$B$2:$B$73,0)+1</f>
        <v>23</v>
      </c>
    </row>
    <row r="236" spans="1:8" s="38" customFormat="1" x14ac:dyDescent="0.4">
      <c r="A236" s="85" t="str">
        <f>Matrix!$D$1</f>
        <v>Requirement</v>
      </c>
      <c r="B236" s="86"/>
      <c r="C236" s="86"/>
      <c r="D236" s="86"/>
      <c r="E236" s="86"/>
      <c r="F236" s="86"/>
      <c r="G236" s="68"/>
      <c r="H236" s="38">
        <f>MATCH($A233,Matrix!$B$2:$B$73,0)+1</f>
        <v>23</v>
      </c>
    </row>
    <row r="237" spans="1:8" s="38" customFormat="1" ht="94.5" customHeight="1" x14ac:dyDescent="0.4">
      <c r="A237" s="63" t="str" cm="1">
        <f t="array" aca="1" ref="A237" ca="1">OFFSET(Matrix!$D$1,$H237 - 1,0)</f>
        <v>The vendor shall have procedures in place to test backup restoration processes of their own systems and their own facilities on at least an annual basis.</v>
      </c>
      <c r="B237" s="72"/>
      <c r="C237" s="72"/>
      <c r="D237" s="72"/>
      <c r="E237" s="72"/>
      <c r="F237" s="73"/>
      <c r="G237" s="68"/>
      <c r="H237" s="38">
        <f>MATCH($A233,Matrix!$B$2:$B$73,0)+1</f>
        <v>23</v>
      </c>
    </row>
    <row r="238" spans="1:8" s="38" customFormat="1" x14ac:dyDescent="0.4">
      <c r="A238" s="74" t="str">
        <f>Matrix!$F$1</f>
        <v xml:space="preserve">Verification: Inspection, Demonstration, Test, or Analysis </v>
      </c>
      <c r="B238" s="75"/>
      <c r="C238" s="75"/>
      <c r="D238" s="75"/>
      <c r="E238" s="75"/>
      <c r="F238" s="75"/>
      <c r="G238" s="68"/>
      <c r="H238" s="38">
        <f>MATCH($A233,Matrix!$B$2:$B$73,0)+1</f>
        <v>23</v>
      </c>
    </row>
    <row r="239" spans="1:8" s="38" customFormat="1" ht="94.5" customHeight="1" x14ac:dyDescent="0.4">
      <c r="A239" s="63" t="str" cm="1">
        <f t="array" aca="1" ref="A239" ca="1">OFFSET(Matrix!$F$1,$H239 - 1,0)</f>
        <v>Inspection of vendor-supplied documentation detailing backup and restore procedures.</v>
      </c>
      <c r="B239" s="72"/>
      <c r="C239" s="72"/>
      <c r="D239" s="72"/>
      <c r="E239" s="72"/>
      <c r="F239" s="73"/>
      <c r="G239" s="68"/>
      <c r="H239" s="38">
        <f>MATCH($A233,Matrix!$B$2:$B$73,0)+1</f>
        <v>23</v>
      </c>
    </row>
    <row r="240" spans="1:8" s="38" customFormat="1" x14ac:dyDescent="0.4">
      <c r="A240" s="85" t="str">
        <f>Matrix!$H$1</f>
        <v>Remarks</v>
      </c>
      <c r="B240" s="86"/>
      <c r="C240" s="86"/>
      <c r="D240" s="86"/>
      <c r="E240" s="86"/>
      <c r="F240" s="86"/>
      <c r="G240" s="68"/>
      <c r="H240" s="38">
        <f>MATCH($A233,Matrix!$B$2:$B$73,0)+1</f>
        <v>23</v>
      </c>
    </row>
    <row r="241" spans="1:8" s="38" customFormat="1" ht="49.5" customHeight="1" thickBot="1" x14ac:dyDescent="0.45">
      <c r="A241" s="56" t="str" cm="1">
        <f t="array" aca="1" ref="A241" ca="1">OFFSET(Matrix!$H$1,$H241 - 1,0)</f>
        <v>TSPs must demonstrate this level of maturity to be trusted with business critical functions</v>
      </c>
      <c r="B241" s="57"/>
      <c r="C241" s="57"/>
      <c r="D241" s="57"/>
      <c r="E241" s="57"/>
      <c r="F241" s="58"/>
      <c r="G241" s="69"/>
      <c r="H241" s="38">
        <f>MATCH($A233,Matrix!$B$2:$B$73,0)+1</f>
        <v>23</v>
      </c>
    </row>
    <row r="242" spans="1:8" s="71" customFormat="1" ht="46.5" customHeight="1" thickBot="1" x14ac:dyDescent="0.45">
      <c r="A242" s="70"/>
      <c r="B242" s="70"/>
      <c r="C242" s="70"/>
      <c r="D242" s="70"/>
      <c r="E242" s="70"/>
      <c r="F242" s="70"/>
      <c r="G242" s="70"/>
      <c r="H242" s="70"/>
    </row>
    <row r="243" spans="1:8" s="37" customFormat="1" x14ac:dyDescent="0.4">
      <c r="A243" s="59" t="str">
        <f>Matrix!$B$1</f>
        <v>Ref #</v>
      </c>
      <c r="B243" s="60"/>
      <c r="C243" s="61" t="str">
        <f>Matrix!$C$1</f>
        <v>Category</v>
      </c>
      <c r="D243" s="62"/>
      <c r="E243" s="61" t="str">
        <f>Matrix!$G$1</f>
        <v>Criticality:
High, Medium, or Low</v>
      </c>
      <c r="F243" s="62"/>
      <c r="G243" s="36" t="str">
        <f>Matrix!$E$1</f>
        <v xml:space="preserve">Public Requirements References/Descriptions </v>
      </c>
    </row>
    <row r="244" spans="1:8" s="38" customFormat="1" ht="15.75" customHeight="1" x14ac:dyDescent="0.4">
      <c r="A244" s="63" t="s">
        <v>352</v>
      </c>
      <c r="B244" s="64"/>
      <c r="C244" s="65" t="str" cm="1">
        <f t="array" aca="1" ref="C244" ca="1">OFFSET(Matrix!$C$1,$H244 - 1,0)</f>
        <v>Disposal of Goods</v>
      </c>
      <c r="D244" s="66"/>
      <c r="E244" s="65" t="str" cm="1">
        <f t="array" aca="1" ref="E244" ca="1">OFFSET(Matrix!$G$1, $H244 - 1,0)</f>
        <v>High</v>
      </c>
      <c r="F244" s="66"/>
      <c r="G244" s="67" t="str" cm="1">
        <f t="array" aca="1" ref="G244" ca="1">OFFSET(Matrix!$E$1,$H244 - 1,0)</f>
        <v>ISO 27001 A.8.3.2 Disposal of Media
NIST 800-88 R1</v>
      </c>
      <c r="H244" s="38">
        <f>MATCH($A244,Matrix!$B$2:$B$73,0)+1</f>
        <v>24</v>
      </c>
    </row>
    <row r="245" spans="1:8" s="38" customFormat="1" x14ac:dyDescent="0.4">
      <c r="A245" s="85" t="str">
        <f>Matrix!$A$1</f>
        <v>Applicable Component Categories</v>
      </c>
      <c r="B245" s="86"/>
      <c r="C245" s="86"/>
      <c r="D245" s="86"/>
      <c r="E245" s="86"/>
      <c r="F245" s="86"/>
      <c r="G245" s="68"/>
      <c r="H245" s="38">
        <f>MATCH($A244,Matrix!$B$2:$B$73,0)+1</f>
        <v>24</v>
      </c>
    </row>
    <row r="246" spans="1:8" s="38" customFormat="1" ht="76.5" customHeight="1" x14ac:dyDescent="0.4">
      <c r="A246" s="63" t="str" cm="1">
        <f t="array" aca="1" ref="A246" ca="1">OFFSET(Matrix!$A$1,$H246 - 1,0)</f>
        <v>Cloud or Back-end;</v>
      </c>
      <c r="B246" s="72"/>
      <c r="C246" s="72"/>
      <c r="D246" s="72"/>
      <c r="E246" s="72"/>
      <c r="F246" s="73"/>
      <c r="G246" s="68"/>
      <c r="H246" s="38">
        <f>MATCH($A244,Matrix!$B$2:$B$73,0)+1</f>
        <v>24</v>
      </c>
    </row>
    <row r="247" spans="1:8" s="38" customFormat="1" x14ac:dyDescent="0.4">
      <c r="A247" s="85" t="str">
        <f>Matrix!$D$1</f>
        <v>Requirement</v>
      </c>
      <c r="B247" s="86"/>
      <c r="C247" s="86"/>
      <c r="D247" s="86"/>
      <c r="E247" s="86"/>
      <c r="F247" s="86"/>
      <c r="G247" s="68"/>
      <c r="H247" s="38">
        <f>MATCH($A244,Matrix!$B$2:$B$73,0)+1</f>
        <v>24</v>
      </c>
    </row>
    <row r="248" spans="1:8" s="38" customFormat="1" ht="94.5" customHeight="1" x14ac:dyDescent="0.4">
      <c r="A248" s="63"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2"/>
      <c r="C248" s="72"/>
      <c r="D248" s="72"/>
      <c r="E248" s="72"/>
      <c r="F248" s="73"/>
      <c r="G248" s="68"/>
      <c r="H248" s="38">
        <f>MATCH($A244,Matrix!$B$2:$B$73,0)+1</f>
        <v>24</v>
      </c>
    </row>
    <row r="249" spans="1:8" s="38" customFormat="1" x14ac:dyDescent="0.4">
      <c r="A249" s="74" t="str">
        <f>Matrix!$F$1</f>
        <v xml:space="preserve">Verification: Inspection, Demonstration, Test, or Analysis </v>
      </c>
      <c r="B249" s="75"/>
      <c r="C249" s="75"/>
      <c r="D249" s="75"/>
      <c r="E249" s="75"/>
      <c r="F249" s="75"/>
      <c r="G249" s="68"/>
      <c r="H249" s="38">
        <f>MATCH($A244,Matrix!$B$2:$B$73,0)+1</f>
        <v>24</v>
      </c>
    </row>
    <row r="250" spans="1:8" s="38" customFormat="1" ht="94.5" customHeight="1" x14ac:dyDescent="0.4">
      <c r="A250" s="63" t="str" cm="1">
        <f t="array" aca="1" ref="A250" ca="1">OFFSET(Matrix!$F$1,$H250 - 1,0)</f>
        <v>Inspection of vendor-supplied documentation detailing their disposal of goods procedures; confirm the presence of specific mention of handling of their customer's information.</v>
      </c>
      <c r="B250" s="72"/>
      <c r="C250" s="72"/>
      <c r="D250" s="72"/>
      <c r="E250" s="72"/>
      <c r="F250" s="73"/>
      <c r="G250" s="68"/>
      <c r="H250" s="38">
        <f>MATCH($A244,Matrix!$B$2:$B$73,0)+1</f>
        <v>24</v>
      </c>
    </row>
    <row r="251" spans="1:8" s="38" customFormat="1" x14ac:dyDescent="0.4">
      <c r="A251" s="85" t="str">
        <f>Matrix!$H$1</f>
        <v>Remarks</v>
      </c>
      <c r="B251" s="86"/>
      <c r="C251" s="86"/>
      <c r="D251" s="86"/>
      <c r="E251" s="86"/>
      <c r="F251" s="86"/>
      <c r="G251" s="68"/>
      <c r="H251" s="38">
        <f>MATCH($A244,Matrix!$B$2:$B$73,0)+1</f>
        <v>24</v>
      </c>
    </row>
    <row r="252" spans="1:8" s="38" customFormat="1" ht="49.5" customHeight="1" thickBot="1" x14ac:dyDescent="0.45">
      <c r="A252" s="56" cm="1">
        <f t="array" aca="1" ref="A252" ca="1">OFFSET(Matrix!$H$1,$H252 - 1,0)</f>
        <v>0</v>
      </c>
      <c r="B252" s="57"/>
      <c r="C252" s="57"/>
      <c r="D252" s="57"/>
      <c r="E252" s="57"/>
      <c r="F252" s="58"/>
      <c r="G252" s="69"/>
      <c r="H252" s="38">
        <f>MATCH($A244,Matrix!$B$2:$B$73,0)+1</f>
        <v>24</v>
      </c>
    </row>
    <row r="253" spans="1:8" s="71" customFormat="1" ht="46.5" customHeight="1" thickBot="1" x14ac:dyDescent="0.45">
      <c r="A253" s="70"/>
      <c r="B253" s="70"/>
      <c r="C253" s="70"/>
      <c r="D253" s="70"/>
      <c r="E253" s="70"/>
      <c r="F253" s="70"/>
      <c r="G253" s="70"/>
      <c r="H253" s="70"/>
    </row>
    <row r="254" spans="1:8" s="37" customFormat="1" x14ac:dyDescent="0.4">
      <c r="A254" s="59" t="str">
        <f>Matrix!$B$1</f>
        <v>Ref #</v>
      </c>
      <c r="B254" s="60"/>
      <c r="C254" s="61" t="str">
        <f>Matrix!$C$1</f>
        <v>Category</v>
      </c>
      <c r="D254" s="62"/>
      <c r="E254" s="61" t="str">
        <f>Matrix!$G$1</f>
        <v>Criticality:
High, Medium, or Low</v>
      </c>
      <c r="F254" s="62"/>
      <c r="G254" s="36" t="str">
        <f>Matrix!$E$1</f>
        <v xml:space="preserve">Public Requirements References/Descriptions </v>
      </c>
    </row>
    <row r="255" spans="1:8" s="38" customFormat="1" ht="15.75" customHeight="1" x14ac:dyDescent="0.4">
      <c r="A255" s="63" t="s">
        <v>357</v>
      </c>
      <c r="B255" s="64"/>
      <c r="C255" s="65" t="str" cm="1">
        <f t="array" aca="1" ref="C255" ca="1">OFFSET(Matrix!$C$1,$H255 - 1,0)</f>
        <v>Disposal of Goods</v>
      </c>
      <c r="D255" s="66"/>
      <c r="E255" s="65" t="str" cm="1">
        <f t="array" aca="1" ref="E255" ca="1">OFFSET(Matrix!$G$1, $H255 - 1,0)</f>
        <v>Medium</v>
      </c>
      <c r="F255" s="66"/>
      <c r="G255" s="67" t="str" cm="1">
        <f t="array" aca="1" ref="G255" ca="1">OFFSET(Matrix!$E$1,$H255 - 1,0)</f>
        <v>ISO 27001 A.8.3.2 Disposal of Media
NIST 800-88 R1</v>
      </c>
      <c r="H255" s="38">
        <f>MATCH($A255,Matrix!$B$2:$B$73,0)+1</f>
        <v>25</v>
      </c>
    </row>
    <row r="256" spans="1:8" s="38" customFormat="1" x14ac:dyDescent="0.4">
      <c r="A256" s="85" t="str">
        <f>Matrix!$A$1</f>
        <v>Applicable Component Categories</v>
      </c>
      <c r="B256" s="86"/>
      <c r="C256" s="86"/>
      <c r="D256" s="86"/>
      <c r="E256" s="86"/>
      <c r="F256" s="86"/>
      <c r="G256" s="68"/>
      <c r="H256" s="38">
        <f>MATCH($A255,Matrix!$B$2:$B$73,0)+1</f>
        <v>25</v>
      </c>
    </row>
    <row r="257" spans="1:8" s="38" customFormat="1" ht="76.5" customHeight="1" x14ac:dyDescent="0.4">
      <c r="A257" s="63" t="str" cm="1">
        <f t="array" aca="1" ref="A257" ca="1">OFFSET(Matrix!$A$1,$H257 - 1,0)</f>
        <v>Cloud or Back-end;</v>
      </c>
      <c r="B257" s="72"/>
      <c r="C257" s="72"/>
      <c r="D257" s="72"/>
      <c r="E257" s="72"/>
      <c r="F257" s="73"/>
      <c r="G257" s="68"/>
      <c r="H257" s="38">
        <f>MATCH($A255,Matrix!$B$2:$B$73,0)+1</f>
        <v>25</v>
      </c>
    </row>
    <row r="258" spans="1:8" s="38" customFormat="1" x14ac:dyDescent="0.4">
      <c r="A258" s="85" t="str">
        <f>Matrix!$D$1</f>
        <v>Requirement</v>
      </c>
      <c r="B258" s="86"/>
      <c r="C258" s="86"/>
      <c r="D258" s="86"/>
      <c r="E258" s="86"/>
      <c r="F258" s="86"/>
      <c r="G258" s="68"/>
      <c r="H258" s="38">
        <f>MATCH($A255,Matrix!$B$2:$B$73,0)+1</f>
        <v>25</v>
      </c>
    </row>
    <row r="259" spans="1:8" s="38" customFormat="1" ht="94.5" customHeight="1" x14ac:dyDescent="0.4">
      <c r="A259" s="63" t="str" cm="1">
        <f t="array" aca="1" ref="A259" ca="1">OFFSET(Matrix!$D$1,$H259 - 1,0)</f>
        <v>The vendor's disposal of goods policy must forbid disposal in skips, dumps or landfills until it has been processed to purge or clear previously stored information.</v>
      </c>
      <c r="B259" s="72"/>
      <c r="C259" s="72"/>
      <c r="D259" s="72"/>
      <c r="E259" s="72"/>
      <c r="F259" s="73"/>
      <c r="G259" s="68"/>
      <c r="H259" s="38">
        <f>MATCH($A255,Matrix!$B$2:$B$73,0)+1</f>
        <v>25</v>
      </c>
    </row>
    <row r="260" spans="1:8" s="38" customFormat="1" x14ac:dyDescent="0.4">
      <c r="A260" s="74" t="str">
        <f>Matrix!$F$1</f>
        <v xml:space="preserve">Verification: Inspection, Demonstration, Test, or Analysis </v>
      </c>
      <c r="B260" s="75"/>
      <c r="C260" s="75"/>
      <c r="D260" s="75"/>
      <c r="E260" s="75"/>
      <c r="F260" s="75"/>
      <c r="G260" s="68"/>
      <c r="H260" s="38">
        <f>MATCH($A255,Matrix!$B$2:$B$73,0)+1</f>
        <v>25</v>
      </c>
    </row>
    <row r="261" spans="1:8" s="38" customFormat="1" ht="94.5" customHeight="1" x14ac:dyDescent="0.4">
      <c r="A261" s="63" t="str" cm="1">
        <f t="array" aca="1" ref="A261" ca="1">OFFSET(Matrix!$F$1,$H261 - 1,0)</f>
        <v>Inspection of vendor-supplied documentation detailing their disposal of goods procedures; confirm that disposal of systems in skips or landfills is not allowed unless the systems have been purged or cleared.</v>
      </c>
      <c r="B261" s="72"/>
      <c r="C261" s="72"/>
      <c r="D261" s="72"/>
      <c r="E261" s="72"/>
      <c r="F261" s="73"/>
      <c r="G261" s="68"/>
      <c r="H261" s="38">
        <f>MATCH($A255,Matrix!$B$2:$B$73,0)+1</f>
        <v>25</v>
      </c>
    </row>
    <row r="262" spans="1:8" s="38" customFormat="1" x14ac:dyDescent="0.4">
      <c r="A262" s="85" t="str">
        <f>Matrix!$H$1</f>
        <v>Remarks</v>
      </c>
      <c r="B262" s="86"/>
      <c r="C262" s="86"/>
      <c r="D262" s="86"/>
      <c r="E262" s="86"/>
      <c r="F262" s="86"/>
      <c r="G262" s="68"/>
      <c r="H262" s="38">
        <f>MATCH($A255,Matrix!$B$2:$B$73,0)+1</f>
        <v>25</v>
      </c>
    </row>
    <row r="263" spans="1:8" s="38" customFormat="1" ht="49.5" customHeight="1" thickBot="1" x14ac:dyDescent="0.45">
      <c r="A263" s="56" cm="1">
        <f t="array" aca="1" ref="A263" ca="1">OFFSET(Matrix!$H$1,$H263 - 1,0)</f>
        <v>0</v>
      </c>
      <c r="B263" s="57"/>
      <c r="C263" s="57"/>
      <c r="D263" s="57"/>
      <c r="E263" s="57"/>
      <c r="F263" s="58"/>
      <c r="G263" s="69"/>
      <c r="H263" s="38">
        <f>MATCH($A255,Matrix!$B$2:$B$73,0)+1</f>
        <v>25</v>
      </c>
    </row>
    <row r="264" spans="1:8" s="71" customFormat="1" ht="46.5" customHeight="1" thickBot="1" x14ac:dyDescent="0.45">
      <c r="A264" s="70"/>
      <c r="B264" s="70"/>
      <c r="C264" s="70"/>
      <c r="D264" s="70"/>
      <c r="E264" s="70"/>
      <c r="F264" s="70"/>
      <c r="G264" s="70"/>
      <c r="H264" s="70"/>
    </row>
    <row r="265" spans="1:8" s="37" customFormat="1" x14ac:dyDescent="0.4">
      <c r="A265" s="59" t="str">
        <f>Matrix!$B$1</f>
        <v>Ref #</v>
      </c>
      <c r="B265" s="60"/>
      <c r="C265" s="61" t="str">
        <f>Matrix!$C$1</f>
        <v>Category</v>
      </c>
      <c r="D265" s="62"/>
      <c r="E265" s="61" t="str">
        <f>Matrix!$G$1</f>
        <v>Criticality:
High, Medium, or Low</v>
      </c>
      <c r="F265" s="62"/>
      <c r="G265" s="36" t="str">
        <f>Matrix!$E$1</f>
        <v xml:space="preserve">Public Requirements References/Descriptions </v>
      </c>
    </row>
    <row r="266" spans="1:8" s="38" customFormat="1" ht="15.75" customHeight="1" x14ac:dyDescent="0.4">
      <c r="A266" s="63" t="s">
        <v>360</v>
      </c>
      <c r="B266" s="64"/>
      <c r="C266" s="65" t="str" cm="1">
        <f t="array" aca="1" ref="C266" ca="1">OFFSET(Matrix!$C$1,$H266 - 1,0)</f>
        <v>Disposal of Goods</v>
      </c>
      <c r="D266" s="66"/>
      <c r="E266" s="65" t="str" cm="1">
        <f t="array" aca="1" ref="E266" ca="1">OFFSET(Matrix!$G$1, $H266 - 1,0)</f>
        <v>Low</v>
      </c>
      <c r="F266" s="66"/>
      <c r="G266" s="67" t="str" cm="1">
        <f t="array" aca="1" ref="G266" ca="1">OFFSET(Matrix!$E$1,$H266 - 1,0)</f>
        <v>NIST 800-88 R1 Appendix A -- Minimum Sanitization Recommendations</v>
      </c>
      <c r="H266" s="38">
        <f>MATCH($A266,Matrix!$B$2:$B$73,0)+1</f>
        <v>26</v>
      </c>
    </row>
    <row r="267" spans="1:8" s="38" customFormat="1" x14ac:dyDescent="0.4">
      <c r="A267" s="85" t="str">
        <f>Matrix!$A$1</f>
        <v>Applicable Component Categories</v>
      </c>
      <c r="B267" s="86"/>
      <c r="C267" s="86"/>
      <c r="D267" s="86"/>
      <c r="E267" s="86"/>
      <c r="F267" s="86"/>
      <c r="G267" s="68"/>
      <c r="H267" s="38">
        <f>MATCH($A266,Matrix!$B$2:$B$73,0)+1</f>
        <v>26</v>
      </c>
    </row>
    <row r="268" spans="1:8" s="38" customFormat="1" ht="76.5" customHeight="1" x14ac:dyDescent="0.4">
      <c r="A268" s="63" t="str" cm="1">
        <f t="array" aca="1" ref="A268" ca="1">OFFSET(Matrix!$A$1,$H268 - 1,0)</f>
        <v>Cloud or Back-end;</v>
      </c>
      <c r="B268" s="72"/>
      <c r="C268" s="72"/>
      <c r="D268" s="72"/>
      <c r="E268" s="72"/>
      <c r="F268" s="73"/>
      <c r="G268" s="68"/>
      <c r="H268" s="38">
        <f>MATCH($A266,Matrix!$B$2:$B$73,0)+1</f>
        <v>26</v>
      </c>
    </row>
    <row r="269" spans="1:8" s="38" customFormat="1" x14ac:dyDescent="0.4">
      <c r="A269" s="85" t="str">
        <f>Matrix!$D$1</f>
        <v>Requirement</v>
      </c>
      <c r="B269" s="86"/>
      <c r="C269" s="86"/>
      <c r="D269" s="86"/>
      <c r="E269" s="86"/>
      <c r="F269" s="86"/>
      <c r="G269" s="68"/>
      <c r="H269" s="38">
        <f>MATCH($A266,Matrix!$B$2:$B$73,0)+1</f>
        <v>26</v>
      </c>
    </row>
    <row r="270" spans="1:8" s="38" customFormat="1" ht="94.5" customHeight="1" x14ac:dyDescent="0.4">
      <c r="A270" s="63" t="str" cm="1">
        <f t="array" aca="1" ref="A270" ca="1">OFFSET(Matrix!$D$1,$H270 - 1,0)</f>
        <v>The vendor's processes to remove previously stored information must include acceptable processes for magnetic media, solid-state media, printers, scanners, laptops, smartphones, server and deskstop computers.</v>
      </c>
      <c r="B270" s="72"/>
      <c r="C270" s="72"/>
      <c r="D270" s="72"/>
      <c r="E270" s="72"/>
      <c r="F270" s="73"/>
      <c r="G270" s="68"/>
      <c r="H270" s="38">
        <f>MATCH($A266,Matrix!$B$2:$B$73,0)+1</f>
        <v>26</v>
      </c>
    </row>
    <row r="271" spans="1:8" s="38" customFormat="1" x14ac:dyDescent="0.4">
      <c r="A271" s="74" t="str">
        <f>Matrix!$F$1</f>
        <v xml:space="preserve">Verification: Inspection, Demonstration, Test, or Analysis </v>
      </c>
      <c r="B271" s="75"/>
      <c r="C271" s="75"/>
      <c r="D271" s="75"/>
      <c r="E271" s="75"/>
      <c r="F271" s="75"/>
      <c r="G271" s="68"/>
      <c r="H271" s="38">
        <f>MATCH($A266,Matrix!$B$2:$B$73,0)+1</f>
        <v>26</v>
      </c>
    </row>
    <row r="272" spans="1:8" s="38" customFormat="1" ht="94.5" customHeight="1" x14ac:dyDescent="0.4">
      <c r="A272" s="63"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2"/>
      <c r="C272" s="72"/>
      <c r="D272" s="72"/>
      <c r="E272" s="72"/>
      <c r="F272" s="73"/>
      <c r="G272" s="68"/>
      <c r="H272" s="38">
        <f>MATCH($A266,Matrix!$B$2:$B$73,0)+1</f>
        <v>26</v>
      </c>
    </row>
    <row r="273" spans="1:8" s="38" customFormat="1" x14ac:dyDescent="0.4">
      <c r="A273" s="85" t="str">
        <f>Matrix!$H$1</f>
        <v>Remarks</v>
      </c>
      <c r="B273" s="86"/>
      <c r="C273" s="86"/>
      <c r="D273" s="86"/>
      <c r="E273" s="86"/>
      <c r="F273" s="86"/>
      <c r="G273" s="68"/>
      <c r="H273" s="38">
        <f>MATCH($A266,Matrix!$B$2:$B$73,0)+1</f>
        <v>26</v>
      </c>
    </row>
    <row r="274" spans="1:8" s="38" customFormat="1" ht="49.5" customHeight="1" thickBot="1" x14ac:dyDescent="0.45">
      <c r="A274" s="56" cm="1">
        <f t="array" aca="1" ref="A274" ca="1">OFFSET(Matrix!$H$1,$H274 - 1,0)</f>
        <v>0</v>
      </c>
      <c r="B274" s="57"/>
      <c r="C274" s="57"/>
      <c r="D274" s="57"/>
      <c r="E274" s="57"/>
      <c r="F274" s="58"/>
      <c r="G274" s="69"/>
      <c r="H274" s="38">
        <f>MATCH($A266,Matrix!$B$2:$B$73,0)+1</f>
        <v>26</v>
      </c>
    </row>
    <row r="275" spans="1:8" s="71" customFormat="1" ht="46.5" customHeight="1" thickBot="1" x14ac:dyDescent="0.45">
      <c r="A275" s="70"/>
      <c r="B275" s="70"/>
      <c r="C275" s="70"/>
      <c r="D275" s="70"/>
      <c r="E275" s="70"/>
      <c r="F275" s="70"/>
      <c r="G275" s="70"/>
      <c r="H275" s="70"/>
    </row>
    <row r="276" spans="1:8" s="37" customFormat="1" ht="17.25" customHeight="1" x14ac:dyDescent="0.4">
      <c r="A276" s="59" t="str">
        <f>Matrix!$B$1</f>
        <v>Ref #</v>
      </c>
      <c r="B276" s="60"/>
      <c r="C276" s="61" t="str">
        <f>Matrix!$C$1</f>
        <v>Category</v>
      </c>
      <c r="D276" s="62"/>
      <c r="E276" s="61" t="str">
        <f>Matrix!$G$1</f>
        <v>Criticality:
High, Medium, or Low</v>
      </c>
      <c r="F276" s="62"/>
      <c r="G276" s="36" t="str">
        <f>Matrix!$E$1</f>
        <v xml:space="preserve">Public Requirements References/Descriptions </v>
      </c>
    </row>
    <row r="277" spans="1:8" s="38" customFormat="1" ht="15.75" customHeight="1" x14ac:dyDescent="0.4">
      <c r="A277" s="63" t="s">
        <v>55</v>
      </c>
      <c r="B277" s="64"/>
      <c r="C277" s="65" t="str" cm="1">
        <f t="array" aca="1" ref="C277" ca="1">OFFSET(Matrix!$C$1,$H277 - 1,0)</f>
        <v>Planning</v>
      </c>
      <c r="D277" s="66"/>
      <c r="E277" s="65" t="str" cm="1">
        <f t="array" aca="1" ref="E277" ca="1">OFFSET(Matrix!$G$1, $H277 - 1,0)</f>
        <v>Medium</v>
      </c>
      <c r="F277" s="66"/>
      <c r="G277" s="67" t="str" cm="1">
        <f t="array" aca="1" ref="G277" ca="1">OFFSET(Matrix!$E$1,$H277 - 1,0)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77" s="38">
        <f>MATCH($A277,Matrix!$B$2:$B$73,0)+1</f>
        <v>27</v>
      </c>
    </row>
    <row r="278" spans="1:8" s="38" customFormat="1" ht="17.25" customHeight="1" x14ac:dyDescent="0.4">
      <c r="A278" s="85" t="str">
        <f>Matrix!$A$1</f>
        <v>Applicable Component Categories</v>
      </c>
      <c r="B278" s="86"/>
      <c r="C278" s="86"/>
      <c r="D278" s="86"/>
      <c r="E278" s="86"/>
      <c r="F278" s="86"/>
      <c r="G278" s="68"/>
      <c r="H278" s="38">
        <f>MATCH($A277,Matrix!$B$2:$B$73,0)+1</f>
        <v>27</v>
      </c>
    </row>
    <row r="279" spans="1:8" s="38" customFormat="1" ht="76.5" customHeight="1" x14ac:dyDescent="0.4">
      <c r="A279" s="63" t="str" cm="1">
        <f t="array" aca="1" ref="A279" ca="1">OFFSET(Matrix!$A$1,$H279 - 1,0)</f>
        <v>Cloud or Back-end;</v>
      </c>
      <c r="B279" s="72"/>
      <c r="C279" s="72"/>
      <c r="D279" s="72"/>
      <c r="E279" s="72"/>
      <c r="F279" s="73"/>
      <c r="G279" s="68"/>
      <c r="H279" s="38">
        <f>MATCH($A277,Matrix!$B$2:$B$73,0)+1</f>
        <v>27</v>
      </c>
    </row>
    <row r="280" spans="1:8" s="38" customFormat="1" ht="17.25" customHeight="1" x14ac:dyDescent="0.4">
      <c r="A280" s="85" t="str">
        <f>Matrix!$D$1</f>
        <v>Requirement</v>
      </c>
      <c r="B280" s="86"/>
      <c r="C280" s="86"/>
      <c r="D280" s="86"/>
      <c r="E280" s="86"/>
      <c r="F280" s="86"/>
      <c r="G280" s="68"/>
      <c r="H280" s="38">
        <f>MATCH($A277,Matrix!$B$2:$B$73,0)+1</f>
        <v>27</v>
      </c>
    </row>
    <row r="281" spans="1:8" s="38" customFormat="1" ht="94.5" customHeight="1" x14ac:dyDescent="0.4">
      <c r="A281" s="63" t="str" cm="1">
        <f t="array" aca="1" ref="A281" ca="1">OFFSET(Matrix!$D$1,$H281 - 1,0)</f>
        <v>The vendor shall have a System Security Plan (SSP) which details a clear and concise understanding of authorization boundaries of the telematics system.</v>
      </c>
      <c r="B281" s="72"/>
      <c r="C281" s="72"/>
      <c r="D281" s="72"/>
      <c r="E281" s="72"/>
      <c r="F281" s="73"/>
      <c r="G281" s="68"/>
      <c r="H281" s="38">
        <f>MATCH($A277,Matrix!$B$2:$B$73,0)+1</f>
        <v>27</v>
      </c>
    </row>
    <row r="282" spans="1:8" s="38" customFormat="1" x14ac:dyDescent="0.4">
      <c r="A282" s="74" t="str">
        <f>Matrix!$F$1</f>
        <v xml:space="preserve">Verification: Inspection, Demonstration, Test, or Analysis </v>
      </c>
      <c r="B282" s="75"/>
      <c r="C282" s="75"/>
      <c r="D282" s="75"/>
      <c r="E282" s="75"/>
      <c r="F282" s="75"/>
      <c r="G282" s="68"/>
      <c r="H282" s="38">
        <f>MATCH($A277,Matrix!$B$2:$B$73,0)+1</f>
        <v>27</v>
      </c>
    </row>
    <row r="283" spans="1:8" s="38" customFormat="1" ht="104.25" customHeight="1" x14ac:dyDescent="0.4">
      <c r="A283" s="63"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2"/>
      <c r="C283" s="72"/>
      <c r="D283" s="72"/>
      <c r="E283" s="72"/>
      <c r="F283" s="73"/>
      <c r="G283" s="68"/>
      <c r="H283" s="38">
        <f>MATCH($A277,Matrix!$B$2:$B$73,0)+1</f>
        <v>27</v>
      </c>
    </row>
    <row r="284" spans="1:8" s="38" customFormat="1" ht="17.25" customHeight="1" x14ac:dyDescent="0.4">
      <c r="A284" s="85" t="str">
        <f>Matrix!$H$1</f>
        <v>Remarks</v>
      </c>
      <c r="B284" s="86"/>
      <c r="C284" s="86"/>
      <c r="D284" s="86"/>
      <c r="E284" s="86"/>
      <c r="F284" s="86"/>
      <c r="G284" s="68"/>
      <c r="H284" s="38">
        <f>MATCH($A277,Matrix!$B$2:$B$73,0)+1</f>
        <v>27</v>
      </c>
    </row>
    <row r="285" spans="1:8" s="38" customFormat="1" ht="132" customHeight="1" thickBot="1" x14ac:dyDescent="0.45">
      <c r="A285" s="56" t="str" cm="1">
        <f t="array" aca="1" ref="A285" ca="1">OFFSET(Matrix!$H$1,$H285 - 1,0)</f>
        <v>-</v>
      </c>
      <c r="B285" s="57"/>
      <c r="C285" s="57"/>
      <c r="D285" s="57"/>
      <c r="E285" s="57"/>
      <c r="F285" s="58"/>
      <c r="G285" s="69"/>
      <c r="H285" s="38">
        <f>MATCH($A277,Matrix!$B$2:$B$73,0)+1</f>
        <v>27</v>
      </c>
    </row>
    <row r="286" spans="1:8" s="71" customFormat="1" ht="46.5" customHeight="1" thickBot="1" x14ac:dyDescent="0.45">
      <c r="A286" s="70"/>
      <c r="B286" s="70"/>
      <c r="C286" s="70"/>
      <c r="D286" s="70"/>
      <c r="E286" s="70"/>
      <c r="F286" s="70"/>
      <c r="G286" s="70"/>
      <c r="H286" s="70"/>
    </row>
    <row r="287" spans="1:8" s="37" customFormat="1" x14ac:dyDescent="0.4">
      <c r="A287" s="59" t="str">
        <f>Matrix!$B$1</f>
        <v>Ref #</v>
      </c>
      <c r="B287" s="60"/>
      <c r="C287" s="61" t="str">
        <f>Matrix!$C$1</f>
        <v>Category</v>
      </c>
      <c r="D287" s="62"/>
      <c r="E287" s="61" t="str">
        <f>Matrix!$G$1</f>
        <v>Criticality:
High, Medium, or Low</v>
      </c>
      <c r="F287" s="62"/>
      <c r="G287" s="36" t="str">
        <f>Matrix!$E$1</f>
        <v xml:space="preserve">Public Requirements References/Descriptions </v>
      </c>
    </row>
    <row r="288" spans="1:8" s="38" customFormat="1" ht="15.75" customHeight="1" x14ac:dyDescent="0.4">
      <c r="A288" s="63" t="s">
        <v>57</v>
      </c>
      <c r="B288" s="64"/>
      <c r="C288" s="65" t="str" cm="1">
        <f t="array" aca="1" ref="C288" ca="1">OFFSET(Matrix!$C$1,$H288 - 1,0)</f>
        <v>Planning</v>
      </c>
      <c r="D288" s="66"/>
      <c r="E288" s="65" t="str" cm="1">
        <f t="array" aca="1" ref="E288" ca="1">OFFSET(Matrix!$G$1, $H288 - 1,0)</f>
        <v>Medium</v>
      </c>
      <c r="F288" s="66"/>
      <c r="G288" s="67" t="str" cm="1">
        <f t="array" aca="1" ref="G288" ca="1">OFFSET(Matrix!$E$1,$H288 - 1,0)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88" s="38">
        <f>MATCH($A288,Matrix!$B$2:$B$73,0)+1</f>
        <v>28</v>
      </c>
    </row>
    <row r="289" spans="1:8" s="38" customFormat="1" x14ac:dyDescent="0.4">
      <c r="A289" s="85" t="str">
        <f>Matrix!$A$1</f>
        <v>Applicable Component Categories</v>
      </c>
      <c r="B289" s="86"/>
      <c r="C289" s="86"/>
      <c r="D289" s="86"/>
      <c r="E289" s="86"/>
      <c r="F289" s="86"/>
      <c r="G289" s="68"/>
      <c r="H289" s="38">
        <f>MATCH($A288,Matrix!$B$2:$B$73,0)+1</f>
        <v>28</v>
      </c>
    </row>
    <row r="290" spans="1:8" s="38" customFormat="1" ht="76.5" customHeight="1" x14ac:dyDescent="0.4">
      <c r="A290" s="63" t="str" cm="1">
        <f t="array" aca="1" ref="A290" ca="1">OFFSET(Matrix!$A$1,$H290 - 1,0)</f>
        <v>Cloud or Back-end;</v>
      </c>
      <c r="B290" s="72"/>
      <c r="C290" s="72"/>
      <c r="D290" s="72"/>
      <c r="E290" s="72"/>
      <c r="F290" s="73"/>
      <c r="G290" s="68"/>
      <c r="H290" s="38">
        <f>MATCH($A288,Matrix!$B$2:$B$73,0)+1</f>
        <v>28</v>
      </c>
    </row>
    <row r="291" spans="1:8" s="38" customFormat="1" x14ac:dyDescent="0.4">
      <c r="A291" s="85" t="str">
        <f>Matrix!$D$1</f>
        <v>Requirement</v>
      </c>
      <c r="B291" s="86"/>
      <c r="C291" s="86"/>
      <c r="D291" s="86"/>
      <c r="E291" s="86"/>
      <c r="F291" s="86"/>
      <c r="G291" s="68"/>
      <c r="H291" s="38">
        <f>MATCH($A288,Matrix!$B$2:$B$73,0)+1</f>
        <v>28</v>
      </c>
    </row>
    <row r="292" spans="1:8" s="38" customFormat="1" ht="94.5" customHeight="1" x14ac:dyDescent="0.4">
      <c r="A292" s="63" t="str" cm="1">
        <f t="array" aca="1" ref="A292" ca="1">OFFSET(Matrix!$D$1,$H292 - 1,0)</f>
        <v xml:space="preserve">The vendor shall have a documented Information Security Architecture (ISA) for the telematics system.  </v>
      </c>
      <c r="B292" s="72"/>
      <c r="C292" s="72"/>
      <c r="D292" s="72"/>
      <c r="E292" s="72"/>
      <c r="F292" s="73"/>
      <c r="G292" s="68"/>
      <c r="H292" s="38">
        <f>MATCH($A288,Matrix!$B$2:$B$73,0)+1</f>
        <v>28</v>
      </c>
    </row>
    <row r="293" spans="1:8" s="38" customFormat="1" x14ac:dyDescent="0.4">
      <c r="A293" s="74" t="str">
        <f>Matrix!$F$1</f>
        <v xml:space="preserve">Verification: Inspection, Demonstration, Test, or Analysis </v>
      </c>
      <c r="B293" s="75"/>
      <c r="C293" s="75"/>
      <c r="D293" s="75"/>
      <c r="E293" s="75"/>
      <c r="F293" s="75"/>
      <c r="G293" s="68"/>
      <c r="H293" s="38">
        <f>MATCH($A288,Matrix!$B$2:$B$73,0)+1</f>
        <v>28</v>
      </c>
    </row>
    <row r="294" spans="1:8" s="38" customFormat="1" ht="174" customHeight="1" x14ac:dyDescent="0.4">
      <c r="A294" s="63"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2"/>
      <c r="C294" s="72"/>
      <c r="D294" s="72"/>
      <c r="E294" s="72"/>
      <c r="F294" s="73"/>
      <c r="G294" s="68"/>
      <c r="H294" s="38">
        <f>MATCH($A288,Matrix!$B$2:$B$73,0)+1</f>
        <v>28</v>
      </c>
    </row>
    <row r="295" spans="1:8" s="38" customFormat="1" x14ac:dyDescent="0.4">
      <c r="A295" s="85" t="str">
        <f>Matrix!$H$1</f>
        <v>Remarks</v>
      </c>
      <c r="B295" s="86"/>
      <c r="C295" s="86"/>
      <c r="D295" s="86"/>
      <c r="E295" s="86"/>
      <c r="F295" s="86"/>
      <c r="G295" s="68"/>
      <c r="H295" s="38">
        <f>MATCH($A288,Matrix!$B$2:$B$73,0)+1</f>
        <v>28</v>
      </c>
    </row>
    <row r="296" spans="1:8" s="38" customFormat="1" ht="49.5" customHeight="1" thickBot="1" x14ac:dyDescent="0.45">
      <c r="A296" s="56" t="str" cm="1">
        <f t="array" aca="1" ref="A296" ca="1">OFFSET(Matrix!$H$1,$H296 - 1,0)</f>
        <v>-</v>
      </c>
      <c r="B296" s="57"/>
      <c r="C296" s="57"/>
      <c r="D296" s="57"/>
      <c r="E296" s="57"/>
      <c r="F296" s="58"/>
      <c r="G296" s="69"/>
      <c r="H296" s="38">
        <f>MATCH($A288,Matrix!$B$2:$B$73,0)+1</f>
        <v>28</v>
      </c>
    </row>
    <row r="297" spans="1:8" s="71" customFormat="1" ht="46.5" customHeight="1" thickBot="1" x14ac:dyDescent="0.45">
      <c r="A297" s="70"/>
      <c r="B297" s="70"/>
      <c r="C297" s="70"/>
      <c r="D297" s="70"/>
      <c r="E297" s="70"/>
      <c r="F297" s="70"/>
      <c r="G297" s="70"/>
      <c r="H297" s="70"/>
    </row>
    <row r="298" spans="1:8" s="37" customFormat="1" ht="17.25" customHeight="1" x14ac:dyDescent="0.4">
      <c r="A298" s="59" t="str">
        <f>Matrix!$B$1</f>
        <v>Ref #</v>
      </c>
      <c r="B298" s="60"/>
      <c r="C298" s="61" t="str">
        <f>Matrix!$C$1</f>
        <v>Category</v>
      </c>
      <c r="D298" s="62"/>
      <c r="E298" s="61" t="str">
        <f>Matrix!$G$1</f>
        <v>Criticality:
High, Medium, or Low</v>
      </c>
      <c r="F298" s="62"/>
      <c r="G298" s="36" t="str">
        <f>Matrix!$E$1</f>
        <v xml:space="preserve">Public Requirements References/Descriptions </v>
      </c>
    </row>
    <row r="299" spans="1:8" s="38" customFormat="1" ht="15.75" customHeight="1" x14ac:dyDescent="0.4">
      <c r="A299" s="63" t="s">
        <v>59</v>
      </c>
      <c r="B299" s="64"/>
      <c r="C299" s="65" t="str" cm="1">
        <f t="array" aca="1" ref="C299" ca="1">OFFSET(Matrix!$C$1,$H299 - 1,0)</f>
        <v>Planning</v>
      </c>
      <c r="D299" s="66"/>
      <c r="E299" s="65" t="str" cm="1">
        <f t="array" aca="1" ref="E299" ca="1">OFFSET(Matrix!$G$1, $H299 - 1,0)</f>
        <v>High</v>
      </c>
      <c r="F299" s="66"/>
      <c r="G299" s="67"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4">
      <c r="A300" s="85" t="str">
        <f>Matrix!$A$1</f>
        <v>Applicable Component Categories</v>
      </c>
      <c r="B300" s="86"/>
      <c r="C300" s="86"/>
      <c r="D300" s="86"/>
      <c r="E300" s="86"/>
      <c r="F300" s="86"/>
      <c r="G300" s="68"/>
      <c r="H300" s="38">
        <f>MATCH($A299,Matrix!$B$2:$B$73,0)+1</f>
        <v>29</v>
      </c>
    </row>
    <row r="301" spans="1:8" s="38" customFormat="1" ht="76.5" customHeight="1" x14ac:dyDescent="0.4">
      <c r="A301" s="63" t="str" cm="1">
        <f t="array" aca="1" ref="A301" ca="1">OFFSET(Matrix!$A$1,$H301 - 1,0)</f>
        <v>Cloud or Back-end;</v>
      </c>
      <c r="B301" s="72"/>
      <c r="C301" s="72"/>
      <c r="D301" s="72"/>
      <c r="E301" s="72"/>
      <c r="F301" s="73"/>
      <c r="G301" s="68"/>
      <c r="H301" s="38">
        <f>MATCH($A299,Matrix!$B$2:$B$73,0)+1</f>
        <v>29</v>
      </c>
    </row>
    <row r="302" spans="1:8" s="38" customFormat="1" ht="17.25" customHeight="1" x14ac:dyDescent="0.4">
      <c r="A302" s="85" t="str">
        <f>Matrix!$D$1</f>
        <v>Requirement</v>
      </c>
      <c r="B302" s="86"/>
      <c r="C302" s="86"/>
      <c r="D302" s="86"/>
      <c r="E302" s="86"/>
      <c r="F302" s="86"/>
      <c r="G302" s="68"/>
      <c r="H302" s="38">
        <f>MATCH($A299,Matrix!$B$2:$B$73,0)+1</f>
        <v>29</v>
      </c>
    </row>
    <row r="303" spans="1:8" s="38" customFormat="1" ht="94.5" customHeight="1" x14ac:dyDescent="0.4">
      <c r="A303" s="63"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2"/>
      <c r="C303" s="72"/>
      <c r="D303" s="72"/>
      <c r="E303" s="72"/>
      <c r="F303" s="73"/>
      <c r="G303" s="68"/>
      <c r="H303" s="38">
        <f>MATCH($A299,Matrix!$B$2:$B$73,0)+1</f>
        <v>29</v>
      </c>
    </row>
    <row r="304" spans="1:8" s="38" customFormat="1" x14ac:dyDescent="0.4">
      <c r="A304" s="74" t="str">
        <f>Matrix!$F$1</f>
        <v xml:space="preserve">Verification: Inspection, Demonstration, Test, or Analysis </v>
      </c>
      <c r="B304" s="75"/>
      <c r="C304" s="75"/>
      <c r="D304" s="75"/>
      <c r="E304" s="75"/>
      <c r="F304" s="75"/>
      <c r="G304" s="68"/>
      <c r="H304" s="38">
        <f>MATCH($A299,Matrix!$B$2:$B$73,0)+1</f>
        <v>29</v>
      </c>
    </row>
    <row r="305" spans="1:8" s="38" customFormat="1" ht="105.75" customHeight="1" x14ac:dyDescent="0.4">
      <c r="A305" s="63" t="str" cm="1">
        <f t="array" aca="1" ref="A305" ca="1">OFFSET(Matrix!$F$1,$H305 - 1,0)</f>
        <v>Inspection of vendor-supplied documentation detailing the interfaces (APIs) offered by the vendor.
Ensure that your (carrier) systems can failover to other providers with the same interfaces (APIs).</v>
      </c>
      <c r="B305" s="72"/>
      <c r="C305" s="72"/>
      <c r="D305" s="72"/>
      <c r="E305" s="72"/>
      <c r="F305" s="73"/>
      <c r="G305" s="68"/>
      <c r="H305" s="38">
        <f>MATCH($A299,Matrix!$B$2:$B$73,0)+1</f>
        <v>29</v>
      </c>
    </row>
    <row r="306" spans="1:8" s="38" customFormat="1" ht="17.25" customHeight="1" x14ac:dyDescent="0.4">
      <c r="A306" s="85" t="str">
        <f>Matrix!$H$1</f>
        <v>Remarks</v>
      </c>
      <c r="B306" s="86"/>
      <c r="C306" s="86"/>
      <c r="D306" s="86"/>
      <c r="E306" s="86"/>
      <c r="F306" s="86"/>
      <c r="G306" s="68"/>
      <c r="H306" s="38">
        <f>MATCH($A299,Matrix!$B$2:$B$73,0)+1</f>
        <v>29</v>
      </c>
    </row>
    <row r="307" spans="1:8" s="38" customFormat="1" ht="49.5" customHeight="1" thickBot="1" x14ac:dyDescent="0.45">
      <c r="A307" s="56" t="str" cm="1">
        <f t="array" aca="1" ref="A307" ca="1">OFFSET(Matrix!$H$1,$H307 - 1,0)</f>
        <v>Telematics is business critical to the carriers, failover is needed for this service</v>
      </c>
      <c r="B307" s="57"/>
      <c r="C307" s="57"/>
      <c r="D307" s="57"/>
      <c r="E307" s="57"/>
      <c r="F307" s="58"/>
      <c r="G307" s="69"/>
      <c r="H307" s="38">
        <f>MATCH($A299,Matrix!$B$2:$B$73,0)+1</f>
        <v>29</v>
      </c>
    </row>
    <row r="308" spans="1:8" s="71" customFormat="1" ht="46.5" customHeight="1" thickBot="1" x14ac:dyDescent="0.45">
      <c r="A308" s="70"/>
      <c r="B308" s="70"/>
      <c r="C308" s="70"/>
      <c r="D308" s="70"/>
      <c r="E308" s="70"/>
      <c r="F308" s="70"/>
      <c r="G308" s="70"/>
      <c r="H308" s="70"/>
    </row>
    <row r="309" spans="1:8" s="37" customFormat="1" x14ac:dyDescent="0.4">
      <c r="A309" s="59" t="str">
        <f>Matrix!$B$1</f>
        <v>Ref #</v>
      </c>
      <c r="B309" s="60"/>
      <c r="C309" s="61" t="str">
        <f>Matrix!$C$1</f>
        <v>Category</v>
      </c>
      <c r="D309" s="62"/>
      <c r="E309" s="61" t="str">
        <f>Matrix!$G$1</f>
        <v>Criticality:
High, Medium, or Low</v>
      </c>
      <c r="F309" s="62"/>
      <c r="G309" s="36" t="str">
        <f>Matrix!$E$1</f>
        <v xml:space="preserve">Public Requirements References/Descriptions </v>
      </c>
    </row>
    <row r="310" spans="1:8" s="38" customFormat="1" ht="15.75" customHeight="1" x14ac:dyDescent="0.4">
      <c r="A310" s="63" t="s">
        <v>61</v>
      </c>
      <c r="B310" s="64"/>
      <c r="C310" s="65" t="str" cm="1">
        <f t="array" aca="1" ref="C310" ca="1">OFFSET(Matrix!$C$1,$H310 - 1,0)</f>
        <v>Personnel Security</v>
      </c>
      <c r="D310" s="66"/>
      <c r="E310" s="65" t="str" cm="1">
        <f t="array" aca="1" ref="E310" ca="1">OFFSET(Matrix!$G$1, $H310 - 1,0)</f>
        <v>Medium</v>
      </c>
      <c r="F310" s="66"/>
      <c r="G310" s="67" t="str" cm="1">
        <f t="array" aca="1" ref="G310" ca="1">OFFSET(Matrix!$E$1,$H310 - 1,0)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310" s="38">
        <f>MATCH($A310,Matrix!$B$2:$B$73,0)+1</f>
        <v>30</v>
      </c>
    </row>
    <row r="311" spans="1:8" s="38" customFormat="1" x14ac:dyDescent="0.4">
      <c r="A311" s="85" t="str">
        <f>Matrix!$A$1</f>
        <v>Applicable Component Categories</v>
      </c>
      <c r="B311" s="86"/>
      <c r="C311" s="86"/>
      <c r="D311" s="86"/>
      <c r="E311" s="86"/>
      <c r="F311" s="86"/>
      <c r="G311" s="68"/>
      <c r="H311" s="38">
        <f>MATCH($A310,Matrix!$B$2:$B$73,0)+1</f>
        <v>30</v>
      </c>
    </row>
    <row r="312" spans="1:8" s="38" customFormat="1" ht="76.5" customHeight="1" x14ac:dyDescent="0.4">
      <c r="A312" s="63" t="str" cm="1">
        <f t="array" aca="1" ref="A312" ca="1">OFFSET(Matrix!$A$1,$H312 - 1,0)</f>
        <v>Mobile App;
Physical In-Cab Device;
Connectivity/Communications;
Cloud or Back-end;</v>
      </c>
      <c r="B312" s="72"/>
      <c r="C312" s="72"/>
      <c r="D312" s="72"/>
      <c r="E312" s="72"/>
      <c r="F312" s="73"/>
      <c r="G312" s="68"/>
      <c r="H312" s="38">
        <f>MATCH($A310,Matrix!$B$2:$B$73,0)+1</f>
        <v>30</v>
      </c>
    </row>
    <row r="313" spans="1:8" s="38" customFormat="1" x14ac:dyDescent="0.4">
      <c r="A313" s="85" t="str">
        <f>Matrix!$D$1</f>
        <v>Requirement</v>
      </c>
      <c r="B313" s="86"/>
      <c r="C313" s="86"/>
      <c r="D313" s="86"/>
      <c r="E313" s="86"/>
      <c r="F313" s="86"/>
      <c r="G313" s="68"/>
      <c r="H313" s="38">
        <f>MATCH($A310,Matrix!$B$2:$B$73,0)+1</f>
        <v>30</v>
      </c>
    </row>
    <row r="314" spans="1:8" s="38" customFormat="1" ht="94.5" customHeight="1" x14ac:dyDescent="0.4">
      <c r="A314" s="63"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2"/>
      <c r="C314" s="72"/>
      <c r="D314" s="72"/>
      <c r="E314" s="72"/>
      <c r="F314" s="73"/>
      <c r="G314" s="68"/>
      <c r="H314" s="38">
        <f>MATCH($A310,Matrix!$B$2:$B$73,0)+1</f>
        <v>30</v>
      </c>
    </row>
    <row r="315" spans="1:8" s="38" customFormat="1" x14ac:dyDescent="0.4">
      <c r="A315" s="74" t="str">
        <f>Matrix!$F$1</f>
        <v xml:space="preserve">Verification: Inspection, Demonstration, Test, or Analysis </v>
      </c>
      <c r="B315" s="75"/>
      <c r="C315" s="75"/>
      <c r="D315" s="75"/>
      <c r="E315" s="75"/>
      <c r="F315" s="75"/>
      <c r="G315" s="68"/>
      <c r="H315" s="38">
        <f>MATCH($A310,Matrix!$B$2:$B$73,0)+1</f>
        <v>30</v>
      </c>
    </row>
    <row r="316" spans="1:8" s="38" customFormat="1" ht="94.5" customHeight="1" x14ac:dyDescent="0.4">
      <c r="A316" s="63" t="str" cm="1">
        <f t="array" aca="1" ref="A316" ca="1">OFFSET(Matrix!$F$1,$H316 - 1,0)</f>
        <v>Inspection of vendor-supplied documents detailing their personal security policies &amp; procedures.</v>
      </c>
      <c r="B316" s="72"/>
      <c r="C316" s="72"/>
      <c r="D316" s="72"/>
      <c r="E316" s="72"/>
      <c r="F316" s="73"/>
      <c r="G316" s="68"/>
      <c r="H316" s="38">
        <f>MATCH($A310,Matrix!$B$2:$B$73,0)+1</f>
        <v>30</v>
      </c>
    </row>
    <row r="317" spans="1:8" s="38" customFormat="1" x14ac:dyDescent="0.4">
      <c r="A317" s="85" t="str">
        <f>Matrix!$H$1</f>
        <v>Remarks</v>
      </c>
      <c r="B317" s="86"/>
      <c r="C317" s="86"/>
      <c r="D317" s="86"/>
      <c r="E317" s="86"/>
      <c r="F317" s="86"/>
      <c r="G317" s="68"/>
      <c r="H317" s="38">
        <f>MATCH($A310,Matrix!$B$2:$B$73,0)+1</f>
        <v>30</v>
      </c>
    </row>
    <row r="318" spans="1:8" s="38" customFormat="1" ht="148.5" customHeight="1" thickBot="1" x14ac:dyDescent="0.45">
      <c r="A318" s="56" t="str" cm="1">
        <f t="array" aca="1" ref="A318" ca="1">OFFSET(Matrix!$H$1,$H318 - 1,0)</f>
        <v>-</v>
      </c>
      <c r="B318" s="57"/>
      <c r="C318" s="57"/>
      <c r="D318" s="57"/>
      <c r="E318" s="57"/>
      <c r="F318" s="58"/>
      <c r="G318" s="69"/>
      <c r="H318" s="38">
        <f>MATCH($A310,Matrix!$B$2:$B$73,0)+1</f>
        <v>30</v>
      </c>
    </row>
    <row r="319" spans="1:8" s="71" customFormat="1" ht="46.5" customHeight="1" thickBot="1" x14ac:dyDescent="0.45">
      <c r="A319" s="70"/>
      <c r="B319" s="70"/>
      <c r="C319" s="70"/>
      <c r="D319" s="70"/>
      <c r="E319" s="70"/>
      <c r="F319" s="70"/>
      <c r="G319" s="70"/>
      <c r="H319" s="70"/>
    </row>
    <row r="320" spans="1:8" s="37" customFormat="1" ht="17.25" customHeight="1" x14ac:dyDescent="0.4">
      <c r="A320" s="59" t="str">
        <f>Matrix!$B$1</f>
        <v>Ref #</v>
      </c>
      <c r="B320" s="60"/>
      <c r="C320" s="61" t="str">
        <f>Matrix!$C$1</f>
        <v>Category</v>
      </c>
      <c r="D320" s="62"/>
      <c r="E320" s="61" t="str">
        <f>Matrix!$G$1</f>
        <v>Criticality:
High, Medium, or Low</v>
      </c>
      <c r="F320" s="62"/>
      <c r="G320" s="36" t="str">
        <f>Matrix!$E$1</f>
        <v xml:space="preserve">Public Requirements References/Descriptions </v>
      </c>
    </row>
    <row r="321" spans="1:8" s="38" customFormat="1" ht="15.75" customHeight="1" x14ac:dyDescent="0.4">
      <c r="A321" s="63" t="s">
        <v>64</v>
      </c>
      <c r="B321" s="64"/>
      <c r="C321" s="65" t="str" cm="1">
        <f t="array" aca="1" ref="C321" ca="1">OFFSET(Matrix!$C$1,$H321 - 1,0)</f>
        <v>Risk Assessment</v>
      </c>
      <c r="D321" s="66"/>
      <c r="E321" s="65" t="str" cm="1">
        <f t="array" aca="1" ref="E321" ca="1">OFFSET(Matrix!$G$1, $H321 - 1,0)</f>
        <v>Medium</v>
      </c>
      <c r="F321" s="66"/>
      <c r="G321" s="67" t="str" cm="1">
        <f t="array" aca="1" ref="G321" ca="1">OFFSET(Matrix!$E$1,$H321 - 1,0)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FMCSA GDL 1 Conduct architectural analysis and/or threat modeling during system design</v>
      </c>
      <c r="H321" s="38">
        <f>MATCH($A321,Matrix!$B$2:$B$73,0)+1</f>
        <v>31</v>
      </c>
    </row>
    <row r="322" spans="1:8" s="38" customFormat="1" ht="17.25" customHeight="1" x14ac:dyDescent="0.4">
      <c r="A322" s="85" t="str">
        <f>Matrix!$A$1</f>
        <v>Applicable Component Categories</v>
      </c>
      <c r="B322" s="86"/>
      <c r="C322" s="86"/>
      <c r="D322" s="86"/>
      <c r="E322" s="86"/>
      <c r="F322" s="86"/>
      <c r="G322" s="68"/>
      <c r="H322" s="38">
        <f>MATCH($A321,Matrix!$B$2:$B$73,0)+1</f>
        <v>31</v>
      </c>
    </row>
    <row r="323" spans="1:8" s="38" customFormat="1" ht="76.5" customHeight="1" x14ac:dyDescent="0.4">
      <c r="A323" s="63" t="str" cm="1">
        <f t="array" aca="1" ref="A323" ca="1">OFFSET(Matrix!$A$1,$H323 - 1,0)</f>
        <v>Mobile App;
Physical In-Cab Device;
Connectivity/Communications;
Cloud or Back-end;</v>
      </c>
      <c r="B323" s="72"/>
      <c r="C323" s="72"/>
      <c r="D323" s="72"/>
      <c r="E323" s="72"/>
      <c r="F323" s="73"/>
      <c r="G323" s="68"/>
      <c r="H323" s="38">
        <f>MATCH($A321,Matrix!$B$2:$B$73,0)+1</f>
        <v>31</v>
      </c>
    </row>
    <row r="324" spans="1:8" s="38" customFormat="1" ht="17.25" customHeight="1" x14ac:dyDescent="0.4">
      <c r="A324" s="85" t="str">
        <f>Matrix!$D$1</f>
        <v>Requirement</v>
      </c>
      <c r="B324" s="86"/>
      <c r="C324" s="86"/>
      <c r="D324" s="86"/>
      <c r="E324" s="86"/>
      <c r="F324" s="86"/>
      <c r="G324" s="68"/>
      <c r="H324" s="38">
        <f>MATCH($A321,Matrix!$B$2:$B$73,0)+1</f>
        <v>31</v>
      </c>
    </row>
    <row r="325" spans="1:8" s="38" customFormat="1" ht="94.5" customHeight="1" x14ac:dyDescent="0.4">
      <c r="A325" s="63"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2"/>
      <c r="C325" s="72"/>
      <c r="D325" s="72"/>
      <c r="E325" s="72"/>
      <c r="F325" s="73"/>
      <c r="G325" s="68"/>
      <c r="H325" s="38">
        <f>MATCH($A321,Matrix!$B$2:$B$73,0)+1</f>
        <v>31</v>
      </c>
    </row>
    <row r="326" spans="1:8" s="38" customFormat="1" x14ac:dyDescent="0.4">
      <c r="A326" s="74" t="str">
        <f>Matrix!$F$1</f>
        <v xml:space="preserve">Verification: Inspection, Demonstration, Test, or Analysis </v>
      </c>
      <c r="B326" s="75"/>
      <c r="C326" s="75"/>
      <c r="D326" s="75"/>
      <c r="E326" s="75"/>
      <c r="F326" s="75"/>
      <c r="G326" s="68"/>
      <c r="H326" s="38">
        <f>MATCH($A321,Matrix!$B$2:$B$73,0)+1</f>
        <v>31</v>
      </c>
    </row>
    <row r="327" spans="1:8" s="38" customFormat="1" ht="104.25" customHeight="1" x14ac:dyDescent="0.4">
      <c r="A327" s="63" t="str" cm="1">
        <f t="array" aca="1" ref="A327" ca="1">OFFSET(Matrix!$F$1,$H327 - 1,0)</f>
        <v>Inspection of vendor-supplied documentation stating their previous and planned risk assessment dates and detailing the documentation requirements of their risk assessments.</v>
      </c>
      <c r="B327" s="72"/>
      <c r="C327" s="72"/>
      <c r="D327" s="72"/>
      <c r="E327" s="72"/>
      <c r="F327" s="73"/>
      <c r="G327" s="68"/>
      <c r="H327" s="38">
        <f>MATCH($A321,Matrix!$B$2:$B$73,0)+1</f>
        <v>31</v>
      </c>
    </row>
    <row r="328" spans="1:8" s="38" customFormat="1" ht="17.25" customHeight="1" x14ac:dyDescent="0.4">
      <c r="A328" s="85" t="str">
        <f>Matrix!$H$1</f>
        <v>Remarks</v>
      </c>
      <c r="B328" s="86"/>
      <c r="C328" s="86"/>
      <c r="D328" s="86"/>
      <c r="E328" s="86"/>
      <c r="F328" s="86"/>
      <c r="G328" s="68"/>
      <c r="H328" s="38">
        <f>MATCH($A321,Matrix!$B$2:$B$73,0)+1</f>
        <v>31</v>
      </c>
    </row>
    <row r="329" spans="1:8" s="38" customFormat="1" ht="72" customHeight="1" thickBot="1" x14ac:dyDescent="0.45">
      <c r="A329" s="56" t="str" cm="1">
        <f t="array" aca="1" ref="A329" ca="1">OFFSET(Matrix!$H$1,$H329 - 1,0)</f>
        <v>-</v>
      </c>
      <c r="B329" s="57"/>
      <c r="C329" s="57"/>
      <c r="D329" s="57"/>
      <c r="E329" s="57"/>
      <c r="F329" s="58"/>
      <c r="G329" s="69"/>
      <c r="H329" s="38">
        <f>MATCH($A321,Matrix!$B$2:$B$73,0)+1</f>
        <v>31</v>
      </c>
    </row>
    <row r="330" spans="1:8" s="71" customFormat="1" ht="46.5" customHeight="1" thickBot="1" x14ac:dyDescent="0.45">
      <c r="A330" s="70"/>
      <c r="B330" s="70"/>
      <c r="C330" s="70"/>
      <c r="D330" s="70"/>
      <c r="E330" s="70"/>
      <c r="F330" s="70"/>
      <c r="G330" s="70"/>
      <c r="H330" s="70"/>
    </row>
    <row r="331" spans="1:8" s="37" customFormat="1" x14ac:dyDescent="0.4">
      <c r="A331" s="59" t="str">
        <f>Matrix!$B$1</f>
        <v>Ref #</v>
      </c>
      <c r="B331" s="60"/>
      <c r="C331" s="61" t="str">
        <f>Matrix!$C$1</f>
        <v>Category</v>
      </c>
      <c r="D331" s="62"/>
      <c r="E331" s="61" t="str">
        <f>Matrix!$G$1</f>
        <v>Criticality:
High, Medium, or Low</v>
      </c>
      <c r="F331" s="62"/>
      <c r="G331" s="36" t="str">
        <f>Matrix!$E$1</f>
        <v xml:space="preserve">Public Requirements References/Descriptions </v>
      </c>
    </row>
    <row r="332" spans="1:8" s="38" customFormat="1" ht="15.75" customHeight="1" x14ac:dyDescent="0.4">
      <c r="A332" s="63" t="s">
        <v>67</v>
      </c>
      <c r="B332" s="64"/>
      <c r="C332" s="65" t="str" cm="1">
        <f t="array" aca="1" ref="C332" ca="1">OFFSET(Matrix!$C$1,$H332 - 1,0)</f>
        <v>Risk Assessment</v>
      </c>
      <c r="D332" s="66"/>
      <c r="E332" s="65" t="str" cm="1">
        <f t="array" aca="1" ref="E332" ca="1">OFFSET(Matrix!$G$1, $H332 - 1,0)</f>
        <v>Medium</v>
      </c>
      <c r="F332" s="66"/>
      <c r="G332" s="67" t="str" cm="1">
        <f t="array" aca="1" ref="G332" ca="1">OFFSET(Matrix!$E$1,$H332 - 1,0)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4">
      <c r="A333" s="85" t="str">
        <f>Matrix!$A$1</f>
        <v>Applicable Component Categories</v>
      </c>
      <c r="B333" s="86"/>
      <c r="C333" s="86"/>
      <c r="D333" s="86"/>
      <c r="E333" s="86"/>
      <c r="F333" s="86"/>
      <c r="G333" s="68"/>
      <c r="H333" s="38">
        <f>MATCH($A332,Matrix!$B$2:$B$73,0)+1</f>
        <v>32</v>
      </c>
    </row>
    <row r="334" spans="1:8" s="38" customFormat="1" ht="76.5" customHeight="1" x14ac:dyDescent="0.4">
      <c r="A334" s="63" t="str" cm="1">
        <f t="array" aca="1" ref="A334" ca="1">OFFSET(Matrix!$A$1,$H334 - 1,0)</f>
        <v>Mobile App
Physical In-Cab Device
Connectivity/Communications
Cloud or Back-end</v>
      </c>
      <c r="B334" s="72"/>
      <c r="C334" s="72"/>
      <c r="D334" s="72"/>
      <c r="E334" s="72"/>
      <c r="F334" s="73"/>
      <c r="G334" s="68"/>
      <c r="H334" s="38">
        <f>MATCH($A332,Matrix!$B$2:$B$73,0)+1</f>
        <v>32</v>
      </c>
    </row>
    <row r="335" spans="1:8" s="38" customFormat="1" x14ac:dyDescent="0.4">
      <c r="A335" s="85" t="str">
        <f>Matrix!$D$1</f>
        <v>Requirement</v>
      </c>
      <c r="B335" s="86"/>
      <c r="C335" s="86"/>
      <c r="D335" s="86"/>
      <c r="E335" s="86"/>
      <c r="F335" s="86"/>
      <c r="G335" s="68"/>
      <c r="H335" s="38">
        <f>MATCH($A332,Matrix!$B$2:$B$73,0)+1</f>
        <v>32</v>
      </c>
    </row>
    <row r="336" spans="1:8" s="38" customFormat="1" ht="94.5" customHeight="1" x14ac:dyDescent="0.4">
      <c r="A336" s="63" t="str" cm="1">
        <f t="array" aca="1" ref="A336" ca="1">OFFSET(Matrix!$D$1,$H336 - 1,0)</f>
        <v>The vendor shall use the results of risk assessments to influence systems development and processes.</v>
      </c>
      <c r="B336" s="72"/>
      <c r="C336" s="72"/>
      <c r="D336" s="72"/>
      <c r="E336" s="72"/>
      <c r="F336" s="73"/>
      <c r="G336" s="68"/>
      <c r="H336" s="38">
        <f>MATCH($A332,Matrix!$B$2:$B$73,0)+1</f>
        <v>32</v>
      </c>
    </row>
    <row r="337" spans="1:8" s="38" customFormat="1" x14ac:dyDescent="0.4">
      <c r="A337" s="74" t="str">
        <f>Matrix!$F$1</f>
        <v xml:space="preserve">Verification: Inspection, Demonstration, Test, or Analysis </v>
      </c>
      <c r="B337" s="75"/>
      <c r="C337" s="75"/>
      <c r="D337" s="75"/>
      <c r="E337" s="75"/>
      <c r="F337" s="75"/>
      <c r="G337" s="68"/>
      <c r="H337" s="38">
        <f>MATCH($A332,Matrix!$B$2:$B$73,0)+1</f>
        <v>32</v>
      </c>
    </row>
    <row r="338" spans="1:8" s="38" customFormat="1" ht="94.5" customHeight="1" x14ac:dyDescent="0.4">
      <c r="A338" s="63" t="str" cm="1">
        <f t="array" aca="1" ref="A338" ca="1">OFFSET(Matrix!$F$1,$H338 - 1,0)</f>
        <v>Inspection of vendor-supplied statement of the use of risk assessments in influencing the ongoing development of their products.</v>
      </c>
      <c r="B338" s="72"/>
      <c r="C338" s="72"/>
      <c r="D338" s="72"/>
      <c r="E338" s="72"/>
      <c r="F338" s="73"/>
      <c r="G338" s="68"/>
      <c r="H338" s="38">
        <f>MATCH($A332,Matrix!$B$2:$B$73,0)+1</f>
        <v>32</v>
      </c>
    </row>
    <row r="339" spans="1:8" s="38" customFormat="1" x14ac:dyDescent="0.4">
      <c r="A339" s="85" t="str">
        <f>Matrix!$H$1</f>
        <v>Remarks</v>
      </c>
      <c r="B339" s="86"/>
      <c r="C339" s="86"/>
      <c r="D339" s="86"/>
      <c r="E339" s="86"/>
      <c r="F339" s="86"/>
      <c r="G339" s="68"/>
      <c r="H339" s="38">
        <f>MATCH($A332,Matrix!$B$2:$B$73,0)+1</f>
        <v>32</v>
      </c>
    </row>
    <row r="340" spans="1:8" s="38" customFormat="1" ht="49.5" customHeight="1" thickBot="1" x14ac:dyDescent="0.45">
      <c r="A340" s="56" t="str" cm="1">
        <f t="array" aca="1" ref="A340" ca="1">OFFSET(Matrix!$H$1,$H340 - 1,0)</f>
        <v>-</v>
      </c>
      <c r="B340" s="57"/>
      <c r="C340" s="57"/>
      <c r="D340" s="57"/>
      <c r="E340" s="57"/>
      <c r="F340" s="58"/>
      <c r="G340" s="69"/>
      <c r="H340" s="38">
        <f>MATCH($A332,Matrix!$B$2:$B$73,0)+1</f>
        <v>32</v>
      </c>
    </row>
    <row r="341" spans="1:8" s="71" customFormat="1" ht="46.5" customHeight="1" thickBot="1" x14ac:dyDescent="0.45">
      <c r="A341" s="70"/>
      <c r="B341" s="70"/>
      <c r="C341" s="70"/>
      <c r="D341" s="70"/>
      <c r="E341" s="70"/>
      <c r="F341" s="70"/>
      <c r="G341" s="70"/>
      <c r="H341" s="70"/>
    </row>
    <row r="342" spans="1:8" s="37" customFormat="1" ht="17.25" customHeight="1" x14ac:dyDescent="0.4">
      <c r="A342" s="59" t="str">
        <f>Matrix!$B$1</f>
        <v>Ref #</v>
      </c>
      <c r="B342" s="60"/>
      <c r="C342" s="61" t="str">
        <f>Matrix!$C$1</f>
        <v>Category</v>
      </c>
      <c r="D342" s="62"/>
      <c r="E342" s="61" t="str">
        <f>Matrix!$G$1</f>
        <v>Criticality:
High, Medium, or Low</v>
      </c>
      <c r="F342" s="62"/>
      <c r="G342" s="36" t="str">
        <f>Matrix!$E$1</f>
        <v xml:space="preserve">Public Requirements References/Descriptions </v>
      </c>
    </row>
    <row r="343" spans="1:8" s="38" customFormat="1" ht="15.75" customHeight="1" x14ac:dyDescent="0.4">
      <c r="A343" s="63" t="s">
        <v>70</v>
      </c>
      <c r="B343" s="64"/>
      <c r="C343" s="65" t="str" cm="1">
        <f t="array" aca="1" ref="C343" ca="1">OFFSET(Matrix!$C$1,$H343 - 1,0)</f>
        <v>Security Management</v>
      </c>
      <c r="D343" s="66"/>
      <c r="E343" s="65" t="str" cm="1">
        <f t="array" aca="1" ref="E343" ca="1">OFFSET(Matrix!$G$1, $H343 - 1,0)</f>
        <v>High</v>
      </c>
      <c r="F343" s="66"/>
      <c r="G343" s="67" t="str" cm="1">
        <f t="array" aca="1" ref="G343" ca="1">OFFSET(Matrix!$E$1,$H343 - 1,0)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4">
      <c r="A344" s="85" t="str">
        <f>Matrix!$A$1</f>
        <v>Applicable Component Categories</v>
      </c>
      <c r="B344" s="86"/>
      <c r="C344" s="86"/>
      <c r="D344" s="86"/>
      <c r="E344" s="86"/>
      <c r="F344" s="86"/>
      <c r="G344" s="68"/>
      <c r="H344" s="38">
        <f>MATCH($A343,Matrix!$B$2:$B$73,0)+1</f>
        <v>33</v>
      </c>
    </row>
    <row r="345" spans="1:8" s="38" customFormat="1" ht="76.5" customHeight="1" x14ac:dyDescent="0.4">
      <c r="A345" s="63" t="str" cm="1">
        <f t="array" aca="1" ref="A345" ca="1">OFFSET(Matrix!$A$1,$H345 - 1,0)</f>
        <v>Mobile App;
Physical In-Cab Device;
Connectivity/Communications;
Cloud or Back-end;</v>
      </c>
      <c r="B345" s="72"/>
      <c r="C345" s="72"/>
      <c r="D345" s="72"/>
      <c r="E345" s="72"/>
      <c r="F345" s="73"/>
      <c r="G345" s="68"/>
      <c r="H345" s="38">
        <f>MATCH($A343,Matrix!$B$2:$B$73,0)+1</f>
        <v>33</v>
      </c>
    </row>
    <row r="346" spans="1:8" s="38" customFormat="1" ht="17.25" customHeight="1" x14ac:dyDescent="0.4">
      <c r="A346" s="85" t="str">
        <f>Matrix!$D$1</f>
        <v>Requirement</v>
      </c>
      <c r="B346" s="86"/>
      <c r="C346" s="86"/>
      <c r="D346" s="86"/>
      <c r="E346" s="86"/>
      <c r="F346" s="86"/>
      <c r="G346" s="68"/>
      <c r="H346" s="38">
        <f>MATCH($A343,Matrix!$B$2:$B$73,0)+1</f>
        <v>33</v>
      </c>
    </row>
    <row r="347" spans="1:8" s="38" customFormat="1" ht="250.75" customHeight="1" x14ac:dyDescent="0.4">
      <c r="A347" s="63" t="str" cm="1">
        <f t="array" aca="1" ref="A347" ca="1">OFFSET(Matrix!$D$1,$H347 - 1,0)</f>
        <v>The vendor shall have an Information Security Management Plan (ISMP).</v>
      </c>
      <c r="B347" s="72"/>
      <c r="C347" s="72"/>
      <c r="D347" s="72"/>
      <c r="E347" s="72"/>
      <c r="F347" s="73"/>
      <c r="G347" s="68"/>
      <c r="H347" s="38">
        <f>MATCH($A343,Matrix!$B$2:$B$73,0)+1</f>
        <v>33</v>
      </c>
    </row>
    <row r="348" spans="1:8" s="38" customFormat="1" x14ac:dyDescent="0.4">
      <c r="A348" s="74" t="str">
        <f>Matrix!$F$1</f>
        <v xml:space="preserve">Verification: Inspection, Demonstration, Test, or Analysis </v>
      </c>
      <c r="B348" s="75"/>
      <c r="C348" s="75"/>
      <c r="D348" s="75"/>
      <c r="E348" s="75"/>
      <c r="F348" s="75"/>
      <c r="G348" s="68"/>
      <c r="H348" s="38">
        <f>MATCH($A343,Matrix!$B$2:$B$73,0)+1</f>
        <v>33</v>
      </c>
    </row>
    <row r="349" spans="1:8" s="38" customFormat="1" ht="91.75" customHeight="1" x14ac:dyDescent="0.4">
      <c r="A349" s="63"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2"/>
      <c r="C349" s="72"/>
      <c r="D349" s="72"/>
      <c r="E349" s="72"/>
      <c r="F349" s="73"/>
      <c r="G349" s="68"/>
      <c r="H349" s="38">
        <f>MATCH($A343,Matrix!$B$2:$B$73,0)+1</f>
        <v>33</v>
      </c>
    </row>
    <row r="350" spans="1:8" s="38" customFormat="1" ht="17.25" customHeight="1" x14ac:dyDescent="0.4">
      <c r="A350" s="85" t="str">
        <f>Matrix!$H$1</f>
        <v>Remarks</v>
      </c>
      <c r="B350" s="86"/>
      <c r="C350" s="86"/>
      <c r="D350" s="86"/>
      <c r="E350" s="86"/>
      <c r="F350" s="86"/>
      <c r="G350" s="68"/>
      <c r="H350" s="38">
        <f>MATCH($A343,Matrix!$B$2:$B$73,0)+1</f>
        <v>33</v>
      </c>
    </row>
    <row r="351" spans="1:8" s="38" customFormat="1" ht="409.6" customHeight="1" thickBot="1" x14ac:dyDescent="0.45">
      <c r="A351" s="56"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57"/>
      <c r="C351" s="57"/>
      <c r="D351" s="57"/>
      <c r="E351" s="57"/>
      <c r="F351" s="58"/>
      <c r="G351" s="69"/>
      <c r="H351" s="38">
        <f>MATCH($A343,Matrix!$B$2:$B$73,0)+1</f>
        <v>33</v>
      </c>
    </row>
    <row r="352" spans="1:8" s="71" customFormat="1" ht="46.5" customHeight="1" thickBot="1" x14ac:dyDescent="0.45">
      <c r="A352" s="70"/>
      <c r="B352" s="70"/>
      <c r="C352" s="70"/>
      <c r="D352" s="70"/>
      <c r="E352" s="70"/>
      <c r="F352" s="70"/>
      <c r="G352" s="70"/>
      <c r="H352" s="70"/>
    </row>
    <row r="353" spans="1:8" s="37" customFormat="1" x14ac:dyDescent="0.4">
      <c r="A353" s="59" t="str">
        <f>Matrix!$B$1</f>
        <v>Ref #</v>
      </c>
      <c r="B353" s="60"/>
      <c r="C353" s="61" t="str">
        <f>Matrix!$C$1</f>
        <v>Category</v>
      </c>
      <c r="D353" s="62"/>
      <c r="E353" s="61" t="str">
        <f>Matrix!$G$1</f>
        <v>Criticality:
High, Medium, or Low</v>
      </c>
      <c r="F353" s="62"/>
      <c r="G353" s="36" t="str">
        <f>Matrix!$E$1</f>
        <v xml:space="preserve">Public Requirements References/Descriptions </v>
      </c>
    </row>
    <row r="354" spans="1:8" s="38" customFormat="1" ht="15.75" customHeight="1" x14ac:dyDescent="0.4">
      <c r="A354" s="63" t="s">
        <v>72</v>
      </c>
      <c r="B354" s="64"/>
      <c r="C354" s="65" t="str" cm="1">
        <f t="array" aca="1" ref="C354" ca="1">OFFSET(Matrix!$C$1,$H354 - 1,0)</f>
        <v>Security Assessment and Authorization</v>
      </c>
      <c r="D354" s="66"/>
      <c r="E354" s="65" t="str" cm="1">
        <f t="array" aca="1" ref="E354" ca="1">OFFSET(Matrix!$G$1, $H354 - 1,0)</f>
        <v>High</v>
      </c>
      <c r="F354" s="66"/>
      <c r="G354" s="67" t="str" cm="1">
        <f t="array" aca="1" ref="G354" ca="1">OFFSET(Matrix!$E$1,$H354 - 1,0)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4">
      <c r="A355" s="85" t="str">
        <f>Matrix!$A$1</f>
        <v>Applicable Component Categories</v>
      </c>
      <c r="B355" s="86"/>
      <c r="C355" s="86"/>
      <c r="D355" s="86"/>
      <c r="E355" s="86"/>
      <c r="F355" s="86"/>
      <c r="G355" s="68"/>
      <c r="H355" s="38">
        <f>MATCH($A354,Matrix!$B$2:$B$73,0)+1</f>
        <v>34</v>
      </c>
    </row>
    <row r="356" spans="1:8" s="38" customFormat="1" ht="76.5" customHeight="1" x14ac:dyDescent="0.4">
      <c r="A356" s="63" t="str" cm="1">
        <f t="array" aca="1" ref="A356" ca="1">OFFSET(Matrix!$A$1,$H356 - 1,0)</f>
        <v>Mobile App;
Physical In-Cab Device;
Connectivity/Communications;
Cloud or Back-end;</v>
      </c>
      <c r="B356" s="72"/>
      <c r="C356" s="72"/>
      <c r="D356" s="72"/>
      <c r="E356" s="72"/>
      <c r="F356" s="73"/>
      <c r="G356" s="68"/>
      <c r="H356" s="38">
        <f>MATCH($A354,Matrix!$B$2:$B$73,0)+1</f>
        <v>34</v>
      </c>
    </row>
    <row r="357" spans="1:8" s="38" customFormat="1" x14ac:dyDescent="0.4">
      <c r="A357" s="85" t="str">
        <f>Matrix!$D$1</f>
        <v>Requirement</v>
      </c>
      <c r="B357" s="86"/>
      <c r="C357" s="86"/>
      <c r="D357" s="86"/>
      <c r="E357" s="86"/>
      <c r="F357" s="86"/>
      <c r="G357" s="68"/>
      <c r="H357" s="38">
        <f>MATCH($A354,Matrix!$B$2:$B$73,0)+1</f>
        <v>34</v>
      </c>
    </row>
    <row r="358" spans="1:8" s="38" customFormat="1" ht="103.5" customHeight="1" x14ac:dyDescent="0.4">
      <c r="A358" s="63"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2"/>
      <c r="C358" s="72"/>
      <c r="D358" s="72"/>
      <c r="E358" s="72"/>
      <c r="F358" s="73"/>
      <c r="G358" s="68"/>
      <c r="H358" s="38">
        <f>MATCH($A354,Matrix!$B$2:$B$73,0)+1</f>
        <v>34</v>
      </c>
    </row>
    <row r="359" spans="1:8" s="38" customFormat="1" x14ac:dyDescent="0.4">
      <c r="A359" s="74" t="str">
        <f>Matrix!$F$1</f>
        <v xml:space="preserve">Verification: Inspection, Demonstration, Test, or Analysis </v>
      </c>
      <c r="B359" s="75"/>
      <c r="C359" s="75"/>
      <c r="D359" s="75"/>
      <c r="E359" s="75"/>
      <c r="F359" s="75"/>
      <c r="G359" s="68"/>
      <c r="H359" s="38">
        <f>MATCH($A354,Matrix!$B$2:$B$73,0)+1</f>
        <v>34</v>
      </c>
    </row>
    <row r="360" spans="1:8" s="38" customFormat="1" ht="102" customHeight="1" x14ac:dyDescent="0.4">
      <c r="A360" s="63"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2"/>
      <c r="C360" s="72"/>
      <c r="D360" s="72"/>
      <c r="E360" s="72"/>
      <c r="F360" s="73"/>
      <c r="G360" s="68"/>
      <c r="H360" s="38">
        <f>MATCH($A354,Matrix!$B$2:$B$73,0)+1</f>
        <v>34</v>
      </c>
    </row>
    <row r="361" spans="1:8" s="38" customFormat="1" x14ac:dyDescent="0.4">
      <c r="A361" s="85" t="str">
        <f>Matrix!$H$1</f>
        <v>Remarks</v>
      </c>
      <c r="B361" s="86"/>
      <c r="C361" s="86"/>
      <c r="D361" s="86"/>
      <c r="E361" s="86"/>
      <c r="F361" s="86"/>
      <c r="G361" s="68"/>
      <c r="H361" s="38">
        <f>MATCH($A354,Matrix!$B$2:$B$73,0)+1</f>
        <v>34</v>
      </c>
    </row>
    <row r="362" spans="1:8" s="38" customFormat="1" ht="49.5" customHeight="1" thickBot="1" x14ac:dyDescent="0.45">
      <c r="A362" s="56" t="str" cm="1">
        <f t="array" aca="1" ref="A362" ca="1">OFFSET(Matrix!$H$1,$H362 - 1,0)</f>
        <v>Periodic pentesting keeps everyone honest</v>
      </c>
      <c r="B362" s="57"/>
      <c r="C362" s="57"/>
      <c r="D362" s="57"/>
      <c r="E362" s="57"/>
      <c r="F362" s="58"/>
      <c r="G362" s="69"/>
      <c r="H362" s="38">
        <f>MATCH($A354,Matrix!$B$2:$B$73,0)+1</f>
        <v>34</v>
      </c>
    </row>
    <row r="363" spans="1:8" s="71" customFormat="1" ht="46.5" customHeight="1" thickBot="1" x14ac:dyDescent="0.45">
      <c r="A363" s="70"/>
      <c r="B363" s="70"/>
      <c r="C363" s="70"/>
      <c r="D363" s="70"/>
      <c r="E363" s="70"/>
      <c r="F363" s="70"/>
      <c r="G363" s="70"/>
      <c r="H363" s="70"/>
    </row>
    <row r="364" spans="1:8" s="37" customFormat="1" ht="17.25" customHeight="1" x14ac:dyDescent="0.4">
      <c r="A364" s="59" t="str">
        <f>Matrix!$B$1</f>
        <v>Ref #</v>
      </c>
      <c r="B364" s="60"/>
      <c r="C364" s="61" t="str">
        <f>Matrix!$C$1</f>
        <v>Category</v>
      </c>
      <c r="D364" s="62"/>
      <c r="E364" s="61" t="str">
        <f>Matrix!$G$1</f>
        <v>Criticality:
High, Medium, or Low</v>
      </c>
      <c r="F364" s="62"/>
      <c r="G364" s="36" t="str">
        <f>Matrix!$E$1</f>
        <v xml:space="preserve">Public Requirements References/Descriptions </v>
      </c>
    </row>
    <row r="365" spans="1:8" s="38" customFormat="1" ht="15.75" customHeight="1" x14ac:dyDescent="0.4">
      <c r="A365" s="63" t="s">
        <v>74</v>
      </c>
      <c r="B365" s="64"/>
      <c r="C365" s="65" t="str" cm="1">
        <f t="array" aca="1" ref="C365" ca="1">OFFSET(Matrix!$C$1,$H365 - 1,0)</f>
        <v>System and Service Acquisition</v>
      </c>
      <c r="D365" s="66"/>
      <c r="E365" s="65" t="str" cm="1">
        <f t="array" aca="1" ref="E365" ca="1">OFFSET(Matrix!$G$1, $H365 - 1,0)</f>
        <v>Medium</v>
      </c>
      <c r="F365" s="66"/>
      <c r="G365" s="67" t="str" cm="1">
        <f t="array" aca="1" ref="G365" ca="1">OFFSET(Matrix!$E$1,$H365 - 1,0)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365" s="38">
        <f>MATCH($A365,Matrix!$B$2:$B$73,0)+1</f>
        <v>35</v>
      </c>
    </row>
    <row r="366" spans="1:8" s="38" customFormat="1" ht="17.25" customHeight="1" x14ac:dyDescent="0.4">
      <c r="A366" s="85" t="str">
        <f>Matrix!$A$1</f>
        <v>Applicable Component Categories</v>
      </c>
      <c r="B366" s="86"/>
      <c r="C366" s="86"/>
      <c r="D366" s="86"/>
      <c r="E366" s="86"/>
      <c r="F366" s="86"/>
      <c r="G366" s="68"/>
      <c r="H366" s="38">
        <f>MATCH($A365,Matrix!$B$2:$B$73,0)+1</f>
        <v>35</v>
      </c>
    </row>
    <row r="367" spans="1:8" s="38" customFormat="1" ht="76.5" customHeight="1" x14ac:dyDescent="0.4">
      <c r="A367" s="63" t="str" cm="1">
        <f t="array" aca="1" ref="A367" ca="1">OFFSET(Matrix!$A$1,$H367 - 1,0)</f>
        <v xml:space="preserve">Mobile App;
Vehicle Connection;
Connectivity/Communications;
Cloud or Back-end;
</v>
      </c>
      <c r="B367" s="72"/>
      <c r="C367" s="72"/>
      <c r="D367" s="72"/>
      <c r="E367" s="72"/>
      <c r="F367" s="73"/>
      <c r="G367" s="68"/>
      <c r="H367" s="38">
        <f>MATCH($A365,Matrix!$B$2:$B$73,0)+1</f>
        <v>35</v>
      </c>
    </row>
    <row r="368" spans="1:8" s="38" customFormat="1" ht="17.25" customHeight="1" x14ac:dyDescent="0.4">
      <c r="A368" s="85" t="str">
        <f>Matrix!$D$1</f>
        <v>Requirement</v>
      </c>
      <c r="B368" s="86"/>
      <c r="C368" s="86"/>
      <c r="D368" s="86"/>
      <c r="E368" s="86"/>
      <c r="F368" s="86"/>
      <c r="G368" s="68"/>
      <c r="H368" s="38">
        <f>MATCH($A365,Matrix!$B$2:$B$73,0)+1</f>
        <v>35</v>
      </c>
    </row>
    <row r="369" spans="1:8" s="38" customFormat="1" ht="94.5" customHeight="1" x14ac:dyDescent="0.4">
      <c r="A369" s="63"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2"/>
      <c r="C369" s="72"/>
      <c r="D369" s="72"/>
      <c r="E369" s="72"/>
      <c r="F369" s="73"/>
      <c r="G369" s="68"/>
      <c r="H369" s="38">
        <f>MATCH($A365,Matrix!$B$2:$B$73,0)+1</f>
        <v>35</v>
      </c>
    </row>
    <row r="370" spans="1:8" s="38" customFormat="1" x14ac:dyDescent="0.4">
      <c r="A370" s="74" t="str">
        <f>Matrix!$F$1</f>
        <v xml:space="preserve">Verification: Inspection, Demonstration, Test, or Analysis </v>
      </c>
      <c r="B370" s="75"/>
      <c r="C370" s="75"/>
      <c r="D370" s="75"/>
      <c r="E370" s="75"/>
      <c r="F370" s="75"/>
      <c r="G370" s="68"/>
      <c r="H370" s="38">
        <f>MATCH($A365,Matrix!$B$2:$B$73,0)+1</f>
        <v>35</v>
      </c>
    </row>
    <row r="371" spans="1:8" s="38" customFormat="1" ht="104.25" customHeight="1" x14ac:dyDescent="0.4">
      <c r="A371" s="63"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2"/>
      <c r="C371" s="72"/>
      <c r="D371" s="72"/>
      <c r="E371" s="72"/>
      <c r="F371" s="73"/>
      <c r="G371" s="68"/>
      <c r="H371" s="38">
        <f>MATCH($A365,Matrix!$B$2:$B$73,0)+1</f>
        <v>35</v>
      </c>
    </row>
    <row r="372" spans="1:8" s="38" customFormat="1" ht="17.25" customHeight="1" x14ac:dyDescent="0.4">
      <c r="A372" s="85" t="str">
        <f>Matrix!$H$1</f>
        <v>Remarks</v>
      </c>
      <c r="B372" s="86"/>
      <c r="C372" s="86"/>
      <c r="D372" s="86"/>
      <c r="E372" s="86"/>
      <c r="F372" s="86"/>
      <c r="G372" s="68"/>
      <c r="H372" s="38">
        <f>MATCH($A365,Matrix!$B$2:$B$73,0)+1</f>
        <v>35</v>
      </c>
    </row>
    <row r="373" spans="1:8" s="38" customFormat="1" ht="72" customHeight="1" thickBot="1" x14ac:dyDescent="0.45">
      <c r="A373" s="56" t="str" cm="1">
        <f t="array" aca="1" ref="A373" ca="1">OFFSET(Matrix!$H$1,$H373 - 1,0)</f>
        <v>-</v>
      </c>
      <c r="B373" s="57"/>
      <c r="C373" s="57"/>
      <c r="D373" s="57"/>
      <c r="E373" s="57"/>
      <c r="F373" s="58"/>
      <c r="G373" s="69"/>
      <c r="H373" s="38">
        <f>MATCH($A365,Matrix!$B$2:$B$73,0)+1</f>
        <v>35</v>
      </c>
    </row>
    <row r="374" spans="1:8" s="71" customFormat="1" ht="46.5" customHeight="1" thickBot="1" x14ac:dyDescent="0.45">
      <c r="A374" s="70"/>
      <c r="B374" s="70"/>
      <c r="C374" s="70"/>
      <c r="D374" s="70"/>
      <c r="E374" s="70"/>
      <c r="F374" s="70"/>
      <c r="G374" s="70"/>
      <c r="H374" s="70"/>
    </row>
    <row r="375" spans="1:8" s="37" customFormat="1" ht="17.25" customHeight="1" x14ac:dyDescent="0.4">
      <c r="A375" s="59" t="str">
        <f>Matrix!$B$1</f>
        <v>Ref #</v>
      </c>
      <c r="B375" s="60"/>
      <c r="C375" s="61" t="str">
        <f>Matrix!$C$1</f>
        <v>Category</v>
      </c>
      <c r="D375" s="62"/>
      <c r="E375" s="61" t="str">
        <f>Matrix!$G$1</f>
        <v>Criticality:
High, Medium, or Low</v>
      </c>
      <c r="F375" s="62"/>
      <c r="G375" s="36" t="str">
        <f>Matrix!$E$1</f>
        <v xml:space="preserve">Public Requirements References/Descriptions </v>
      </c>
    </row>
    <row r="376" spans="1:8" s="38" customFormat="1" ht="15.75" customHeight="1" x14ac:dyDescent="0.4">
      <c r="A376" s="63" t="s">
        <v>351</v>
      </c>
      <c r="B376" s="64"/>
      <c r="C376" s="65" t="str" cm="1">
        <f t="array" aca="1" ref="C376" ca="1">OFFSET(Matrix!$C$1,$H376 - 1,0)</f>
        <v>System and Service Acquisition</v>
      </c>
      <c r="D376" s="66"/>
      <c r="E376" s="65" t="str" cm="1">
        <f t="array" aca="1" ref="E376" ca="1">OFFSET(Matrix!$G$1, $H376 - 1,0)</f>
        <v>Low</v>
      </c>
      <c r="F376" s="66"/>
      <c r="G376" s="67" t="str" cm="1">
        <f t="array" aca="1" ref="G376" ca="1">OFFSET(Matrix!$E$1,$H376 - 1,0)</f>
        <v>NIST 800-53 SA-12 (2) - SUPPLY CHAIN PROTECTION | SUPPLIER REVIEWS
The organization conducts a supplier review prior to entering into a contractual agreement to
acquire the information system, system component, or information system service.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4">
      <c r="A377" s="85" t="str">
        <f>Matrix!$A$1</f>
        <v>Applicable Component Categories</v>
      </c>
      <c r="B377" s="86"/>
      <c r="C377" s="86"/>
      <c r="D377" s="86"/>
      <c r="E377" s="86"/>
      <c r="F377" s="86"/>
      <c r="G377" s="68"/>
      <c r="H377" s="38">
        <f>MATCH($A376,Matrix!$B$2:$B$73,0)+1</f>
        <v>36</v>
      </c>
    </row>
    <row r="378" spans="1:8" s="38" customFormat="1" ht="76.5" customHeight="1" x14ac:dyDescent="0.4">
      <c r="A378" s="63" t="str" cm="1">
        <f t="array" aca="1" ref="A378" ca="1">OFFSET(Matrix!$A$1,$H378 - 1,0)</f>
        <v xml:space="preserve">Mobile App;
Vehicle Connection;
Connectivity/Communications;
Cloud or Back-end;
</v>
      </c>
      <c r="B378" s="72"/>
      <c r="C378" s="72"/>
      <c r="D378" s="72"/>
      <c r="E378" s="72"/>
      <c r="F378" s="73"/>
      <c r="G378" s="68"/>
      <c r="H378" s="38">
        <f>MATCH($A376,Matrix!$B$2:$B$73,0)+1</f>
        <v>36</v>
      </c>
    </row>
    <row r="379" spans="1:8" s="38" customFormat="1" ht="17.25" customHeight="1" x14ac:dyDescent="0.4">
      <c r="A379" s="85" t="str">
        <f>Matrix!$D$1</f>
        <v>Requirement</v>
      </c>
      <c r="B379" s="86"/>
      <c r="C379" s="86"/>
      <c r="D379" s="86"/>
      <c r="E379" s="86"/>
      <c r="F379" s="86"/>
      <c r="G379" s="68"/>
      <c r="H379" s="38">
        <f>MATCH($A376,Matrix!$B$2:$B$73,0)+1</f>
        <v>36</v>
      </c>
    </row>
    <row r="380" spans="1:8" s="38" customFormat="1" ht="94.5" customHeight="1" x14ac:dyDescent="0.4">
      <c r="A380" s="63" t="str" cm="1">
        <f t="array" aca="1" ref="A380" ca="1">OFFSET(Matrix!$D$1,$H380 - 1,0)</f>
        <v>The vendor shall perform due diligence to ensure its suppliers also meet the vendor's security requirements</v>
      </c>
      <c r="B380" s="72"/>
      <c r="C380" s="72"/>
      <c r="D380" s="72"/>
      <c r="E380" s="72"/>
      <c r="F380" s="73"/>
      <c r="G380" s="68"/>
      <c r="H380" s="38">
        <f>MATCH($A376,Matrix!$B$2:$B$73,0)+1</f>
        <v>36</v>
      </c>
    </row>
    <row r="381" spans="1:8" s="38" customFormat="1" x14ac:dyDescent="0.4">
      <c r="A381" s="74" t="str">
        <f>Matrix!$F$1</f>
        <v xml:space="preserve">Verification: Inspection, Demonstration, Test, or Analysis </v>
      </c>
      <c r="B381" s="75"/>
      <c r="C381" s="75"/>
      <c r="D381" s="75"/>
      <c r="E381" s="75"/>
      <c r="F381" s="75"/>
      <c r="G381" s="68"/>
      <c r="H381" s="38">
        <f>MATCH($A376,Matrix!$B$2:$B$73,0)+1</f>
        <v>36</v>
      </c>
    </row>
    <row r="382" spans="1:8" s="38" customFormat="1" ht="104.25" customHeight="1" x14ac:dyDescent="0.4">
      <c r="A382" s="63" t="str" cm="1">
        <f t="array" aca="1" ref="A382" ca="1">OFFSET(Matrix!$F$1,$H382 - 1,0)</f>
        <v>Inspection of vendor documentation detailing supplier review and acceptance processes and criteria.</v>
      </c>
      <c r="B382" s="72"/>
      <c r="C382" s="72"/>
      <c r="D382" s="72"/>
      <c r="E382" s="72"/>
      <c r="F382" s="73"/>
      <c r="G382" s="68"/>
      <c r="H382" s="38">
        <f>MATCH($A376,Matrix!$B$2:$B$73,0)+1</f>
        <v>36</v>
      </c>
    </row>
    <row r="383" spans="1:8" s="38" customFormat="1" ht="17.25" customHeight="1" x14ac:dyDescent="0.4">
      <c r="A383" s="85" t="str">
        <f>Matrix!$H$1</f>
        <v>Remarks</v>
      </c>
      <c r="B383" s="86"/>
      <c r="C383" s="86"/>
      <c r="D383" s="86"/>
      <c r="E383" s="86"/>
      <c r="F383" s="86"/>
      <c r="G383" s="68"/>
      <c r="H383" s="38">
        <f>MATCH($A376,Matrix!$B$2:$B$73,0)+1</f>
        <v>36</v>
      </c>
    </row>
    <row r="384" spans="1:8" s="38" customFormat="1" ht="72" customHeight="1" thickBot="1" x14ac:dyDescent="0.45">
      <c r="A384" s="56" t="str" cm="1">
        <f t="array" aca="1" ref="A384" ca="1">OFFSET(Matrix!$H$1,$H384 - 1,0)</f>
        <v>-</v>
      </c>
      <c r="B384" s="57"/>
      <c r="C384" s="57"/>
      <c r="D384" s="57"/>
      <c r="E384" s="57"/>
      <c r="F384" s="58"/>
      <c r="G384" s="69"/>
      <c r="H384" s="38">
        <f>MATCH($A376,Matrix!$B$2:$B$73,0)+1</f>
        <v>36</v>
      </c>
    </row>
    <row r="385" spans="1:8" s="71" customFormat="1" ht="46.5" customHeight="1" thickBot="1" x14ac:dyDescent="0.45">
      <c r="A385" s="70"/>
      <c r="B385" s="70"/>
      <c r="C385" s="70"/>
      <c r="D385" s="70"/>
      <c r="E385" s="70"/>
      <c r="F385" s="70"/>
      <c r="G385" s="70"/>
      <c r="H385" s="70"/>
    </row>
    <row r="386" spans="1:8" s="37" customFormat="1" x14ac:dyDescent="0.4">
      <c r="A386" s="59" t="str">
        <f>Matrix!$B$1</f>
        <v>Ref #</v>
      </c>
      <c r="B386" s="60"/>
      <c r="C386" s="61" t="str">
        <f>Matrix!$C$1</f>
        <v>Category</v>
      </c>
      <c r="D386" s="62"/>
      <c r="E386" s="61" t="str">
        <f>Matrix!$G$1</f>
        <v>Criticality:
High, Medium, or Low</v>
      </c>
      <c r="F386" s="62"/>
      <c r="G386" s="36" t="str">
        <f>Matrix!$E$1</f>
        <v xml:space="preserve">Public Requirements References/Descriptions </v>
      </c>
    </row>
    <row r="387" spans="1:8" s="38" customFormat="1" ht="15.75" customHeight="1" x14ac:dyDescent="0.4">
      <c r="A387" s="63" t="s">
        <v>76</v>
      </c>
      <c r="B387" s="64"/>
      <c r="C387" s="65" t="str" cm="1">
        <f t="array" aca="1" ref="C387" ca="1">OFFSET(Matrix!$C$1,$H387 - 1,0)</f>
        <v>Protecting Communications paths for systems</v>
      </c>
      <c r="D387" s="66"/>
      <c r="E387" s="65" t="str" cm="1">
        <f t="array" aca="1" ref="E387" ca="1">OFFSET(Matrix!$G$1, $H387 - 1,0)</f>
        <v>High</v>
      </c>
      <c r="F387" s="66"/>
      <c r="G387" s="67" t="str" cm="1">
        <f t="array" aca="1" ref="G387" ca="1">OFFSET(Matrix!$E$1,$H387 - 1,0)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FMCSA GDL 46 Use encryption on all wireless communication interfaces
FMCSA GDL 47 Use authentication on all wireless interfaces
FMCSA GDL 25 Assume satellite communication channels have unknown security vulnerabilities and might become compromised at any time.
</v>
      </c>
      <c r="H387" s="38">
        <f>MATCH($A387,Matrix!$B$2:$B$73,0)+1</f>
        <v>37</v>
      </c>
    </row>
    <row r="388" spans="1:8" s="38" customFormat="1" x14ac:dyDescent="0.4">
      <c r="A388" s="85" t="str">
        <f>Matrix!$A$1</f>
        <v>Applicable Component Categories</v>
      </c>
      <c r="B388" s="86"/>
      <c r="C388" s="86"/>
      <c r="D388" s="86"/>
      <c r="E388" s="86"/>
      <c r="F388" s="86"/>
      <c r="G388" s="68"/>
      <c r="H388" s="38">
        <f>MATCH($A387,Matrix!$B$2:$B$73,0)+1</f>
        <v>37</v>
      </c>
    </row>
    <row r="389" spans="1:8" s="38" customFormat="1" ht="76.5" customHeight="1" x14ac:dyDescent="0.4">
      <c r="A389" s="63" t="str" cm="1">
        <f t="array" aca="1" ref="A389" ca="1">OFFSET(Matrix!$A$1,$H389 - 1,0)</f>
        <v xml:space="preserve">Mobile App;
Vehicle Connection;
Connectivity/Communications;
Cloud or Back-end;
</v>
      </c>
      <c r="B389" s="72"/>
      <c r="C389" s="72"/>
      <c r="D389" s="72"/>
      <c r="E389" s="72"/>
      <c r="F389" s="73"/>
      <c r="G389" s="68"/>
      <c r="H389" s="38">
        <f>MATCH($A387,Matrix!$B$2:$B$73,0)+1</f>
        <v>37</v>
      </c>
    </row>
    <row r="390" spans="1:8" s="38" customFormat="1" x14ac:dyDescent="0.4">
      <c r="A390" s="85" t="str">
        <f>Matrix!$D$1</f>
        <v>Requirement</v>
      </c>
      <c r="B390" s="86"/>
      <c r="C390" s="86"/>
      <c r="D390" s="86"/>
      <c r="E390" s="86"/>
      <c r="F390" s="86"/>
      <c r="G390" s="68"/>
      <c r="H390" s="38">
        <f>MATCH($A387,Matrix!$B$2:$B$73,0)+1</f>
        <v>37</v>
      </c>
    </row>
    <row r="391" spans="1:8" s="38" customFormat="1" ht="94.5" customHeight="1" x14ac:dyDescent="0.4">
      <c r="A391" s="63" t="str" cm="1">
        <f t="array" aca="1" ref="A391" ca="1">OFFSET(Matrix!$D$1,$H391 - 1,0)</f>
        <v>Communication paths that traverse outside controlled boundaries must protect confidentiality and integrity of data</v>
      </c>
      <c r="B391" s="72"/>
      <c r="C391" s="72"/>
      <c r="D391" s="72"/>
      <c r="E391" s="72"/>
      <c r="F391" s="73"/>
      <c r="G391" s="68"/>
      <c r="H391" s="38">
        <f>MATCH($A387,Matrix!$B$2:$B$73,0)+1</f>
        <v>37</v>
      </c>
    </row>
    <row r="392" spans="1:8" s="38" customFormat="1" x14ac:dyDescent="0.4">
      <c r="A392" s="74" t="str">
        <f>Matrix!$F$1</f>
        <v xml:space="preserve">Verification: Inspection, Demonstration, Test, or Analysis </v>
      </c>
      <c r="B392" s="75"/>
      <c r="C392" s="75"/>
      <c r="D392" s="75"/>
      <c r="E392" s="75"/>
      <c r="F392" s="75"/>
      <c r="G392" s="68"/>
      <c r="H392" s="38">
        <f>MATCH($A387,Matrix!$B$2:$B$73,0)+1</f>
        <v>37</v>
      </c>
    </row>
    <row r="393" spans="1:8" s="38" customFormat="1" ht="124.5" customHeight="1" x14ac:dyDescent="0.4">
      <c r="A393" s="63"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2"/>
      <c r="C393" s="72"/>
      <c r="D393" s="72"/>
      <c r="E393" s="72"/>
      <c r="F393" s="73"/>
      <c r="G393" s="68"/>
      <c r="H393" s="38">
        <f>MATCH($A387,Matrix!$B$2:$B$73,0)+1</f>
        <v>37</v>
      </c>
    </row>
    <row r="394" spans="1:8" s="38" customFormat="1" x14ac:dyDescent="0.4">
      <c r="A394" s="85" t="str">
        <f>Matrix!$H$1</f>
        <v>Remarks</v>
      </c>
      <c r="B394" s="86"/>
      <c r="C394" s="86"/>
      <c r="D394" s="86"/>
      <c r="E394" s="86"/>
      <c r="F394" s="86"/>
      <c r="G394" s="68"/>
      <c r="H394" s="38">
        <f>MATCH($A387,Matrix!$B$2:$B$73,0)+1</f>
        <v>37</v>
      </c>
    </row>
    <row r="395" spans="1:8" s="38" customFormat="1" ht="49.5" customHeight="1" thickBot="1" x14ac:dyDescent="0.45">
      <c r="A395" s="56" t="str" cm="1">
        <f t="array" aca="1" ref="A395" ca="1">OFFSET(Matrix!$H$1,$H395 - 1,0)</f>
        <v>Underpins device functionality and security</v>
      </c>
      <c r="B395" s="57"/>
      <c r="C395" s="57"/>
      <c r="D395" s="57"/>
      <c r="E395" s="57"/>
      <c r="F395" s="58"/>
      <c r="G395" s="69"/>
      <c r="H395" s="38">
        <f>MATCH($A387,Matrix!$B$2:$B$73,0)+1</f>
        <v>37</v>
      </c>
    </row>
    <row r="396" spans="1:8" s="71" customFormat="1" ht="46.5" customHeight="1" thickBot="1" x14ac:dyDescent="0.45">
      <c r="A396" s="70"/>
      <c r="B396" s="70"/>
      <c r="C396" s="70"/>
      <c r="D396" s="70"/>
      <c r="E396" s="70"/>
      <c r="F396" s="70"/>
      <c r="G396" s="70"/>
      <c r="H396" s="70"/>
    </row>
    <row r="397" spans="1:8" s="37" customFormat="1" ht="17.25" customHeight="1" x14ac:dyDescent="0.4">
      <c r="A397" s="59" t="str">
        <f>Matrix!$B$1</f>
        <v>Ref #</v>
      </c>
      <c r="B397" s="60"/>
      <c r="C397" s="61" t="str">
        <f>Matrix!$C$1</f>
        <v>Category</v>
      </c>
      <c r="D397" s="62"/>
      <c r="E397" s="61" t="str">
        <f>Matrix!$G$1</f>
        <v>Criticality:
High, Medium, or Low</v>
      </c>
      <c r="F397" s="62"/>
      <c r="G397" s="36" t="str">
        <f>Matrix!$E$1</f>
        <v xml:space="preserve">Public Requirements References/Descriptions </v>
      </c>
    </row>
    <row r="398" spans="1:8" s="38" customFormat="1" ht="15.75" customHeight="1" x14ac:dyDescent="0.4">
      <c r="A398" s="63" t="s">
        <v>79</v>
      </c>
      <c r="B398" s="64"/>
      <c r="C398" s="65" t="str" cm="1">
        <f t="array" aca="1" ref="C398" ca="1">OFFSET(Matrix!$C$1,$H398 - 1,0)</f>
        <v>Protecting Communication paths for systems</v>
      </c>
      <c r="D398" s="66"/>
      <c r="E398" s="65" t="str" cm="1">
        <f t="array" aca="1" ref="E398" ca="1">OFFSET(Matrix!$G$1, $H398 - 1,0)</f>
        <v>Medium</v>
      </c>
      <c r="F398" s="66"/>
      <c r="G398" s="67" t="str" cm="1">
        <f t="array" aca="1" ref="G398" ca="1">OFFSET(Matrix!$E$1,$H398 - 1,0)</f>
        <v>NIST Special Publication 800-133 - Recommendation for Cryptographic Key Generation</v>
      </c>
      <c r="H398" s="38">
        <f>MATCH($A398,Matrix!$B$2:$B$73,0)+1</f>
        <v>38</v>
      </c>
    </row>
    <row r="399" spans="1:8" s="38" customFormat="1" ht="17.25" customHeight="1" x14ac:dyDescent="0.4">
      <c r="A399" s="85" t="str">
        <f>Matrix!$A$1</f>
        <v>Applicable Component Categories</v>
      </c>
      <c r="B399" s="86"/>
      <c r="C399" s="86"/>
      <c r="D399" s="86"/>
      <c r="E399" s="86"/>
      <c r="F399" s="86"/>
      <c r="G399" s="68"/>
      <c r="H399" s="38">
        <f>MATCH($A398,Matrix!$B$2:$B$73,0)+1</f>
        <v>38</v>
      </c>
    </row>
    <row r="400" spans="1:8" s="38" customFormat="1" ht="76.5" customHeight="1" x14ac:dyDescent="0.4">
      <c r="A400" s="63" t="str" cm="1">
        <f t="array" aca="1" ref="A400" ca="1">OFFSET(Matrix!$A$1,$H400 - 1,0)</f>
        <v xml:space="preserve">Mobile App;
Vehicle Connection;
Connectivity/Communications;
Cloud or Back-end;
</v>
      </c>
      <c r="B400" s="72"/>
      <c r="C400" s="72"/>
      <c r="D400" s="72"/>
      <c r="E400" s="72"/>
      <c r="F400" s="73"/>
      <c r="G400" s="68"/>
      <c r="H400" s="38">
        <f>MATCH($A398,Matrix!$B$2:$B$73,0)+1</f>
        <v>38</v>
      </c>
    </row>
    <row r="401" spans="1:8" s="38" customFormat="1" ht="17.25" customHeight="1" x14ac:dyDescent="0.4">
      <c r="A401" s="85" t="str">
        <f>Matrix!$D$1</f>
        <v>Requirement</v>
      </c>
      <c r="B401" s="86"/>
      <c r="C401" s="86"/>
      <c r="D401" s="86"/>
      <c r="E401" s="86"/>
      <c r="F401" s="86"/>
      <c r="G401" s="68"/>
      <c r="H401" s="38">
        <f>MATCH($A398,Matrix!$B$2:$B$73,0)+1</f>
        <v>38</v>
      </c>
    </row>
    <row r="402" spans="1:8" s="38" customFormat="1" ht="94.5" customHeight="1" x14ac:dyDescent="0.4">
      <c r="A402" s="63" t="str" cm="1">
        <f t="array" aca="1" ref="A402" ca="1">OFFSET(Matrix!$D$1,$H402 - 1,0)</f>
        <v>Communication path cryptographic protections must not use identities, keys or shared secrets which are common across multiple deployed devices</v>
      </c>
      <c r="B402" s="72"/>
      <c r="C402" s="72"/>
      <c r="D402" s="72"/>
      <c r="E402" s="72"/>
      <c r="F402" s="73"/>
      <c r="G402" s="68"/>
      <c r="H402" s="38">
        <f>MATCH($A398,Matrix!$B$2:$B$73,0)+1</f>
        <v>38</v>
      </c>
    </row>
    <row r="403" spans="1:8" s="38" customFormat="1" x14ac:dyDescent="0.4">
      <c r="A403" s="74" t="str">
        <f>Matrix!$F$1</f>
        <v xml:space="preserve">Verification: Inspection, Demonstration, Test, or Analysis </v>
      </c>
      <c r="B403" s="75"/>
      <c r="C403" s="75"/>
      <c r="D403" s="75"/>
      <c r="E403" s="75"/>
      <c r="F403" s="75"/>
      <c r="G403" s="68"/>
      <c r="H403" s="38">
        <f>MATCH($A398,Matrix!$B$2:$B$73,0)+1</f>
        <v>38</v>
      </c>
    </row>
    <row r="404" spans="1:8" s="38" customFormat="1" ht="94.5" customHeight="1" x14ac:dyDescent="0.4">
      <c r="A404" s="63"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2"/>
      <c r="C404" s="72"/>
      <c r="D404" s="72"/>
      <c r="E404" s="72"/>
      <c r="F404" s="73"/>
      <c r="G404" s="68"/>
      <c r="H404" s="38">
        <f>MATCH($A398,Matrix!$B$2:$B$73,0)+1</f>
        <v>38</v>
      </c>
    </row>
    <row r="405" spans="1:8" s="38" customFormat="1" ht="17.25" customHeight="1" x14ac:dyDescent="0.4">
      <c r="A405" s="85" t="str">
        <f>Matrix!$H$1</f>
        <v>Remarks</v>
      </c>
      <c r="B405" s="86"/>
      <c r="C405" s="86"/>
      <c r="D405" s="86"/>
      <c r="E405" s="86"/>
      <c r="F405" s="86"/>
      <c r="G405" s="68"/>
      <c r="H405" s="38">
        <f>MATCH($A398,Matrix!$B$2:$B$73,0)+1</f>
        <v>38</v>
      </c>
    </row>
    <row r="406" spans="1:8" s="38" customFormat="1" ht="49.5" customHeight="1" thickBot="1" x14ac:dyDescent="0.45">
      <c r="A406" s="56" t="str" cm="1">
        <f t="array" aca="1" ref="A406" ca="1">OFFSET(Matrix!$H$1,$H406 - 1,0)</f>
        <v>-</v>
      </c>
      <c r="B406" s="57"/>
      <c r="C406" s="57"/>
      <c r="D406" s="57"/>
      <c r="E406" s="57"/>
      <c r="F406" s="58"/>
      <c r="G406" s="69"/>
      <c r="H406" s="38">
        <f>MATCH($A398,Matrix!$B$2:$B$73,0)+1</f>
        <v>38</v>
      </c>
    </row>
    <row r="407" spans="1:8" s="71" customFormat="1" ht="46.5" customHeight="1" thickBot="1" x14ac:dyDescent="0.45">
      <c r="A407" s="70"/>
      <c r="B407" s="70"/>
      <c r="C407" s="70"/>
      <c r="D407" s="70"/>
      <c r="E407" s="70"/>
      <c r="F407" s="70"/>
      <c r="G407" s="70"/>
      <c r="H407" s="70"/>
    </row>
    <row r="408" spans="1:8" s="37" customFormat="1" x14ac:dyDescent="0.4">
      <c r="A408" s="59" t="str">
        <f>Matrix!$B$1</f>
        <v>Ref #</v>
      </c>
      <c r="B408" s="60"/>
      <c r="C408" s="61" t="str">
        <f>Matrix!$C$1</f>
        <v>Category</v>
      </c>
      <c r="D408" s="62"/>
      <c r="E408" s="61" t="str">
        <f>Matrix!$G$1</f>
        <v>Criticality:
High, Medium, or Low</v>
      </c>
      <c r="F408" s="62"/>
      <c r="G408" s="36" t="str">
        <f>Matrix!$E$1</f>
        <v xml:space="preserve">Public Requirements References/Descriptions </v>
      </c>
    </row>
    <row r="409" spans="1:8" s="38" customFormat="1" ht="15.75" customHeight="1" x14ac:dyDescent="0.4">
      <c r="A409" s="63" t="s">
        <v>82</v>
      </c>
      <c r="B409" s="64"/>
      <c r="C409" s="65" t="str" cm="1">
        <f t="array" aca="1" ref="C409" ca="1">OFFSET(Matrix!$C$1,$H409 - 1,0)</f>
        <v>Protecting Data on Devices</v>
      </c>
      <c r="D409" s="66"/>
      <c r="E409" s="65" t="str" cm="1">
        <f t="array" aca="1" ref="E409" ca="1">OFFSET(Matrix!$G$1, $H409 - 1,0)</f>
        <v>High</v>
      </c>
      <c r="F409" s="66"/>
      <c r="G409" s="67" t="str" cm="1">
        <f t="array" aca="1" ref="G409" ca="1">OFFSET(Matrix!$E$1,$H409 - 1,0)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409" s="38">
        <f>MATCH($A409,Matrix!$B$2:$B$73,0)+1</f>
        <v>39</v>
      </c>
    </row>
    <row r="410" spans="1:8" s="38" customFormat="1" x14ac:dyDescent="0.4">
      <c r="A410" s="85" t="str">
        <f>Matrix!$A$1</f>
        <v>Applicable Component Categories</v>
      </c>
      <c r="B410" s="86"/>
      <c r="C410" s="86"/>
      <c r="D410" s="86"/>
      <c r="E410" s="86"/>
      <c r="F410" s="86"/>
      <c r="G410" s="68"/>
      <c r="H410" s="38">
        <f>MATCH($A409,Matrix!$B$2:$B$73,0)+1</f>
        <v>39</v>
      </c>
    </row>
    <row r="411" spans="1:8" s="38" customFormat="1" ht="76.5" customHeight="1" x14ac:dyDescent="0.4">
      <c r="A411" s="63" t="str" cm="1">
        <f t="array" aca="1" ref="A411" ca="1">OFFSET(Matrix!$A$1,$H411 - 1,0)</f>
        <v xml:space="preserve">Mobile App;
Vehicle Connection;
Connectivity/Communications;
Cloud or Back-end;
</v>
      </c>
      <c r="B411" s="72"/>
      <c r="C411" s="72"/>
      <c r="D411" s="72"/>
      <c r="E411" s="72"/>
      <c r="F411" s="73"/>
      <c r="G411" s="68"/>
      <c r="H411" s="38">
        <f>MATCH($A409,Matrix!$B$2:$B$73,0)+1</f>
        <v>39</v>
      </c>
    </row>
    <row r="412" spans="1:8" s="38" customFormat="1" x14ac:dyDescent="0.4">
      <c r="A412" s="85" t="str">
        <f>Matrix!$D$1</f>
        <v>Requirement</v>
      </c>
      <c r="B412" s="86"/>
      <c r="C412" s="86"/>
      <c r="D412" s="86"/>
      <c r="E412" s="86"/>
      <c r="F412" s="86"/>
      <c r="G412" s="68"/>
      <c r="H412" s="38">
        <f>MATCH($A409,Matrix!$B$2:$B$73,0)+1</f>
        <v>39</v>
      </c>
    </row>
    <row r="413" spans="1:8" s="38" customFormat="1" ht="132.75" customHeight="1" x14ac:dyDescent="0.4">
      <c r="A413" s="63"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2"/>
      <c r="C413" s="72"/>
      <c r="D413" s="72"/>
      <c r="E413" s="72"/>
      <c r="F413" s="73"/>
      <c r="G413" s="68"/>
      <c r="H413" s="38">
        <f>MATCH($A409,Matrix!$B$2:$B$73,0)+1</f>
        <v>39</v>
      </c>
    </row>
    <row r="414" spans="1:8" s="38" customFormat="1" x14ac:dyDescent="0.4">
      <c r="A414" s="74" t="str">
        <f>Matrix!$F$1</f>
        <v xml:space="preserve">Verification: Inspection, Demonstration, Test, or Analysis </v>
      </c>
      <c r="B414" s="75"/>
      <c r="C414" s="75"/>
      <c r="D414" s="75"/>
      <c r="E414" s="75"/>
      <c r="F414" s="75"/>
      <c r="G414" s="68"/>
      <c r="H414" s="38">
        <f>MATCH($A409,Matrix!$B$2:$B$73,0)+1</f>
        <v>39</v>
      </c>
    </row>
    <row r="415" spans="1:8" s="38" customFormat="1" ht="117" customHeight="1" x14ac:dyDescent="0.4">
      <c r="A415" s="63"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2"/>
      <c r="C415" s="72"/>
      <c r="D415" s="72"/>
      <c r="E415" s="72"/>
      <c r="F415" s="73"/>
      <c r="G415" s="68"/>
      <c r="H415" s="38">
        <f>MATCH($A409,Matrix!$B$2:$B$73,0)+1</f>
        <v>39</v>
      </c>
    </row>
    <row r="416" spans="1:8" s="38" customFormat="1" x14ac:dyDescent="0.4">
      <c r="A416" s="85" t="str">
        <f>Matrix!$H$1</f>
        <v>Remarks</v>
      </c>
      <c r="B416" s="86"/>
      <c r="C416" s="86"/>
      <c r="D416" s="86"/>
      <c r="E416" s="86"/>
      <c r="F416" s="86"/>
      <c r="G416" s="68"/>
      <c r="H416" s="38">
        <f>MATCH($A409,Matrix!$B$2:$B$73,0)+1</f>
        <v>39</v>
      </c>
    </row>
    <row r="417" spans="1:8" s="38" customFormat="1" ht="120.75" customHeight="1" thickBot="1" x14ac:dyDescent="0.45">
      <c r="A417" s="56"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57"/>
      <c r="C417" s="57"/>
      <c r="D417" s="57"/>
      <c r="E417" s="57"/>
      <c r="F417" s="58"/>
      <c r="G417" s="69"/>
      <c r="H417" s="38">
        <f>MATCH($A409,Matrix!$B$2:$B$73,0)+1</f>
        <v>39</v>
      </c>
    </row>
    <row r="418" spans="1:8" s="71" customFormat="1" ht="46.5" customHeight="1" thickBot="1" x14ac:dyDescent="0.45">
      <c r="A418" s="70"/>
      <c r="B418" s="70"/>
      <c r="C418" s="70"/>
      <c r="D418" s="70"/>
      <c r="E418" s="70"/>
      <c r="F418" s="70"/>
      <c r="G418" s="70"/>
      <c r="H418" s="70"/>
    </row>
    <row r="419" spans="1:8" s="37" customFormat="1" ht="17.25" customHeight="1" x14ac:dyDescent="0.4">
      <c r="A419" s="59" t="str">
        <f>Matrix!$B$1</f>
        <v>Ref #</v>
      </c>
      <c r="B419" s="60"/>
      <c r="C419" s="61" t="str">
        <f>Matrix!$C$1</f>
        <v>Category</v>
      </c>
      <c r="D419" s="62"/>
      <c r="E419" s="61" t="str">
        <f>Matrix!$G$1</f>
        <v>Criticality:
High, Medium, or Low</v>
      </c>
      <c r="F419" s="62"/>
      <c r="G419" s="36" t="str">
        <f>Matrix!$E$1</f>
        <v xml:space="preserve">Public Requirements References/Descriptions </v>
      </c>
    </row>
    <row r="420" spans="1:8" s="38" customFormat="1" ht="15.75" customHeight="1" x14ac:dyDescent="0.4">
      <c r="A420" s="63" t="s">
        <v>83</v>
      </c>
      <c r="B420" s="64"/>
      <c r="C420" s="65" t="str" cm="1">
        <f t="array" aca="1" ref="C420" ca="1">OFFSET(Matrix!$C$1,$H420 - 1,0)</f>
        <v>Protecting Data on Devices</v>
      </c>
      <c r="D420" s="66"/>
      <c r="E420" s="65" t="str" cm="1">
        <f t="array" aca="1" ref="E420" ca="1">OFFSET(Matrix!$G$1, $H420 - 1,0)</f>
        <v>Medium</v>
      </c>
      <c r="F420" s="66"/>
      <c r="G420" s="67" cm="1">
        <f t="array" aca="1" ref="G420" ca="1">OFFSET(Matrix!$E$1,$H420 - 1,0)</f>
        <v>0</v>
      </c>
      <c r="H420" s="38">
        <f>MATCH($A420,Matrix!$B$2:$B$73,0)+1</f>
        <v>40</v>
      </c>
    </row>
    <row r="421" spans="1:8" s="38" customFormat="1" ht="17.25" customHeight="1" x14ac:dyDescent="0.4">
      <c r="A421" s="85" t="str">
        <f>Matrix!$A$1</f>
        <v>Applicable Component Categories</v>
      </c>
      <c r="B421" s="86"/>
      <c r="C421" s="86"/>
      <c r="D421" s="86"/>
      <c r="E421" s="86"/>
      <c r="F421" s="86"/>
      <c r="G421" s="68"/>
      <c r="H421" s="38">
        <f>MATCH($A420,Matrix!$B$2:$B$73,0)+1</f>
        <v>40</v>
      </c>
    </row>
    <row r="422" spans="1:8" s="38" customFormat="1" ht="76.5" customHeight="1" x14ac:dyDescent="0.4">
      <c r="A422" s="63" t="str" cm="1">
        <f t="array" aca="1" ref="A422" ca="1">OFFSET(Matrix!$A$1,$H422 - 1,0)</f>
        <v xml:space="preserve">Mobile App;
Vehicle Connection;
Connectivity/Communications;
Cloud or Back-end;
</v>
      </c>
      <c r="B422" s="72"/>
      <c r="C422" s="72"/>
      <c r="D422" s="72"/>
      <c r="E422" s="72"/>
      <c r="F422" s="73"/>
      <c r="G422" s="68"/>
      <c r="H422" s="38">
        <f>MATCH($A420,Matrix!$B$2:$B$73,0)+1</f>
        <v>40</v>
      </c>
    </row>
    <row r="423" spans="1:8" s="38" customFormat="1" ht="17.25" customHeight="1" x14ac:dyDescent="0.4">
      <c r="A423" s="85" t="str">
        <f>Matrix!$D$1</f>
        <v>Requirement</v>
      </c>
      <c r="B423" s="86"/>
      <c r="C423" s="86"/>
      <c r="D423" s="86"/>
      <c r="E423" s="86"/>
      <c r="F423" s="86"/>
      <c r="G423" s="68"/>
      <c r="H423" s="38">
        <f>MATCH($A420,Matrix!$B$2:$B$73,0)+1</f>
        <v>40</v>
      </c>
    </row>
    <row r="424" spans="1:8" s="38" customFormat="1" ht="94.5" customHeight="1" x14ac:dyDescent="0.4">
      <c r="A424" s="63" t="str" cm="1">
        <f t="array" aca="1" ref="A424" ca="1">OFFSET(Matrix!$D$1,$H424 - 1,0)</f>
        <v>Vendors will supply documentation detailing what data is and is not protected at rest by cryptography.
Vendors are encouraged to expand the list of categories of data which will be protected on-device.</v>
      </c>
      <c r="B424" s="72"/>
      <c r="C424" s="72"/>
      <c r="D424" s="72"/>
      <c r="E424" s="72"/>
      <c r="F424" s="73"/>
      <c r="G424" s="68"/>
      <c r="H424" s="38">
        <f>MATCH($A420,Matrix!$B$2:$B$73,0)+1</f>
        <v>40</v>
      </c>
    </row>
    <row r="425" spans="1:8" s="38" customFormat="1" x14ac:dyDescent="0.4">
      <c r="A425" s="74" t="str">
        <f>Matrix!$F$1</f>
        <v xml:space="preserve">Verification: Inspection, Demonstration, Test, or Analysis </v>
      </c>
      <c r="B425" s="75"/>
      <c r="C425" s="75"/>
      <c r="D425" s="75"/>
      <c r="E425" s="75"/>
      <c r="F425" s="75"/>
      <c r="G425" s="68"/>
      <c r="H425" s="38">
        <f>MATCH($A420,Matrix!$B$2:$B$73,0)+1</f>
        <v>40</v>
      </c>
    </row>
    <row r="426" spans="1:8" s="38" customFormat="1" ht="104.25" customHeight="1" x14ac:dyDescent="0.4">
      <c r="A426" s="63" t="str" cm="1">
        <f t="array" aca="1" ref="A426" ca="1">OFFSET(Matrix!$F$1,$H426 - 1,0)</f>
        <v>Inspection of vendor-supplied documentation describing what data is protected at rest by cryptography. Ensure that the types of data that put your business at risk are protected.</v>
      </c>
      <c r="B426" s="72"/>
      <c r="C426" s="72"/>
      <c r="D426" s="72"/>
      <c r="E426" s="72"/>
      <c r="F426" s="73"/>
      <c r="G426" s="68"/>
      <c r="H426" s="38">
        <f>MATCH($A420,Matrix!$B$2:$B$73,0)+1</f>
        <v>40</v>
      </c>
    </row>
    <row r="427" spans="1:8" s="38" customFormat="1" ht="17.25" customHeight="1" x14ac:dyDescent="0.4">
      <c r="A427" s="85" t="str">
        <f>Matrix!$H$1</f>
        <v>Remarks</v>
      </c>
      <c r="B427" s="86"/>
      <c r="C427" s="86"/>
      <c r="D427" s="86"/>
      <c r="E427" s="86"/>
      <c r="F427" s="86"/>
      <c r="G427" s="68"/>
      <c r="H427" s="38">
        <f>MATCH($A420,Matrix!$B$2:$B$73,0)+1</f>
        <v>40</v>
      </c>
    </row>
    <row r="428" spans="1:8" s="38" customFormat="1" ht="72" customHeight="1" thickBot="1" x14ac:dyDescent="0.45">
      <c r="A428" s="56" t="str" cm="1">
        <f t="array" aca="1" ref="A428" ca="1">OFFSET(Matrix!$H$1,$H428 - 1,0)</f>
        <v>-</v>
      </c>
      <c r="B428" s="57"/>
      <c r="C428" s="57"/>
      <c r="D428" s="57"/>
      <c r="E428" s="57"/>
      <c r="F428" s="58"/>
      <c r="G428" s="69"/>
      <c r="H428" s="38">
        <f>MATCH($A420,Matrix!$B$2:$B$73,0)+1</f>
        <v>40</v>
      </c>
    </row>
    <row r="429" spans="1:8" s="71" customFormat="1" ht="46.5" customHeight="1" thickBot="1" x14ac:dyDescent="0.45">
      <c r="A429" s="70"/>
      <c r="B429" s="70"/>
      <c r="C429" s="70"/>
      <c r="D429" s="70"/>
      <c r="E429" s="70"/>
      <c r="F429" s="70"/>
      <c r="G429" s="70"/>
      <c r="H429" s="70"/>
    </row>
    <row r="430" spans="1:8" s="37" customFormat="1" x14ac:dyDescent="0.4">
      <c r="A430" s="59" t="str">
        <f>Matrix!$B$1</f>
        <v>Ref #</v>
      </c>
      <c r="B430" s="60"/>
      <c r="C430" s="61" t="str">
        <f>Matrix!$C$1</f>
        <v>Category</v>
      </c>
      <c r="D430" s="62"/>
      <c r="E430" s="61" t="str">
        <f>Matrix!$G$1</f>
        <v>Criticality:
High, Medium, or Low</v>
      </c>
      <c r="F430" s="62"/>
      <c r="G430" s="36" t="str">
        <f>Matrix!$E$1</f>
        <v xml:space="preserve">Public Requirements References/Descriptions </v>
      </c>
    </row>
    <row r="431" spans="1:8" s="38" customFormat="1" ht="15.75" customHeight="1" x14ac:dyDescent="0.4">
      <c r="A431" s="63" t="s">
        <v>84</v>
      </c>
      <c r="B431" s="64"/>
      <c r="C431" s="65" t="str" cm="1">
        <f t="array" aca="1" ref="C431" ca="1">OFFSET(Matrix!$C$1,$H431 - 1,0)</f>
        <v>Protecting Data on Devices</v>
      </c>
      <c r="D431" s="66"/>
      <c r="E431" s="65" t="str" cm="1">
        <f t="array" aca="1" ref="E431" ca="1">OFFSET(Matrix!$G$1, $H431 - 1,0)</f>
        <v>Medium</v>
      </c>
      <c r="F431" s="66"/>
      <c r="G431" s="67" t="str" cm="1">
        <f t="array" aca="1" ref="G431" ca="1">OFFSET(Matrix!$E$1,$H431 - 1,0)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431" s="38">
        <f>MATCH($A431,Matrix!$B$2:$B$73,0)+1</f>
        <v>41</v>
      </c>
    </row>
    <row r="432" spans="1:8" s="38" customFormat="1" x14ac:dyDescent="0.4">
      <c r="A432" s="85" t="str">
        <f>Matrix!$A$1</f>
        <v>Applicable Component Categories</v>
      </c>
      <c r="B432" s="86"/>
      <c r="C432" s="86"/>
      <c r="D432" s="86"/>
      <c r="E432" s="86"/>
      <c r="F432" s="86"/>
      <c r="G432" s="68"/>
      <c r="H432" s="38">
        <f>MATCH($A431,Matrix!$B$2:$B$73,0)+1</f>
        <v>41</v>
      </c>
    </row>
    <row r="433" spans="1:8" s="38" customFormat="1" ht="76.5" customHeight="1" x14ac:dyDescent="0.4">
      <c r="A433" s="63" t="str" cm="1">
        <f t="array" aca="1" ref="A433" ca="1">OFFSET(Matrix!$A$1,$H433 - 1,0)</f>
        <v xml:space="preserve">Mobile App;
Vehicle Connection;
Connectivity/Communications;
Cloud or Back-end;
</v>
      </c>
      <c r="B433" s="72"/>
      <c r="C433" s="72"/>
      <c r="D433" s="72"/>
      <c r="E433" s="72"/>
      <c r="F433" s="73"/>
      <c r="G433" s="68"/>
      <c r="H433" s="38">
        <f>MATCH($A431,Matrix!$B$2:$B$73,0)+1</f>
        <v>41</v>
      </c>
    </row>
    <row r="434" spans="1:8" s="38" customFormat="1" x14ac:dyDescent="0.4">
      <c r="A434" s="85" t="str">
        <f>Matrix!$D$1</f>
        <v>Requirement</v>
      </c>
      <c r="B434" s="86"/>
      <c r="C434" s="86"/>
      <c r="D434" s="86"/>
      <c r="E434" s="86"/>
      <c r="F434" s="86"/>
      <c r="G434" s="68"/>
      <c r="H434" s="38">
        <f>MATCH($A431,Matrix!$B$2:$B$73,0)+1</f>
        <v>41</v>
      </c>
    </row>
    <row r="435" spans="1:8" s="38" customFormat="1" ht="103.5" customHeight="1" x14ac:dyDescent="0.4">
      <c r="A435" s="63"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2"/>
      <c r="C435" s="72"/>
      <c r="D435" s="72"/>
      <c r="E435" s="72"/>
      <c r="F435" s="73"/>
      <c r="G435" s="68"/>
      <c r="H435" s="38">
        <f>MATCH($A431,Matrix!$B$2:$B$73,0)+1</f>
        <v>41</v>
      </c>
    </row>
    <row r="436" spans="1:8" s="38" customFormat="1" x14ac:dyDescent="0.4">
      <c r="A436" s="74" t="str">
        <f>Matrix!$F$1</f>
        <v xml:space="preserve">Verification: Inspection, Demonstration, Test, or Analysis </v>
      </c>
      <c r="B436" s="75"/>
      <c r="C436" s="75"/>
      <c r="D436" s="75"/>
      <c r="E436" s="75"/>
      <c r="F436" s="75"/>
      <c r="G436" s="68"/>
      <c r="H436" s="38">
        <f>MATCH($A431,Matrix!$B$2:$B$73,0)+1</f>
        <v>41</v>
      </c>
    </row>
    <row r="437" spans="1:8" s="38" customFormat="1" ht="94.5" customHeight="1" x14ac:dyDescent="0.4">
      <c r="A437" s="63"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2"/>
      <c r="C437" s="72"/>
      <c r="D437" s="72"/>
      <c r="E437" s="72"/>
      <c r="F437" s="73"/>
      <c r="G437" s="68"/>
      <c r="H437" s="38">
        <f>MATCH($A431,Matrix!$B$2:$B$73,0)+1</f>
        <v>41</v>
      </c>
    </row>
    <row r="438" spans="1:8" s="38" customFormat="1" x14ac:dyDescent="0.4">
      <c r="A438" s="85" t="str">
        <f>Matrix!$H$1</f>
        <v>Remarks</v>
      </c>
      <c r="B438" s="86"/>
      <c r="C438" s="86"/>
      <c r="D438" s="86"/>
      <c r="E438" s="86"/>
      <c r="F438" s="86"/>
      <c r="G438" s="68"/>
      <c r="H438" s="38">
        <f>MATCH($A431,Matrix!$B$2:$B$73,0)+1</f>
        <v>41</v>
      </c>
    </row>
    <row r="439" spans="1:8" s="38" customFormat="1" ht="73.5" customHeight="1" thickBot="1" x14ac:dyDescent="0.45">
      <c r="A439" s="56" t="str" cm="1">
        <f t="array" aca="1" ref="A439" ca="1">OFFSET(Matrix!$H$1,$H439 - 1,0)</f>
        <v>-</v>
      </c>
      <c r="B439" s="57"/>
      <c r="C439" s="57"/>
      <c r="D439" s="57"/>
      <c r="E439" s="57"/>
      <c r="F439" s="58"/>
      <c r="G439" s="69"/>
      <c r="H439" s="38">
        <f>MATCH($A431,Matrix!$B$2:$B$73,0)+1</f>
        <v>41</v>
      </c>
    </row>
    <row r="440" spans="1:8" s="71" customFormat="1" ht="46.5" customHeight="1" thickBot="1" x14ac:dyDescent="0.45">
      <c r="A440" s="70"/>
      <c r="B440" s="70"/>
      <c r="C440" s="70"/>
      <c r="D440" s="70"/>
      <c r="E440" s="70"/>
      <c r="F440" s="70"/>
      <c r="G440" s="70"/>
      <c r="H440" s="70"/>
    </row>
    <row r="441" spans="1:8" s="37" customFormat="1" ht="17.25" customHeight="1" x14ac:dyDescent="0.4">
      <c r="A441" s="59" t="str">
        <f>Matrix!$B$1</f>
        <v>Ref #</v>
      </c>
      <c r="B441" s="60"/>
      <c r="C441" s="61" t="str">
        <f>Matrix!$C$1</f>
        <v>Category</v>
      </c>
      <c r="D441" s="62"/>
      <c r="E441" s="61" t="str">
        <f>Matrix!$G$1</f>
        <v>Criticality:
High, Medium, or Low</v>
      </c>
      <c r="F441" s="62"/>
      <c r="G441" s="36" t="str">
        <f>Matrix!$E$1</f>
        <v xml:space="preserve">Public Requirements References/Descriptions </v>
      </c>
    </row>
    <row r="442" spans="1:8" s="38" customFormat="1" ht="15.75" customHeight="1" x14ac:dyDescent="0.4">
      <c r="A442" s="63" t="s">
        <v>85</v>
      </c>
      <c r="B442" s="64"/>
      <c r="C442" s="65" t="str" cm="1">
        <f t="array" aca="1" ref="C442" ca="1">OFFSET(Matrix!$C$1,$H442 - 1,0)</f>
        <v>Protecting Data in the Backend</v>
      </c>
      <c r="D442" s="66"/>
      <c r="E442" s="65" t="str" cm="1">
        <f t="array" aca="1" ref="E442" ca="1">OFFSET(Matrix!$G$1, $H442 - 1,0)</f>
        <v>High</v>
      </c>
      <c r="F442" s="66"/>
      <c r="G442" s="67" t="str" cm="1">
        <f t="array" aca="1" ref="G442" ca="1">OFFSET(Matrix!$E$1,$H442 - 1,0)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4">
      <c r="A443" s="85" t="str">
        <f>Matrix!$A$1</f>
        <v>Applicable Component Categories</v>
      </c>
      <c r="B443" s="86"/>
      <c r="C443" s="86"/>
      <c r="D443" s="86"/>
      <c r="E443" s="86"/>
      <c r="F443" s="86"/>
      <c r="G443" s="68"/>
      <c r="H443" s="38">
        <f>MATCH($A442,Matrix!$B$2:$B$73,0)+1</f>
        <v>42</v>
      </c>
    </row>
    <row r="444" spans="1:8" s="38" customFormat="1" ht="76.5" customHeight="1" x14ac:dyDescent="0.4">
      <c r="A444" s="63" t="str" cm="1">
        <f t="array" aca="1" ref="A444" ca="1">OFFSET(Matrix!$A$1,$H444 - 1,0)</f>
        <v xml:space="preserve">Cloud or Back-end;
</v>
      </c>
      <c r="B444" s="72"/>
      <c r="C444" s="72"/>
      <c r="D444" s="72"/>
      <c r="E444" s="72"/>
      <c r="F444" s="73"/>
      <c r="G444" s="68"/>
      <c r="H444" s="38">
        <f>MATCH($A442,Matrix!$B$2:$B$73,0)+1</f>
        <v>42</v>
      </c>
    </row>
    <row r="445" spans="1:8" s="38" customFormat="1" ht="17.25" customHeight="1" x14ac:dyDescent="0.4">
      <c r="A445" s="85" t="str">
        <f>Matrix!$D$1</f>
        <v>Requirement</v>
      </c>
      <c r="B445" s="86"/>
      <c r="C445" s="86"/>
      <c r="D445" s="86"/>
      <c r="E445" s="86"/>
      <c r="F445" s="86"/>
      <c r="G445" s="68"/>
      <c r="H445" s="38">
        <f>MATCH($A442,Matrix!$B$2:$B$73,0)+1</f>
        <v>42</v>
      </c>
    </row>
    <row r="446" spans="1:8" s="38" customFormat="1" ht="94.5" customHeight="1" x14ac:dyDescent="0.4">
      <c r="A446" s="63"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2"/>
      <c r="C446" s="72"/>
      <c r="D446" s="72"/>
      <c r="E446" s="72"/>
      <c r="F446" s="73"/>
      <c r="G446" s="68"/>
      <c r="H446" s="38">
        <f>MATCH($A442,Matrix!$B$2:$B$73,0)+1</f>
        <v>42</v>
      </c>
    </row>
    <row r="447" spans="1:8" s="38" customFormat="1" x14ac:dyDescent="0.4">
      <c r="A447" s="74" t="str">
        <f>Matrix!$F$1</f>
        <v xml:space="preserve">Verification: Inspection, Demonstration, Test, or Analysis </v>
      </c>
      <c r="B447" s="75"/>
      <c r="C447" s="75"/>
      <c r="D447" s="75"/>
      <c r="E447" s="75"/>
      <c r="F447" s="75"/>
      <c r="G447" s="68"/>
      <c r="H447" s="38">
        <f>MATCH($A442,Matrix!$B$2:$B$73,0)+1</f>
        <v>42</v>
      </c>
    </row>
    <row r="448" spans="1:8" s="38" customFormat="1" ht="104.25" customHeight="1" x14ac:dyDescent="0.4">
      <c r="A448" s="63"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2"/>
      <c r="C448" s="72"/>
      <c r="D448" s="72"/>
      <c r="E448" s="72"/>
      <c r="F448" s="73"/>
      <c r="G448" s="68"/>
      <c r="H448" s="38">
        <f>MATCH($A442,Matrix!$B$2:$B$73,0)+1</f>
        <v>42</v>
      </c>
    </row>
    <row r="449" spans="1:8" s="38" customFormat="1" ht="17.25" customHeight="1" x14ac:dyDescent="0.4">
      <c r="A449" s="85" t="str">
        <f>Matrix!$H$1</f>
        <v>Remarks</v>
      </c>
      <c r="B449" s="86"/>
      <c r="C449" s="86"/>
      <c r="D449" s="86"/>
      <c r="E449" s="86"/>
      <c r="F449" s="86"/>
      <c r="G449" s="68"/>
      <c r="H449" s="38">
        <f>MATCH($A442,Matrix!$B$2:$B$73,0)+1</f>
        <v>42</v>
      </c>
    </row>
    <row r="450" spans="1:8" s="38" customFormat="1" ht="49.5" customHeight="1" thickBot="1" x14ac:dyDescent="0.45">
      <c r="A450" s="56" t="str" cm="1">
        <f t="array" aca="1" ref="A450" ca="1">OFFSET(Matrix!$H$1,$H450 - 1,0)</f>
        <v>Otherwise could cause PII breaches and incur strong penalties</v>
      </c>
      <c r="B450" s="57"/>
      <c r="C450" s="57"/>
      <c r="D450" s="57"/>
      <c r="E450" s="57"/>
      <c r="F450" s="58"/>
      <c r="G450" s="69"/>
      <c r="H450" s="38">
        <f>MATCH($A442,Matrix!$B$2:$B$73,0)+1</f>
        <v>42</v>
      </c>
    </row>
    <row r="451" spans="1:8" s="71" customFormat="1" ht="46.5" customHeight="1" thickBot="1" x14ac:dyDescent="0.45">
      <c r="A451" s="70"/>
      <c r="B451" s="70"/>
      <c r="C451" s="70"/>
      <c r="D451" s="70"/>
      <c r="E451" s="70"/>
      <c r="F451" s="70"/>
      <c r="G451" s="70"/>
      <c r="H451" s="70"/>
    </row>
    <row r="452" spans="1:8" s="37" customFormat="1" x14ac:dyDescent="0.4">
      <c r="A452" s="59" t="str">
        <f>Matrix!$B$1</f>
        <v>Ref #</v>
      </c>
      <c r="B452" s="60"/>
      <c r="C452" s="61" t="str">
        <f>Matrix!$C$1</f>
        <v>Category</v>
      </c>
      <c r="D452" s="62"/>
      <c r="E452" s="61" t="str">
        <f>Matrix!$G$1</f>
        <v>Criticality:
High, Medium, or Low</v>
      </c>
      <c r="F452" s="62"/>
      <c r="G452" s="36" t="str">
        <f>Matrix!$E$1</f>
        <v xml:space="preserve">Public Requirements References/Descriptions </v>
      </c>
    </row>
    <row r="453" spans="1:8" s="38" customFormat="1" ht="15.75" customHeight="1" x14ac:dyDescent="0.4">
      <c r="A453" s="63" t="s">
        <v>87</v>
      </c>
      <c r="B453" s="64"/>
      <c r="C453" s="65" t="str" cm="1">
        <f t="array" aca="1" ref="C453" ca="1">OFFSET(Matrix!$C$1,$H453 - 1,0)</f>
        <v>Protecting Vehicle Network Escalation from Devices</v>
      </c>
      <c r="D453" s="66"/>
      <c r="E453" s="65" t="str" cm="1">
        <f t="array" aca="1" ref="E453" ca="1">OFFSET(Matrix!$G$1, $H453 - 1,0)</f>
        <v>High</v>
      </c>
      <c r="F453" s="66"/>
      <c r="G453" s="67" t="str" cm="1">
        <f t="array" aca="1" ref="G453" ca="1">OFFSET(Matrix!$E$1,$H453 - 1,0)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4">
      <c r="A454" s="85" t="str">
        <f>Matrix!$A$1</f>
        <v>Applicable Component Categories</v>
      </c>
      <c r="B454" s="86"/>
      <c r="C454" s="86"/>
      <c r="D454" s="86"/>
      <c r="E454" s="86"/>
      <c r="F454" s="86"/>
      <c r="G454" s="68"/>
      <c r="H454" s="38">
        <f>MATCH($A453,Matrix!$B$2:$B$73,0)+1</f>
        <v>43</v>
      </c>
    </row>
    <row r="455" spans="1:8" s="38" customFormat="1" ht="76.5" customHeight="1" x14ac:dyDescent="0.4">
      <c r="A455" s="63" t="str" cm="1">
        <f t="array" aca="1" ref="A455" ca="1">OFFSET(Matrix!$A$1,$H455 - 1,0)</f>
        <v xml:space="preserve">Vehicle Connection;
Connectivity/Communications;
</v>
      </c>
      <c r="B455" s="72"/>
      <c r="C455" s="72"/>
      <c r="D455" s="72"/>
      <c r="E455" s="72"/>
      <c r="F455" s="73"/>
      <c r="G455" s="68"/>
      <c r="H455" s="38">
        <f>MATCH($A453,Matrix!$B$2:$B$73,0)+1</f>
        <v>43</v>
      </c>
    </row>
    <row r="456" spans="1:8" s="38" customFormat="1" x14ac:dyDescent="0.4">
      <c r="A456" s="85" t="str">
        <f>Matrix!$D$1</f>
        <v>Requirement</v>
      </c>
      <c r="B456" s="86"/>
      <c r="C456" s="86"/>
      <c r="D456" s="86"/>
      <c r="E456" s="86"/>
      <c r="F456" s="86"/>
      <c r="G456" s="68"/>
      <c r="H456" s="38">
        <f>MATCH($A453,Matrix!$B$2:$B$73,0)+1</f>
        <v>43</v>
      </c>
    </row>
    <row r="457" spans="1:8" s="38" customFormat="1" ht="94.5" customHeight="1" x14ac:dyDescent="0.4">
      <c r="A457" s="63" t="str" cm="1">
        <f t="array" aca="1" ref="A457" ca="1">OFFSET(Matrix!$D$1,$H457 - 1,0)</f>
        <v>The vendor shall enforce controls integrated into the telematics device to limit the possible commands and data transmitted to the vehicle network.</v>
      </c>
      <c r="B457" s="72"/>
      <c r="C457" s="72"/>
      <c r="D457" s="72"/>
      <c r="E457" s="72"/>
      <c r="F457" s="73"/>
      <c r="G457" s="68"/>
      <c r="H457" s="38">
        <f>MATCH($A453,Matrix!$B$2:$B$73,0)+1</f>
        <v>43</v>
      </c>
    </row>
    <row r="458" spans="1:8" s="38" customFormat="1" x14ac:dyDescent="0.4">
      <c r="A458" s="74" t="str">
        <f>Matrix!$F$1</f>
        <v xml:space="preserve">Verification: Inspection, Demonstration, Test, or Analysis </v>
      </c>
      <c r="B458" s="75"/>
      <c r="C458" s="75"/>
      <c r="D458" s="75"/>
      <c r="E458" s="75"/>
      <c r="F458" s="75"/>
      <c r="G458" s="68"/>
      <c r="H458" s="38">
        <f>MATCH($A453,Matrix!$B$2:$B$73,0)+1</f>
        <v>43</v>
      </c>
    </row>
    <row r="459" spans="1:8" s="38" customFormat="1" ht="113.25" customHeight="1" x14ac:dyDescent="0.4">
      <c r="A459" s="63"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2"/>
      <c r="C459" s="72"/>
      <c r="D459" s="72"/>
      <c r="E459" s="72"/>
      <c r="F459" s="73"/>
      <c r="G459" s="68"/>
      <c r="H459" s="38">
        <f>MATCH($A453,Matrix!$B$2:$B$73,0)+1</f>
        <v>43</v>
      </c>
    </row>
    <row r="460" spans="1:8" s="38" customFormat="1" x14ac:dyDescent="0.4">
      <c r="A460" s="85" t="str">
        <f>Matrix!$H$1</f>
        <v>Remarks</v>
      </c>
      <c r="B460" s="86"/>
      <c r="C460" s="86"/>
      <c r="D460" s="86"/>
      <c r="E460" s="86"/>
      <c r="F460" s="86"/>
      <c r="G460" s="68"/>
      <c r="H460" s="38">
        <f>MATCH($A453,Matrix!$B$2:$B$73,0)+1</f>
        <v>43</v>
      </c>
    </row>
    <row r="461" spans="1:8" s="38" customFormat="1" ht="49.5" customHeight="1" thickBot="1" x14ac:dyDescent="0.45">
      <c r="A461" s="56" t="str" cm="1">
        <f t="array" aca="1" ref="A461" ca="1">OFFSET(Matrix!$H$1,$H461 - 1,0)</f>
        <v>Vehicle network protection is paramount</v>
      </c>
      <c r="B461" s="57"/>
      <c r="C461" s="57"/>
      <c r="D461" s="57"/>
      <c r="E461" s="57"/>
      <c r="F461" s="58"/>
      <c r="G461" s="69"/>
      <c r="H461" s="38">
        <f>MATCH($A453,Matrix!$B$2:$B$73,0)+1</f>
        <v>43</v>
      </c>
    </row>
    <row r="462" spans="1:8" s="71" customFormat="1" ht="46.5" customHeight="1" thickBot="1" x14ac:dyDescent="0.45">
      <c r="A462" s="70"/>
      <c r="B462" s="70"/>
      <c r="C462" s="70"/>
      <c r="D462" s="70"/>
      <c r="E462" s="70"/>
      <c r="F462" s="70"/>
      <c r="G462" s="70"/>
      <c r="H462" s="70"/>
    </row>
    <row r="463" spans="1:8" s="37" customFormat="1" ht="17.25" customHeight="1" x14ac:dyDescent="0.4">
      <c r="A463" s="59" t="str">
        <f>Matrix!$B$1</f>
        <v>Ref #</v>
      </c>
      <c r="B463" s="60"/>
      <c r="C463" s="61" t="str">
        <f>Matrix!$C$1</f>
        <v>Category</v>
      </c>
      <c r="D463" s="62"/>
      <c r="E463" s="61" t="str">
        <f>Matrix!$G$1</f>
        <v>Criticality:
High, Medium, or Low</v>
      </c>
      <c r="F463" s="62"/>
      <c r="G463" s="36" t="str">
        <f>Matrix!$E$1</f>
        <v xml:space="preserve">Public Requirements References/Descriptions </v>
      </c>
    </row>
    <row r="464" spans="1:8" s="38" customFormat="1" ht="15.75" customHeight="1" x14ac:dyDescent="0.4">
      <c r="A464" s="63" t="s">
        <v>90</v>
      </c>
      <c r="B464" s="64"/>
      <c r="C464" s="65" t="str" cm="1">
        <f t="array" aca="1" ref="C464" ca="1">OFFSET(Matrix!$C$1,$H464 - 1,0)</f>
        <v>System and Communication Protocols</v>
      </c>
      <c r="D464" s="66"/>
      <c r="E464" s="65" t="str" cm="1">
        <f t="array" aca="1" ref="E464" ca="1">OFFSET(Matrix!$G$1, $H464 - 1,0)</f>
        <v>High</v>
      </c>
      <c r="F464" s="66"/>
      <c r="G464" s="67" t="str" cm="1">
        <f t="array" aca="1" ref="G464" ca="1">OFFSET(Matrix!$E$1,$H464 - 1,0)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4">
      <c r="A465" s="85" t="str">
        <f>Matrix!$A$1</f>
        <v>Applicable Component Categories</v>
      </c>
      <c r="B465" s="86"/>
      <c r="C465" s="86"/>
      <c r="D465" s="86"/>
      <c r="E465" s="86"/>
      <c r="F465" s="86"/>
      <c r="G465" s="68"/>
      <c r="H465" s="38">
        <f>MATCH($A464,Matrix!$B$2:$B$73,0)+1</f>
        <v>44</v>
      </c>
    </row>
    <row r="466" spans="1:8" s="38" customFormat="1" ht="76.5" customHeight="1" x14ac:dyDescent="0.4">
      <c r="A466" s="63" t="str" cm="1">
        <f t="array" aca="1" ref="A466" ca="1">OFFSET(Matrix!$A$1,$H466 - 1,0)</f>
        <v xml:space="preserve">Mobile App;
Connectivity/Communications;
Cloud or Back-end;
</v>
      </c>
      <c r="B466" s="72"/>
      <c r="C466" s="72"/>
      <c r="D466" s="72"/>
      <c r="E466" s="72"/>
      <c r="F466" s="73"/>
      <c r="G466" s="68"/>
      <c r="H466" s="38">
        <f>MATCH($A464,Matrix!$B$2:$B$73,0)+1</f>
        <v>44</v>
      </c>
    </row>
    <row r="467" spans="1:8" s="38" customFormat="1" ht="17.25" customHeight="1" x14ac:dyDescent="0.4">
      <c r="A467" s="85" t="str">
        <f>Matrix!$D$1</f>
        <v>Requirement</v>
      </c>
      <c r="B467" s="86"/>
      <c r="C467" s="86"/>
      <c r="D467" s="86"/>
      <c r="E467" s="86"/>
      <c r="F467" s="86"/>
      <c r="G467" s="68"/>
      <c r="H467" s="38">
        <f>MATCH($A464,Matrix!$B$2:$B$73,0)+1</f>
        <v>44</v>
      </c>
    </row>
    <row r="468" spans="1:8" s="38" customFormat="1" ht="282.75" customHeight="1" x14ac:dyDescent="0.4">
      <c r="A468" s="63"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2"/>
      <c r="C468" s="72"/>
      <c r="D468" s="72"/>
      <c r="E468" s="72"/>
      <c r="F468" s="73"/>
      <c r="G468" s="68"/>
      <c r="H468" s="38">
        <f>MATCH($A464,Matrix!$B$2:$B$73,0)+1</f>
        <v>44</v>
      </c>
    </row>
    <row r="469" spans="1:8" s="38" customFormat="1" x14ac:dyDescent="0.4">
      <c r="A469" s="74" t="str">
        <f>Matrix!$F$1</f>
        <v xml:space="preserve">Verification: Inspection, Demonstration, Test, or Analysis </v>
      </c>
      <c r="B469" s="75"/>
      <c r="C469" s="75"/>
      <c r="D469" s="75"/>
      <c r="E469" s="75"/>
      <c r="F469" s="75"/>
      <c r="G469" s="68"/>
      <c r="H469" s="38">
        <f>MATCH($A464,Matrix!$B$2:$B$73,0)+1</f>
        <v>44</v>
      </c>
    </row>
    <row r="470" spans="1:8" s="38" customFormat="1" ht="140.25" customHeight="1" x14ac:dyDescent="0.4">
      <c r="A470" s="63"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470" s="72"/>
      <c r="C470" s="72"/>
      <c r="D470" s="72"/>
      <c r="E470" s="72"/>
      <c r="F470" s="73"/>
      <c r="G470" s="68"/>
      <c r="H470" s="38">
        <f>MATCH($A464,Matrix!$B$2:$B$73,0)+1</f>
        <v>44</v>
      </c>
    </row>
    <row r="471" spans="1:8" s="38" customFormat="1" ht="17.25" customHeight="1" x14ac:dyDescent="0.4">
      <c r="A471" s="85" t="str">
        <f>Matrix!$H$1</f>
        <v>Remarks</v>
      </c>
      <c r="B471" s="86"/>
      <c r="C471" s="86"/>
      <c r="D471" s="86"/>
      <c r="E471" s="86"/>
      <c r="F471" s="86"/>
      <c r="G471" s="68"/>
      <c r="H471" s="38">
        <f>MATCH($A464,Matrix!$B$2:$B$73,0)+1</f>
        <v>44</v>
      </c>
    </row>
    <row r="472" spans="1:8" s="38" customFormat="1" ht="118.5" customHeight="1" thickBot="1" x14ac:dyDescent="0.45">
      <c r="A472" s="56"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57"/>
      <c r="C472" s="57"/>
      <c r="D472" s="57"/>
      <c r="E472" s="57"/>
      <c r="F472" s="58"/>
      <c r="G472" s="69"/>
      <c r="H472" s="38">
        <f>MATCH($A464,Matrix!$B$2:$B$73,0)+1</f>
        <v>44</v>
      </c>
    </row>
    <row r="473" spans="1:8" s="70" customFormat="1" ht="46.5" customHeight="1" thickBot="1" x14ac:dyDescent="0.45"/>
    <row r="474" spans="1:8" s="37" customFormat="1" ht="17.25" customHeight="1" x14ac:dyDescent="0.4">
      <c r="A474" s="87" t="str">
        <f>Matrix!$B$1</f>
        <v>Ref #</v>
      </c>
      <c r="B474" s="88"/>
      <c r="C474" s="89" t="str">
        <f>Matrix!$C$1</f>
        <v>Category</v>
      </c>
      <c r="D474" s="90"/>
      <c r="E474" s="89" t="str">
        <f>Matrix!$G$1</f>
        <v>Criticality:
High, Medium, or Low</v>
      </c>
      <c r="F474" s="90"/>
      <c r="G474" s="36" t="str">
        <f>Matrix!$E$1</f>
        <v xml:space="preserve">Public Requirements References/Descriptions </v>
      </c>
    </row>
    <row r="475" spans="1:8" s="38" customFormat="1" ht="15.75" customHeight="1" x14ac:dyDescent="0.4">
      <c r="A475" s="63" t="s">
        <v>332</v>
      </c>
      <c r="B475" s="64"/>
      <c r="C475" s="63" t="str" cm="1">
        <f t="array" aca="1" ref="C475" ca="1">OFFSET(Matrix!$C$1,$H475 - 1,0)</f>
        <v>System and Communication Protocols</v>
      </c>
      <c r="D475" s="64"/>
      <c r="E475" s="63" t="str" cm="1">
        <f t="array" aca="1" ref="E475" ca="1">OFFSET(Matrix!$G$1, $H475 - 1,0)</f>
        <v>Medium</v>
      </c>
      <c r="F475" s="73"/>
      <c r="G475" s="79" t="str" cm="1">
        <f t="array" aca="1" ref="G475" ca="1">OFFSET(Matrix!$E$1,$H475 - 1,0)</f>
        <v>[GDL 51] Check whether keys have expired or been revoked.
[GDL 52] Ensure the ability to remove a Root CA’s certificate.</v>
      </c>
      <c r="H475" s="38">
        <f>MATCH($A475,Matrix!$B$2:$B$73,0)+1</f>
        <v>45</v>
      </c>
    </row>
    <row r="476" spans="1:8" s="38" customFormat="1" ht="17.25" customHeight="1" x14ac:dyDescent="0.4">
      <c r="A476" s="76" t="str">
        <f>Matrix!$A$1</f>
        <v>Applicable Component Categories</v>
      </c>
      <c r="B476" s="77"/>
      <c r="C476" s="77"/>
      <c r="D476" s="77"/>
      <c r="E476" s="77"/>
      <c r="F476" s="78"/>
      <c r="G476" s="80"/>
      <c r="H476" s="38">
        <f>MATCH($A475,Matrix!$B$2:$B$73,0)+1</f>
        <v>45</v>
      </c>
    </row>
    <row r="477" spans="1:8" s="38" customFormat="1" ht="76.5" customHeight="1" x14ac:dyDescent="0.4">
      <c r="A477" s="63" t="str" cm="1">
        <f t="array" aca="1" ref="A477" ca="1">OFFSET(Matrix!$A$1,$H477 - 1,0)</f>
        <v xml:space="preserve">Mobile App;
Connectivity/Communications;
Cloud or Back-end;
</v>
      </c>
      <c r="B477" s="72"/>
      <c r="C477" s="72"/>
      <c r="D477" s="72"/>
      <c r="E477" s="72"/>
      <c r="F477" s="73"/>
      <c r="G477" s="80"/>
      <c r="H477" s="38">
        <f>MATCH($A475,Matrix!$B$2:$B$73,0)+1</f>
        <v>45</v>
      </c>
    </row>
    <row r="478" spans="1:8" s="38" customFormat="1" ht="17.25" customHeight="1" x14ac:dyDescent="0.4">
      <c r="A478" s="76" t="str">
        <f>Matrix!$D$1</f>
        <v>Requirement</v>
      </c>
      <c r="B478" s="77"/>
      <c r="C478" s="77"/>
      <c r="D478" s="77"/>
      <c r="E478" s="77"/>
      <c r="F478" s="78"/>
      <c r="G478" s="80"/>
      <c r="H478" s="38">
        <f>MATCH($A475,Matrix!$B$2:$B$73,0)+1</f>
        <v>45</v>
      </c>
    </row>
    <row r="479" spans="1:8" s="38" customFormat="1" ht="282.75" customHeight="1" x14ac:dyDescent="0.4">
      <c r="A479" s="63" t="str" cm="1">
        <f t="array" aca="1" ref="A479" ca="1">OFFSET(Matrix!$D$1,$H479 - 1,0)</f>
        <v>The vendor shall implement checks for expired certificates and ensure the ability to remove trust in any given root certificate authority from their systems and devices PKI implementations.</v>
      </c>
      <c r="B479" s="72"/>
      <c r="C479" s="72"/>
      <c r="D479" s="72"/>
      <c r="E479" s="72"/>
      <c r="F479" s="73"/>
      <c r="G479" s="80"/>
      <c r="H479" s="38">
        <f>MATCH($A475,Matrix!$B$2:$B$73,0)+1</f>
        <v>45</v>
      </c>
    </row>
    <row r="480" spans="1:8" s="38" customFormat="1" x14ac:dyDescent="0.4">
      <c r="A480" s="82" t="str">
        <f>Matrix!$F$1</f>
        <v xml:space="preserve">Verification: Inspection, Demonstration, Test, or Analysis </v>
      </c>
      <c r="B480" s="83"/>
      <c r="C480" s="83"/>
      <c r="D480" s="83"/>
      <c r="E480" s="83"/>
      <c r="F480" s="84"/>
      <c r="G480" s="80"/>
      <c r="H480" s="38">
        <f>MATCH($A475,Matrix!$B$2:$B$73,0)+1</f>
        <v>45</v>
      </c>
    </row>
    <row r="481" spans="1:8" s="38" customFormat="1" ht="140.25" customHeight="1" x14ac:dyDescent="0.4">
      <c r="A481" s="63" t="str" cm="1">
        <f t="array" aca="1" ref="A481" ca="1">OFFSET(Matrix!$F$1,$H481 - 1,0)</f>
        <v>Test that root certificate trust can be removed. This should result in failure to establish communications or a failure to validate updates, depending on which system is being tested.</v>
      </c>
      <c r="B481" s="72"/>
      <c r="C481" s="72"/>
      <c r="D481" s="72"/>
      <c r="E481" s="72"/>
      <c r="F481" s="73"/>
      <c r="G481" s="80"/>
      <c r="H481" s="38">
        <f>MATCH($A475,Matrix!$B$2:$B$73,0)+1</f>
        <v>45</v>
      </c>
    </row>
    <row r="482" spans="1:8" s="38" customFormat="1" ht="17.25" customHeight="1" x14ac:dyDescent="0.4">
      <c r="A482" s="76" t="str">
        <f>Matrix!$H$1</f>
        <v>Remarks</v>
      </c>
      <c r="B482" s="77"/>
      <c r="C482" s="77"/>
      <c r="D482" s="77"/>
      <c r="E482" s="77"/>
      <c r="F482" s="78"/>
      <c r="G482" s="80"/>
      <c r="H482" s="38">
        <f>MATCH($A475,Matrix!$B$2:$B$73,0)+1</f>
        <v>45</v>
      </c>
    </row>
    <row r="483" spans="1:8" s="38" customFormat="1" ht="118.5" customHeight="1" thickBot="1" x14ac:dyDescent="0.45">
      <c r="A483" s="56" cm="1">
        <f t="array" aca="1" ref="A483" ca="1">OFFSET(Matrix!$H$1,$H483 - 1,0)</f>
        <v>0</v>
      </c>
      <c r="B483" s="57"/>
      <c r="C483" s="57"/>
      <c r="D483" s="57"/>
      <c r="E483" s="57"/>
      <c r="F483" s="58"/>
      <c r="G483" s="81"/>
      <c r="H483" s="38">
        <f>MATCH($A475,Matrix!$B$2:$B$73,0)+1</f>
        <v>45</v>
      </c>
    </row>
    <row r="484" spans="1:8" s="71" customFormat="1" ht="46.5" customHeight="1" thickBot="1" x14ac:dyDescent="0.45">
      <c r="A484" s="70"/>
      <c r="B484" s="70"/>
      <c r="C484" s="70"/>
      <c r="D484" s="70"/>
      <c r="E484" s="70"/>
      <c r="F484" s="70"/>
      <c r="G484" s="70"/>
      <c r="H484" s="70"/>
    </row>
    <row r="485" spans="1:8" s="37" customFormat="1" x14ac:dyDescent="0.4">
      <c r="A485" s="59" t="str">
        <f>Matrix!$B$1</f>
        <v>Ref #</v>
      </c>
      <c r="B485" s="60"/>
      <c r="C485" s="61" t="str">
        <f>Matrix!$C$1</f>
        <v>Category</v>
      </c>
      <c r="D485" s="62"/>
      <c r="E485" s="61" t="str">
        <f>Matrix!$G$1</f>
        <v>Criticality:
High, Medium, or Low</v>
      </c>
      <c r="F485" s="62"/>
      <c r="G485" s="36" t="str">
        <f>Matrix!$E$1</f>
        <v xml:space="preserve">Public Requirements References/Descriptions </v>
      </c>
    </row>
    <row r="486" spans="1:8" s="38" customFormat="1" ht="15.75" customHeight="1" x14ac:dyDescent="0.4">
      <c r="A486" s="63" t="s">
        <v>92</v>
      </c>
      <c r="B486" s="64"/>
      <c r="C486" s="65" t="str" cm="1">
        <f t="array" aca="1" ref="C486" ca="1">OFFSET(Matrix!$C$1,$H486 - 1,0)</f>
        <v>System and Communication Protocols</v>
      </c>
      <c r="D486" s="66"/>
      <c r="E486" s="65" t="str" cm="1">
        <f t="array" aca="1" ref="E486" ca="1">OFFSET(Matrix!$G$1, $H486 - 1,0)</f>
        <v>Medium</v>
      </c>
      <c r="F486" s="66"/>
      <c r="G486" s="67" t="str" cm="1">
        <f t="array" aca="1" ref="G486" ca="1">OFFSET(Matrix!$E$1,$H486 - 1,0)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486" s="38">
        <f>MATCH($A486,Matrix!$B$2:$B$73,0)+1</f>
        <v>46</v>
      </c>
    </row>
    <row r="487" spans="1:8" s="38" customFormat="1" x14ac:dyDescent="0.4">
      <c r="A487" s="85" t="str">
        <f>Matrix!$A$1</f>
        <v>Applicable Component Categories</v>
      </c>
      <c r="B487" s="86"/>
      <c r="C487" s="86"/>
      <c r="D487" s="86"/>
      <c r="E487" s="86"/>
      <c r="F487" s="86"/>
      <c r="G487" s="68"/>
      <c r="H487" s="38">
        <f>MATCH($A486,Matrix!$B$2:$B$73,0)+1</f>
        <v>46</v>
      </c>
    </row>
    <row r="488" spans="1:8" s="38" customFormat="1" ht="76.5" customHeight="1" x14ac:dyDescent="0.4">
      <c r="A488" s="63" t="str" cm="1">
        <f t="array" aca="1" ref="A488" ca="1">OFFSET(Matrix!$A$1,$H488 - 1,0)</f>
        <v xml:space="preserve">Vehicle Connection;
</v>
      </c>
      <c r="B488" s="72"/>
      <c r="C488" s="72"/>
      <c r="D488" s="72"/>
      <c r="E488" s="72"/>
      <c r="F488" s="73"/>
      <c r="G488" s="68"/>
      <c r="H488" s="38">
        <f>MATCH($A486,Matrix!$B$2:$B$73,0)+1</f>
        <v>46</v>
      </c>
    </row>
    <row r="489" spans="1:8" s="38" customFormat="1" x14ac:dyDescent="0.4">
      <c r="A489" s="85" t="str">
        <f>Matrix!$D$1</f>
        <v>Requirement</v>
      </c>
      <c r="B489" s="86"/>
      <c r="C489" s="86"/>
      <c r="D489" s="86"/>
      <c r="E489" s="86"/>
      <c r="F489" s="86"/>
      <c r="G489" s="68"/>
      <c r="H489" s="38">
        <f>MATCH($A486,Matrix!$B$2:$B$73,0)+1</f>
        <v>46</v>
      </c>
    </row>
    <row r="490" spans="1:8" s="38" customFormat="1" ht="94.5" customHeight="1" x14ac:dyDescent="0.4">
      <c r="A490" s="63"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2"/>
      <c r="C490" s="72"/>
      <c r="D490" s="72"/>
      <c r="E490" s="72"/>
      <c r="F490" s="73"/>
      <c r="G490" s="68"/>
      <c r="H490" s="38">
        <f>MATCH($A486,Matrix!$B$2:$B$73,0)+1</f>
        <v>46</v>
      </c>
    </row>
    <row r="491" spans="1:8" s="38" customFormat="1" x14ac:dyDescent="0.4">
      <c r="A491" s="74" t="str">
        <f>Matrix!$F$1</f>
        <v xml:space="preserve">Verification: Inspection, Demonstration, Test, or Analysis </v>
      </c>
      <c r="B491" s="75"/>
      <c r="C491" s="75"/>
      <c r="D491" s="75"/>
      <c r="E491" s="75"/>
      <c r="F491" s="75"/>
      <c r="G491" s="68"/>
      <c r="H491" s="38">
        <f>MATCH($A486,Matrix!$B$2:$B$73,0)+1</f>
        <v>46</v>
      </c>
    </row>
    <row r="492" spans="1:8" s="38" customFormat="1" ht="94.5" customHeight="1" x14ac:dyDescent="0.4">
      <c r="A492" s="63" t="str" cm="1">
        <f t="array" aca="1" ref="A492" ca="1">OFFSET(Matrix!$F$1,$H492 - 1,0)</f>
        <v>Inspection of vendor-supplied documentation detailing the software architecture.</v>
      </c>
      <c r="B492" s="72"/>
      <c r="C492" s="72"/>
      <c r="D492" s="72"/>
      <c r="E492" s="72"/>
      <c r="F492" s="73"/>
      <c r="G492" s="68"/>
      <c r="H492" s="38">
        <f>MATCH($A486,Matrix!$B$2:$B$73,0)+1</f>
        <v>46</v>
      </c>
    </row>
    <row r="493" spans="1:8" s="38" customFormat="1" x14ac:dyDescent="0.4">
      <c r="A493" s="85" t="str">
        <f>Matrix!$H$1</f>
        <v>Remarks</v>
      </c>
      <c r="B493" s="86"/>
      <c r="C493" s="86"/>
      <c r="D493" s="86"/>
      <c r="E493" s="86"/>
      <c r="F493" s="86"/>
      <c r="G493" s="68"/>
      <c r="H493" s="38">
        <f>MATCH($A486,Matrix!$B$2:$B$73,0)+1</f>
        <v>46</v>
      </c>
    </row>
    <row r="494" spans="1:8" s="38" customFormat="1" ht="49.5" customHeight="1" thickBot="1" x14ac:dyDescent="0.45">
      <c r="A494" s="56" t="str" cm="1">
        <f t="array" aca="1" ref="A494" ca="1">OFFSET(Matrix!$H$1,$H494 - 1,0)</f>
        <v>-</v>
      </c>
      <c r="B494" s="57"/>
      <c r="C494" s="57"/>
      <c r="D494" s="57"/>
      <c r="E494" s="57"/>
      <c r="F494" s="58"/>
      <c r="G494" s="69"/>
      <c r="H494" s="38">
        <f>MATCH($A486,Matrix!$B$2:$B$73,0)+1</f>
        <v>46</v>
      </c>
    </row>
    <row r="495" spans="1:8" s="71" customFormat="1" ht="46.5" customHeight="1" thickBot="1" x14ac:dyDescent="0.45">
      <c r="A495" s="70"/>
      <c r="B495" s="70"/>
      <c r="C495" s="70"/>
      <c r="D495" s="70"/>
      <c r="E495" s="70"/>
      <c r="F495" s="70"/>
      <c r="G495" s="70"/>
      <c r="H495" s="70"/>
    </row>
    <row r="496" spans="1:8" s="37" customFormat="1" ht="17.25" customHeight="1" x14ac:dyDescent="0.4">
      <c r="A496" s="59" t="str">
        <f>Matrix!$B$1</f>
        <v>Ref #</v>
      </c>
      <c r="B496" s="60"/>
      <c r="C496" s="61" t="str">
        <f>Matrix!$C$1</f>
        <v>Category</v>
      </c>
      <c r="D496" s="62"/>
      <c r="E496" s="61" t="str">
        <f>Matrix!$G$1</f>
        <v>Criticality:
High, Medium, or Low</v>
      </c>
      <c r="F496" s="62"/>
      <c r="G496" s="36" t="str">
        <f>Matrix!$E$1</f>
        <v xml:space="preserve">Public Requirements References/Descriptions </v>
      </c>
    </row>
    <row r="497" spans="1:8" s="38" customFormat="1" ht="15.75" customHeight="1" x14ac:dyDescent="0.4">
      <c r="A497" s="63" t="s">
        <v>95</v>
      </c>
      <c r="B497" s="64"/>
      <c r="C497" s="65" t="str" cm="1">
        <f t="array" aca="1" ref="C497" ca="1">OFFSET(Matrix!$C$1,$H497 - 1,0)</f>
        <v>System and Communication Protocols</v>
      </c>
      <c r="D497" s="66"/>
      <c r="E497" s="65" t="str" cm="1">
        <f t="array" aca="1" ref="E497" ca="1">OFFSET(Matrix!$G$1, $H497 - 1,0)</f>
        <v>High</v>
      </c>
      <c r="F497" s="66"/>
      <c r="G497" s="67"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4">
      <c r="A498" s="85" t="str">
        <f>Matrix!$A$1</f>
        <v>Applicable Component Categories</v>
      </c>
      <c r="B498" s="86"/>
      <c r="C498" s="86"/>
      <c r="D498" s="86"/>
      <c r="E498" s="86"/>
      <c r="F498" s="86"/>
      <c r="G498" s="68"/>
      <c r="H498" s="38">
        <f>MATCH($A497,Matrix!$B$2:$B$73,0)+1</f>
        <v>47</v>
      </c>
    </row>
    <row r="499" spans="1:8" s="38" customFormat="1" ht="76.5" customHeight="1" x14ac:dyDescent="0.4">
      <c r="A499" s="63" t="str" cm="1">
        <f t="array" aca="1" ref="A499" ca="1">OFFSET(Matrix!$A$1,$H499 - 1,0)</f>
        <v xml:space="preserve">Cloud or Back-end;
</v>
      </c>
      <c r="B499" s="72"/>
      <c r="C499" s="72"/>
      <c r="D499" s="72"/>
      <c r="E499" s="72"/>
      <c r="F499" s="73"/>
      <c r="G499" s="68"/>
      <c r="H499" s="38">
        <f>MATCH($A497,Matrix!$B$2:$B$73,0)+1</f>
        <v>47</v>
      </c>
    </row>
    <row r="500" spans="1:8" s="38" customFormat="1" ht="17.25" customHeight="1" x14ac:dyDescent="0.4">
      <c r="A500" s="85" t="str">
        <f>Matrix!$D$1</f>
        <v>Requirement</v>
      </c>
      <c r="B500" s="86"/>
      <c r="C500" s="86"/>
      <c r="D500" s="86"/>
      <c r="E500" s="86"/>
      <c r="F500" s="86"/>
      <c r="G500" s="68"/>
      <c r="H500" s="38">
        <f>MATCH($A497,Matrix!$B$2:$B$73,0)+1</f>
        <v>47</v>
      </c>
    </row>
    <row r="501" spans="1:8" s="38" customFormat="1" ht="94.5" customHeight="1" x14ac:dyDescent="0.4">
      <c r="A501" s="63" t="str" cm="1">
        <f t="array" aca="1" ref="A501" ca="1">OFFSET(Matrix!$D$1,$H501 - 1,0)</f>
        <v>The vendor’s system shall provide a means to download unstructured customer data in an industry-standard format (Open Telematics API). This download will occur over secured communication protocols.</v>
      </c>
      <c r="B501" s="72"/>
      <c r="C501" s="72"/>
      <c r="D501" s="72"/>
      <c r="E501" s="72"/>
      <c r="F501" s="73"/>
      <c r="G501" s="68"/>
      <c r="H501" s="38">
        <f>MATCH($A497,Matrix!$B$2:$B$73,0)+1</f>
        <v>47</v>
      </c>
    </row>
    <row r="502" spans="1:8" s="38" customFormat="1" x14ac:dyDescent="0.4">
      <c r="A502" s="74" t="str">
        <f>Matrix!$F$1</f>
        <v xml:space="preserve">Verification: Inspection, Demonstration, Test, or Analysis </v>
      </c>
      <c r="B502" s="75"/>
      <c r="C502" s="75"/>
      <c r="D502" s="75"/>
      <c r="E502" s="75"/>
      <c r="F502" s="75"/>
      <c r="G502" s="68"/>
      <c r="H502" s="38">
        <f>MATCH($A497,Matrix!$B$2:$B$73,0)+1</f>
        <v>47</v>
      </c>
    </row>
    <row r="503" spans="1:8" s="38" customFormat="1" ht="105.75" customHeight="1" x14ac:dyDescent="0.4">
      <c r="A503" s="63" t="str" cm="1">
        <f t="array" aca="1" ref="A503" ca="1">OFFSET(Matrix!$F$1,$H503 - 1,0)</f>
        <v>Inspection of vendor-supplied documentation detailing the interfaces (APIs) offered by the vendor.
Ensure that there is an interface (API) such that you (carrier) can download all data in an unstructured format.</v>
      </c>
      <c r="B503" s="72"/>
      <c r="C503" s="72"/>
      <c r="D503" s="72"/>
      <c r="E503" s="72"/>
      <c r="F503" s="73"/>
      <c r="G503" s="68"/>
      <c r="H503" s="38">
        <f>MATCH($A497,Matrix!$B$2:$B$73,0)+1</f>
        <v>47</v>
      </c>
    </row>
    <row r="504" spans="1:8" s="38" customFormat="1" ht="17.25" customHeight="1" x14ac:dyDescent="0.4">
      <c r="A504" s="85" t="str">
        <f>Matrix!$H$1</f>
        <v>Remarks</v>
      </c>
      <c r="B504" s="86"/>
      <c r="C504" s="86"/>
      <c r="D504" s="86"/>
      <c r="E504" s="86"/>
      <c r="F504" s="86"/>
      <c r="G504" s="68"/>
      <c r="H504" s="38">
        <f>MATCH($A497,Matrix!$B$2:$B$73,0)+1</f>
        <v>47</v>
      </c>
    </row>
    <row r="505" spans="1:8" s="38" customFormat="1" ht="74.25" customHeight="1" thickBot="1" x14ac:dyDescent="0.45">
      <c r="A505" s="56" t="str" cm="1">
        <f t="array" aca="1" ref="A505" ca="1">OFFSET(Matrix!$H$1,$H505 - 1,0)</f>
        <v xml:space="preserve"> Telematics is business critical and failover is required
e.g. csv, txt, json formats</v>
      </c>
      <c r="B505" s="57"/>
      <c r="C505" s="57"/>
      <c r="D505" s="57"/>
      <c r="E505" s="57"/>
      <c r="F505" s="58"/>
      <c r="G505" s="69"/>
      <c r="H505" s="38">
        <f>MATCH($A497,Matrix!$B$2:$B$73,0)+1</f>
        <v>47</v>
      </c>
    </row>
    <row r="506" spans="1:8" s="71" customFormat="1" ht="46.5" customHeight="1" thickBot="1" x14ac:dyDescent="0.45">
      <c r="A506" s="70"/>
      <c r="B506" s="70"/>
      <c r="C506" s="70"/>
      <c r="D506" s="70"/>
      <c r="E506" s="70"/>
      <c r="F506" s="70"/>
      <c r="G506" s="70"/>
      <c r="H506" s="70"/>
    </row>
    <row r="507" spans="1:8" s="37" customFormat="1" x14ac:dyDescent="0.4">
      <c r="A507" s="59" t="str">
        <f>Matrix!$B$1</f>
        <v>Ref #</v>
      </c>
      <c r="B507" s="60"/>
      <c r="C507" s="61" t="str">
        <f>Matrix!$C$1</f>
        <v>Category</v>
      </c>
      <c r="D507" s="62"/>
      <c r="E507" s="61" t="str">
        <f>Matrix!$G$1</f>
        <v>Criticality:
High, Medium, or Low</v>
      </c>
      <c r="F507" s="62"/>
      <c r="G507" s="36" t="str">
        <f>Matrix!$E$1</f>
        <v xml:space="preserve">Public Requirements References/Descriptions </v>
      </c>
    </row>
    <row r="508" spans="1:8" s="38" customFormat="1" ht="15.75" customHeight="1" x14ac:dyDescent="0.4">
      <c r="A508" s="63" t="s">
        <v>284</v>
      </c>
      <c r="B508" s="64"/>
      <c r="C508" s="65" t="str" cm="1">
        <f t="array" aca="1" ref="C508" ca="1">OFFSET(Matrix!$C$1,$H508 - 1,0)</f>
        <v>Unique API Keys and API Passwords</v>
      </c>
      <c r="D508" s="66"/>
      <c r="E508" s="65" t="str" cm="1">
        <f t="array" aca="1" ref="E508" ca="1">OFFSET(Matrix!$G$1, $H508 - 1,0)</f>
        <v>Medium</v>
      </c>
      <c r="F508" s="66"/>
      <c r="G508" s="67"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v>
      </c>
      <c r="H508" s="38">
        <f>MATCH($A508,Matrix!$B$2:$B$73,0)+1</f>
        <v>48</v>
      </c>
    </row>
    <row r="509" spans="1:8" s="38" customFormat="1" x14ac:dyDescent="0.4">
      <c r="A509" s="85" t="str">
        <f>Matrix!$A$1</f>
        <v>Applicable Component Categories</v>
      </c>
      <c r="B509" s="86"/>
      <c r="C509" s="86"/>
      <c r="D509" s="86"/>
      <c r="E509" s="86"/>
      <c r="F509" s="86"/>
      <c r="G509" s="68"/>
      <c r="H509" s="38">
        <f>MATCH($A508,Matrix!$B$2:$B$73,0)+1</f>
        <v>48</v>
      </c>
    </row>
    <row r="510" spans="1:8" s="38" customFormat="1" ht="76.5" customHeight="1" x14ac:dyDescent="0.4">
      <c r="A510" s="63" t="str" cm="1">
        <f t="array" aca="1" ref="A510" ca="1">OFFSET(Matrix!$A$1,$H510 - 1,0)</f>
        <v xml:space="preserve">Mobile App;
Connectivity/Communications;
Cloud or Back-end;
</v>
      </c>
      <c r="B510" s="72"/>
      <c r="C510" s="72"/>
      <c r="D510" s="72"/>
      <c r="E510" s="72"/>
      <c r="F510" s="73"/>
      <c r="G510" s="68"/>
      <c r="H510" s="38">
        <f>MATCH($A508,Matrix!$B$2:$B$73,0)+1</f>
        <v>48</v>
      </c>
    </row>
    <row r="511" spans="1:8" s="38" customFormat="1" x14ac:dyDescent="0.4">
      <c r="A511" s="85" t="str">
        <f>Matrix!$D$1</f>
        <v>Requirement</v>
      </c>
      <c r="B511" s="86"/>
      <c r="C511" s="86"/>
      <c r="D511" s="86"/>
      <c r="E511" s="86"/>
      <c r="F511" s="86"/>
      <c r="G511" s="68"/>
      <c r="H511" s="38">
        <f>MATCH($A508,Matrix!$B$2:$B$73,0)+1</f>
        <v>48</v>
      </c>
    </row>
    <row r="512" spans="1:8" s="38" customFormat="1" ht="94.5" customHeight="1" x14ac:dyDescent="0.4">
      <c r="A512" s="63" t="str" cm="1">
        <f t="array" aca="1" ref="A512" ca="1">OFFSET(Matrix!$D$1,$H512 - 1,0)</f>
        <v>The vendor’s software shall not contain any credentials that are shared among other copies of software; e.g. the software cannot contain hardcoded API keys or API passwords</v>
      </c>
      <c r="B512" s="72"/>
      <c r="C512" s="72"/>
      <c r="D512" s="72"/>
      <c r="E512" s="72"/>
      <c r="F512" s="73"/>
      <c r="G512" s="68"/>
      <c r="H512" s="38">
        <f>MATCH($A508,Matrix!$B$2:$B$73,0)+1</f>
        <v>48</v>
      </c>
    </row>
    <row r="513" spans="1:8" s="38" customFormat="1" x14ac:dyDescent="0.4">
      <c r="A513" s="74" t="str">
        <f>Matrix!$F$1</f>
        <v xml:space="preserve">Verification: Inspection, Demonstration, Test, or Analysis </v>
      </c>
      <c r="B513" s="75"/>
      <c r="C513" s="75"/>
      <c r="D513" s="75"/>
      <c r="E513" s="75"/>
      <c r="F513" s="75"/>
      <c r="G513" s="68"/>
      <c r="H513" s="38">
        <f>MATCH($A508,Matrix!$B$2:$B$73,0)+1</f>
        <v>48</v>
      </c>
    </row>
    <row r="514" spans="1:8" s="38" customFormat="1" ht="94.5" customHeight="1" x14ac:dyDescent="0.4">
      <c r="A514" s="63"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2"/>
      <c r="C514" s="72"/>
      <c r="D514" s="72"/>
      <c r="E514" s="72"/>
      <c r="F514" s="73"/>
      <c r="G514" s="68"/>
      <c r="H514" s="38">
        <f>MATCH($A508,Matrix!$B$2:$B$73,0)+1</f>
        <v>48</v>
      </c>
    </row>
    <row r="515" spans="1:8" s="38" customFormat="1" x14ac:dyDescent="0.4">
      <c r="A515" s="85" t="str">
        <f>Matrix!$H$1</f>
        <v>Remarks</v>
      </c>
      <c r="B515" s="86"/>
      <c r="C515" s="86"/>
      <c r="D515" s="86"/>
      <c r="E515" s="86"/>
      <c r="F515" s="86"/>
      <c r="G515" s="68"/>
      <c r="H515" s="38">
        <f>MATCH($A508,Matrix!$B$2:$B$73,0)+1</f>
        <v>48</v>
      </c>
    </row>
    <row r="516" spans="1:8" s="38" customFormat="1" ht="49.5" customHeight="1" thickBot="1" x14ac:dyDescent="0.45">
      <c r="A516" s="56" cm="1">
        <f t="array" aca="1" ref="A516" ca="1">OFFSET(Matrix!$H$1,$H516 - 1,0)</f>
        <v>0</v>
      </c>
      <c r="B516" s="57"/>
      <c r="C516" s="57"/>
      <c r="D516" s="57"/>
      <c r="E516" s="57"/>
      <c r="F516" s="58"/>
      <c r="G516" s="69"/>
      <c r="H516" s="38">
        <f>MATCH($A508,Matrix!$B$2:$B$73,0)+1</f>
        <v>48</v>
      </c>
    </row>
    <row r="517" spans="1:8" s="71" customFormat="1" ht="46.5" customHeight="1" thickBot="1" x14ac:dyDescent="0.45">
      <c r="A517" s="70"/>
      <c r="B517" s="70"/>
      <c r="C517" s="70"/>
      <c r="D517" s="70"/>
      <c r="E517" s="70"/>
      <c r="F517" s="70"/>
      <c r="G517" s="70"/>
      <c r="H517" s="70"/>
    </row>
    <row r="518" spans="1:8" s="37" customFormat="1" x14ac:dyDescent="0.4">
      <c r="A518" s="59" t="str">
        <f>Matrix!$B$1</f>
        <v>Ref #</v>
      </c>
      <c r="B518" s="60"/>
      <c r="C518" s="61" t="str">
        <f>Matrix!$C$1</f>
        <v>Category</v>
      </c>
      <c r="D518" s="62"/>
      <c r="E518" s="61" t="str">
        <f>Matrix!$G$1</f>
        <v>Criticality:
High, Medium, or Low</v>
      </c>
      <c r="F518" s="62"/>
      <c r="G518" s="36" t="str">
        <f>Matrix!$E$1</f>
        <v xml:space="preserve">Public Requirements References/Descriptions </v>
      </c>
    </row>
    <row r="519" spans="1:8" s="38" customFormat="1" ht="15.75" customHeight="1" x14ac:dyDescent="0.4">
      <c r="A519" s="63" t="s">
        <v>314</v>
      </c>
      <c r="B519" s="64"/>
      <c r="C519" s="65" t="str" cm="1">
        <f t="array" aca="1" ref="C519" ca="1">OFFSET(Matrix!$C$1,$H519 - 1,0)</f>
        <v>System and Communication Protocols</v>
      </c>
      <c r="D519" s="66"/>
      <c r="E519" s="65" t="str" cm="1">
        <f t="array" aca="1" ref="E519" ca="1">OFFSET(Matrix!$G$1, $H519 - 1,0)</f>
        <v>Medium</v>
      </c>
      <c r="F519" s="66"/>
      <c r="G519" s="67"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4">
      <c r="A520" s="85" t="str">
        <f>Matrix!$A$1</f>
        <v>Applicable Component Categories</v>
      </c>
      <c r="B520" s="86"/>
      <c r="C520" s="86"/>
      <c r="D520" s="86"/>
      <c r="E520" s="86"/>
      <c r="F520" s="86"/>
      <c r="G520" s="68"/>
      <c r="H520" s="38">
        <f>MATCH($A519,Matrix!$B$2:$B$73,0)+1</f>
        <v>49</v>
      </c>
    </row>
    <row r="521" spans="1:8" s="38" customFormat="1" ht="76.5" customHeight="1" x14ac:dyDescent="0.4">
      <c r="A521" s="63" t="str" cm="1">
        <f t="array" aca="1" ref="A521" ca="1">OFFSET(Matrix!$A$1,$H521 - 1,0)</f>
        <v xml:space="preserve">Mobile App;
Connectivity/Communications;
Cloud or Back-end;
</v>
      </c>
      <c r="B521" s="72"/>
      <c r="C521" s="72"/>
      <c r="D521" s="72"/>
      <c r="E521" s="72"/>
      <c r="F521" s="73"/>
      <c r="G521" s="68"/>
      <c r="H521" s="38">
        <f>MATCH($A519,Matrix!$B$2:$B$73,0)+1</f>
        <v>49</v>
      </c>
    </row>
    <row r="522" spans="1:8" s="38" customFormat="1" x14ac:dyDescent="0.4">
      <c r="A522" s="85" t="str">
        <f>Matrix!$D$1</f>
        <v>Requirement</v>
      </c>
      <c r="B522" s="86"/>
      <c r="C522" s="86"/>
      <c r="D522" s="86"/>
      <c r="E522" s="86"/>
      <c r="F522" s="86"/>
      <c r="G522" s="68"/>
      <c r="H522" s="38">
        <f>MATCH($A519,Matrix!$B$2:$B$73,0)+1</f>
        <v>49</v>
      </c>
    </row>
    <row r="523" spans="1:8" s="38" customFormat="1" ht="94.5" customHeight="1" x14ac:dyDescent="0.4">
      <c r="A523" s="63" t="str" cm="1">
        <f t="array" aca="1" ref="A523" ca="1">OFFSET(Matrix!$D$1,$H523 - 1,0)</f>
        <v>Vendors shall limit hardware support for deprecated or insecure communcations protocols. This includes those with known vulnerabilities.</v>
      </c>
      <c r="B523" s="72"/>
      <c r="C523" s="72"/>
      <c r="D523" s="72"/>
      <c r="E523" s="72"/>
      <c r="F523" s="73"/>
      <c r="G523" s="68"/>
      <c r="H523" s="38">
        <f>MATCH($A519,Matrix!$B$2:$B$73,0)+1</f>
        <v>49</v>
      </c>
    </row>
    <row r="524" spans="1:8" s="38" customFormat="1" x14ac:dyDescent="0.4">
      <c r="A524" s="74" t="str">
        <f>Matrix!$F$1</f>
        <v xml:space="preserve">Verification: Inspection, Demonstration, Test, or Analysis </v>
      </c>
      <c r="B524" s="75"/>
      <c r="C524" s="75"/>
      <c r="D524" s="75"/>
      <c r="E524" s="75"/>
      <c r="F524" s="75"/>
      <c r="G524" s="68"/>
      <c r="H524" s="38">
        <f>MATCH($A519,Matrix!$B$2:$B$73,0)+1</f>
        <v>49</v>
      </c>
    </row>
    <row r="525" spans="1:8" s="38" customFormat="1" ht="94.5" customHeight="1" x14ac:dyDescent="0.4">
      <c r="A525" s="63" t="str" cm="1">
        <f t="array" aca="1" ref="A525" ca="1">OFFSET(Matrix!$F$1,$H525 - 1,0)</f>
        <v>Inspection of vendor documentation confirming secured configuration of any wireless and or satellite interfaces. Confirm especially that there are no downgrades of communications protocols possible.</v>
      </c>
      <c r="B525" s="72"/>
      <c r="C525" s="72"/>
      <c r="D525" s="72"/>
      <c r="E525" s="72"/>
      <c r="F525" s="73"/>
      <c r="G525" s="68"/>
      <c r="H525" s="38">
        <f>MATCH($A519,Matrix!$B$2:$B$73,0)+1</f>
        <v>49</v>
      </c>
    </row>
    <row r="526" spans="1:8" s="38" customFormat="1" x14ac:dyDescent="0.4">
      <c r="A526" s="85" t="str">
        <f>Matrix!$H$1</f>
        <v>Remarks</v>
      </c>
      <c r="B526" s="86"/>
      <c r="C526" s="86"/>
      <c r="D526" s="86"/>
      <c r="E526" s="86"/>
      <c r="F526" s="86"/>
      <c r="G526" s="68"/>
      <c r="H526" s="38">
        <f>MATCH($A519,Matrix!$B$2:$B$73,0)+1</f>
        <v>49</v>
      </c>
    </row>
    <row r="527" spans="1:8" s="38" customFormat="1" ht="49.5" customHeight="1" thickBot="1" x14ac:dyDescent="0.45">
      <c r="A527" s="56" cm="1">
        <f t="array" aca="1" ref="A527" ca="1">OFFSET(Matrix!$H$1,$H527 - 1,0)</f>
        <v>0</v>
      </c>
      <c r="B527" s="57"/>
      <c r="C527" s="57"/>
      <c r="D527" s="57"/>
      <c r="E527" s="57"/>
      <c r="F527" s="58"/>
      <c r="G527" s="69"/>
      <c r="H527" s="38">
        <f>MATCH($A519,Matrix!$B$2:$B$73,0)+1</f>
        <v>49</v>
      </c>
    </row>
    <row r="528" spans="1:8" s="71" customFormat="1" ht="46.5" customHeight="1" thickBot="1" x14ac:dyDescent="0.45">
      <c r="A528" s="70"/>
      <c r="B528" s="70"/>
      <c r="C528" s="70"/>
      <c r="D528" s="70"/>
      <c r="E528" s="70"/>
      <c r="F528" s="70"/>
      <c r="G528" s="70"/>
      <c r="H528" s="70"/>
    </row>
    <row r="529" spans="1:8" s="37" customFormat="1" ht="17.25" customHeight="1" x14ac:dyDescent="0.4">
      <c r="A529" s="59" t="str">
        <f>Matrix!$B$1</f>
        <v>Ref #</v>
      </c>
      <c r="B529" s="60"/>
      <c r="C529" s="61" t="str">
        <f>Matrix!$C$1</f>
        <v>Category</v>
      </c>
      <c r="D529" s="62"/>
      <c r="E529" s="61" t="str">
        <f>Matrix!$G$1</f>
        <v>Criticality:
High, Medium, or Low</v>
      </c>
      <c r="F529" s="62"/>
      <c r="G529" s="36" t="str">
        <f>Matrix!$E$1</f>
        <v xml:space="preserve">Public Requirements References/Descriptions </v>
      </c>
    </row>
    <row r="530" spans="1:8" s="38" customFormat="1" ht="15.75" customHeight="1" x14ac:dyDescent="0.4">
      <c r="A530" s="63" t="s">
        <v>97</v>
      </c>
      <c r="B530" s="64"/>
      <c r="C530" s="65" t="str" cm="1">
        <f t="array" aca="1" ref="C530" ca="1">OFFSET(Matrix!$C$1,$H530 - 1,0)</f>
        <v>Protecting Firmware on Devices</v>
      </c>
      <c r="D530" s="66"/>
      <c r="E530" s="65" t="str" cm="1">
        <f t="array" aca="1" ref="E530" ca="1">OFFSET(Matrix!$G$1, $H530 - 1,0)</f>
        <v>High</v>
      </c>
      <c r="F530" s="66"/>
      <c r="G530" s="67" t="str" cm="1">
        <f t="array" aca="1" ref="G530" ca="1">OFFSET(Matrix!$E$1,$H530 - 1,0)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530" s="38">
        <f>MATCH($A530,Matrix!$B$2:$B$73,0)+1</f>
        <v>50</v>
      </c>
    </row>
    <row r="531" spans="1:8" s="38" customFormat="1" ht="17.25" customHeight="1" x14ac:dyDescent="0.4">
      <c r="A531" s="85" t="str">
        <f>Matrix!$A$1</f>
        <v>Applicable Component Categories</v>
      </c>
      <c r="B531" s="86"/>
      <c r="C531" s="86"/>
      <c r="D531" s="86"/>
      <c r="E531" s="86"/>
      <c r="F531" s="86"/>
      <c r="G531" s="68"/>
      <c r="H531" s="38">
        <f>MATCH($A530,Matrix!$B$2:$B$73,0)+1</f>
        <v>50</v>
      </c>
    </row>
    <row r="532" spans="1:8" s="38" customFormat="1" ht="76.5" customHeight="1" x14ac:dyDescent="0.4">
      <c r="A532" s="63" t="str" cm="1">
        <f t="array" aca="1" ref="A532" ca="1">OFFSET(Matrix!$A$1,$H532 - 1,0)</f>
        <v xml:space="preserve">Mobile App;
Vehicle Connection;
Connectivity/Communications;
Cloud or Back-end;
</v>
      </c>
      <c r="B532" s="72"/>
      <c r="C532" s="72"/>
      <c r="D532" s="72"/>
      <c r="E532" s="72"/>
      <c r="F532" s="73"/>
      <c r="G532" s="68"/>
      <c r="H532" s="38">
        <f>MATCH($A530,Matrix!$B$2:$B$73,0)+1</f>
        <v>50</v>
      </c>
    </row>
    <row r="533" spans="1:8" s="38" customFormat="1" ht="17.25" customHeight="1" x14ac:dyDescent="0.4">
      <c r="A533" s="85" t="str">
        <f>Matrix!$D$1</f>
        <v>Requirement</v>
      </c>
      <c r="B533" s="86"/>
      <c r="C533" s="86"/>
      <c r="D533" s="86"/>
      <c r="E533" s="86"/>
      <c r="F533" s="86"/>
      <c r="G533" s="68"/>
      <c r="H533" s="38">
        <f>MATCH($A530,Matrix!$B$2:$B$73,0)+1</f>
        <v>50</v>
      </c>
    </row>
    <row r="534" spans="1:8" s="38" customFormat="1" ht="118.5" customHeight="1" x14ac:dyDescent="0.4">
      <c r="A534" s="63"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2"/>
      <c r="C534" s="72"/>
      <c r="D534" s="72"/>
      <c r="E534" s="72"/>
      <c r="F534" s="73"/>
      <c r="G534" s="68"/>
      <c r="H534" s="38">
        <f>MATCH($A530,Matrix!$B$2:$B$73,0)+1</f>
        <v>50</v>
      </c>
    </row>
    <row r="535" spans="1:8" s="38" customFormat="1" x14ac:dyDescent="0.4">
      <c r="A535" s="74" t="str">
        <f>Matrix!$F$1</f>
        <v xml:space="preserve">Verification: Inspection, Demonstration, Test, or Analysis </v>
      </c>
      <c r="B535" s="75"/>
      <c r="C535" s="75"/>
      <c r="D535" s="75"/>
      <c r="E535" s="75"/>
      <c r="F535" s="75"/>
      <c r="G535" s="68"/>
      <c r="H535" s="38">
        <f>MATCH($A530,Matrix!$B$2:$B$73,0)+1</f>
        <v>50</v>
      </c>
    </row>
    <row r="536" spans="1:8" s="38" customFormat="1" ht="121.5" customHeight="1" x14ac:dyDescent="0.4">
      <c r="A536" s="63"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2"/>
      <c r="C536" s="72"/>
      <c r="D536" s="72"/>
      <c r="E536" s="72"/>
      <c r="F536" s="73"/>
      <c r="G536" s="68"/>
      <c r="H536" s="38">
        <f>MATCH($A530,Matrix!$B$2:$B$73,0)+1</f>
        <v>50</v>
      </c>
    </row>
    <row r="537" spans="1:8" s="38" customFormat="1" ht="17.25" customHeight="1" x14ac:dyDescent="0.4">
      <c r="A537" s="85" t="str">
        <f>Matrix!$H$1</f>
        <v>Remarks</v>
      </c>
      <c r="B537" s="86"/>
      <c r="C537" s="86"/>
      <c r="D537" s="86"/>
      <c r="E537" s="86"/>
      <c r="F537" s="86"/>
      <c r="G537" s="68"/>
      <c r="H537" s="38">
        <f>MATCH($A530,Matrix!$B$2:$B$73,0)+1</f>
        <v>50</v>
      </c>
    </row>
    <row r="538" spans="1:8" s="38" customFormat="1" ht="72" customHeight="1" thickBot="1" x14ac:dyDescent="0.45">
      <c r="A538" s="56" t="str" cm="1">
        <f t="array" aca="1" ref="A538" ca="1">OFFSET(Matrix!$H$1,$H538 - 1,0)</f>
        <v xml:space="preserve"> This is a leniently-worded requirement that a process to update device firmware exists</v>
      </c>
      <c r="B538" s="57"/>
      <c r="C538" s="57"/>
      <c r="D538" s="57"/>
      <c r="E538" s="57"/>
      <c r="F538" s="58"/>
      <c r="G538" s="69"/>
      <c r="H538" s="38">
        <f>MATCH($A530,Matrix!$B$2:$B$73,0)+1</f>
        <v>50</v>
      </c>
    </row>
    <row r="539" spans="1:8" s="71" customFormat="1" ht="46.5" customHeight="1" thickBot="1" x14ac:dyDescent="0.45">
      <c r="A539" s="70"/>
      <c r="B539" s="70"/>
      <c r="C539" s="70"/>
      <c r="D539" s="70"/>
      <c r="E539" s="70"/>
      <c r="F539" s="70"/>
      <c r="G539" s="70"/>
      <c r="H539" s="70"/>
    </row>
    <row r="540" spans="1:8" s="37" customFormat="1" ht="17.25" customHeight="1" x14ac:dyDescent="0.4">
      <c r="A540" s="59" t="str">
        <f>Matrix!$B$1</f>
        <v>Ref #</v>
      </c>
      <c r="B540" s="60"/>
      <c r="C540" s="61" t="str">
        <f>Matrix!$C$1</f>
        <v>Category</v>
      </c>
      <c r="D540" s="62"/>
      <c r="E540" s="61" t="str">
        <f>Matrix!$G$1</f>
        <v>Criticality:
High, Medium, or Low</v>
      </c>
      <c r="F540" s="62"/>
      <c r="G540" s="36" t="str">
        <f>Matrix!$E$1</f>
        <v xml:space="preserve">Public Requirements References/Descriptions </v>
      </c>
    </row>
    <row r="541" spans="1:8" s="38" customFormat="1" ht="15.75" customHeight="1" x14ac:dyDescent="0.4">
      <c r="A541" s="63" t="s">
        <v>325</v>
      </c>
      <c r="B541" s="64"/>
      <c r="C541" s="65" t="str" cm="1">
        <f t="array" aca="1" ref="C541" ca="1">OFFSET(Matrix!$C$1,$H541 - 1,0)</f>
        <v>Protecting Firmware on Devices</v>
      </c>
      <c r="D541" s="66"/>
      <c r="E541" s="65" t="str" cm="1">
        <f t="array" aca="1" ref="E541" ca="1">OFFSET(Matrix!$G$1, $H541 - 1,0)</f>
        <v>Medium</v>
      </c>
      <c r="F541" s="66"/>
      <c r="G541" s="67" t="str" cm="1">
        <f t="array" aca="1" ref="G541" ca="1">OFFSET(Matrix!$E$1,$H541 - 1,0)</f>
        <v xml:space="preserve">FASTR Connectivity and Cloud Work Group, 2018, SOTA reccomendations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v>
      </c>
      <c r="H541" s="38">
        <f>MATCH($A541,Matrix!$B$2:$B$73,0)+1</f>
        <v>51</v>
      </c>
    </row>
    <row r="542" spans="1:8" s="38" customFormat="1" ht="17.25" customHeight="1" x14ac:dyDescent="0.4">
      <c r="A542" s="85" t="str">
        <f>Matrix!$A$1</f>
        <v>Applicable Component Categories</v>
      </c>
      <c r="B542" s="86"/>
      <c r="C542" s="86"/>
      <c r="D542" s="86"/>
      <c r="E542" s="86"/>
      <c r="F542" s="86"/>
      <c r="G542" s="68"/>
      <c r="H542" s="38">
        <f>MATCH($A541,Matrix!$B$2:$B$73,0)+1</f>
        <v>51</v>
      </c>
    </row>
    <row r="543" spans="1:8" s="38" customFormat="1" ht="76.5" customHeight="1" x14ac:dyDescent="0.4">
      <c r="A543" s="63" t="str" cm="1">
        <f t="array" aca="1" ref="A543" ca="1">OFFSET(Matrix!$A$1,$H543 - 1,0)</f>
        <v xml:space="preserve">Mobile App;
Vehicle Connection;
Connectivity/Communications;
Cloud or Back-end;
</v>
      </c>
      <c r="B543" s="72"/>
      <c r="C543" s="72"/>
      <c r="D543" s="72"/>
      <c r="E543" s="72"/>
      <c r="F543" s="73"/>
      <c r="G543" s="68"/>
      <c r="H543" s="38">
        <f>MATCH($A541,Matrix!$B$2:$B$73,0)+1</f>
        <v>51</v>
      </c>
    </row>
    <row r="544" spans="1:8" s="38" customFormat="1" ht="17.25" customHeight="1" x14ac:dyDescent="0.4">
      <c r="A544" s="85" t="str">
        <f>Matrix!$D$1</f>
        <v>Requirement</v>
      </c>
      <c r="B544" s="86"/>
      <c r="C544" s="86"/>
      <c r="D544" s="86"/>
      <c r="E544" s="86"/>
      <c r="F544" s="86"/>
      <c r="G544" s="68"/>
      <c r="H544" s="38">
        <f>MATCH($A541,Matrix!$B$2:$B$73,0)+1</f>
        <v>51</v>
      </c>
    </row>
    <row r="545" spans="1:8" s="38" customFormat="1" ht="118.5" customHeight="1" x14ac:dyDescent="0.4">
      <c r="A545" s="63"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2"/>
      <c r="C545" s="72"/>
      <c r="D545" s="72"/>
      <c r="E545" s="72"/>
      <c r="F545" s="73"/>
      <c r="G545" s="68"/>
      <c r="H545" s="38">
        <f>MATCH($A541,Matrix!$B$2:$B$73,0)+1</f>
        <v>51</v>
      </c>
    </row>
    <row r="546" spans="1:8" s="38" customFormat="1" x14ac:dyDescent="0.4">
      <c r="A546" s="74" t="str">
        <f>Matrix!$F$1</f>
        <v xml:space="preserve">Verification: Inspection, Demonstration, Test, or Analysis </v>
      </c>
      <c r="B546" s="75"/>
      <c r="C546" s="75"/>
      <c r="D546" s="75"/>
      <c r="E546" s="75"/>
      <c r="F546" s="75"/>
      <c r="G546" s="68"/>
      <c r="H546" s="38">
        <f>MATCH($A541,Matrix!$B$2:$B$73,0)+1</f>
        <v>51</v>
      </c>
    </row>
    <row r="547" spans="1:8" s="38" customFormat="1" ht="121.5" customHeight="1" x14ac:dyDescent="0.4">
      <c r="A547" s="63"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2"/>
      <c r="C547" s="72"/>
      <c r="D547" s="72"/>
      <c r="E547" s="72"/>
      <c r="F547" s="73"/>
      <c r="G547" s="68"/>
      <c r="H547" s="38">
        <f>MATCH($A541,Matrix!$B$2:$B$73,0)+1</f>
        <v>51</v>
      </c>
    </row>
    <row r="548" spans="1:8" s="38" customFormat="1" ht="17.25" customHeight="1" x14ac:dyDescent="0.4">
      <c r="A548" s="85" t="str">
        <f>Matrix!$H$1</f>
        <v>Remarks</v>
      </c>
      <c r="B548" s="86"/>
      <c r="C548" s="86"/>
      <c r="D548" s="86"/>
      <c r="E548" s="86"/>
      <c r="F548" s="86"/>
      <c r="G548" s="68"/>
      <c r="H548" s="38">
        <f>MATCH($A541,Matrix!$B$2:$B$73,0)+1</f>
        <v>51</v>
      </c>
    </row>
    <row r="549" spans="1:8" s="38" customFormat="1" ht="72" customHeight="1" thickBot="1" x14ac:dyDescent="0.45">
      <c r="A549" s="56" cm="1">
        <f t="array" aca="1" ref="A549" ca="1">OFFSET(Matrix!$H$1,$H549 - 1,0)</f>
        <v>0</v>
      </c>
      <c r="B549" s="57"/>
      <c r="C549" s="57"/>
      <c r="D549" s="57"/>
      <c r="E549" s="57"/>
      <c r="F549" s="58"/>
      <c r="G549" s="69"/>
      <c r="H549" s="38">
        <f>MATCH($A541,Matrix!$B$2:$B$73,0)+1</f>
        <v>51</v>
      </c>
    </row>
    <row r="550" spans="1:8" s="71" customFormat="1" ht="46.5" customHeight="1" thickBot="1" x14ac:dyDescent="0.45">
      <c r="A550" s="70"/>
      <c r="B550" s="70"/>
      <c r="C550" s="70"/>
      <c r="D550" s="70"/>
      <c r="E550" s="70"/>
      <c r="F550" s="70"/>
      <c r="G550" s="70"/>
      <c r="H550" s="70"/>
    </row>
    <row r="551" spans="1:8" s="37" customFormat="1" x14ac:dyDescent="0.4">
      <c r="A551" s="59" t="str">
        <f>Matrix!$B$1</f>
        <v>Ref #</v>
      </c>
      <c r="B551" s="60"/>
      <c r="C551" s="61" t="str">
        <f>Matrix!$C$1</f>
        <v>Category</v>
      </c>
      <c r="D551" s="62"/>
      <c r="E551" s="61" t="str">
        <f>Matrix!$G$1</f>
        <v>Criticality:
High, Medium, or Low</v>
      </c>
      <c r="F551" s="62"/>
      <c r="G551" s="36" t="str">
        <f>Matrix!$E$1</f>
        <v xml:space="preserve">Public Requirements References/Descriptions </v>
      </c>
    </row>
    <row r="552" spans="1:8" s="38" customFormat="1" ht="15.75" customHeight="1" x14ac:dyDescent="0.4">
      <c r="A552" s="63" t="s">
        <v>99</v>
      </c>
      <c r="B552" s="64"/>
      <c r="C552" s="65" t="str" cm="1">
        <f t="array" aca="1" ref="C552" ca="1">OFFSET(Matrix!$C$1,$H552 - 1,0)</f>
        <v>Protecting Firmware on Devices</v>
      </c>
      <c r="D552" s="66"/>
      <c r="E552" s="65" t="str" cm="1">
        <f t="array" aca="1" ref="E552" ca="1">OFFSET(Matrix!$G$1, $H552 - 1,0)</f>
        <v>Medium</v>
      </c>
      <c r="F552" s="66"/>
      <c r="G552" s="67" t="str">
        <f ca="1">OFFSET(Matrix!$E$1,$H552 - 1,0)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4">
      <c r="A553" s="85" t="str">
        <f>Matrix!$A$1</f>
        <v>Applicable Component Categories</v>
      </c>
      <c r="B553" s="86"/>
      <c r="C553" s="86"/>
      <c r="D553" s="86"/>
      <c r="E553" s="86"/>
      <c r="F553" s="86"/>
      <c r="G553" s="68"/>
      <c r="H553" s="38">
        <f>MATCH($A552,Matrix!$B$2:$B$73,0)+1</f>
        <v>52</v>
      </c>
    </row>
    <row r="554" spans="1:8" s="38" customFormat="1" ht="76.5" customHeight="1" x14ac:dyDescent="0.4">
      <c r="A554" s="63" t="str" cm="1">
        <f t="array" aca="1" ref="A554" ca="1">OFFSET(Matrix!$A$1,$H554 - 1,0)</f>
        <v xml:space="preserve">Mobile App;
Vehicle Connection;
Connectivity/Communications;
Cloud or Back-end;
</v>
      </c>
      <c r="B554" s="72"/>
      <c r="C554" s="72"/>
      <c r="D554" s="72"/>
      <c r="E554" s="72"/>
      <c r="F554" s="73"/>
      <c r="G554" s="68"/>
      <c r="H554" s="38">
        <f>MATCH($A552,Matrix!$B$2:$B$73,0)+1</f>
        <v>52</v>
      </c>
    </row>
    <row r="555" spans="1:8" s="38" customFormat="1" x14ac:dyDescent="0.4">
      <c r="A555" s="85" t="str">
        <f>Matrix!$D$1</f>
        <v>Requirement</v>
      </c>
      <c r="B555" s="86"/>
      <c r="C555" s="86"/>
      <c r="D555" s="86"/>
      <c r="E555" s="86"/>
      <c r="F555" s="86"/>
      <c r="G555" s="68"/>
      <c r="H555" s="38">
        <f>MATCH($A552,Matrix!$B$2:$B$73,0)+1</f>
        <v>52</v>
      </c>
    </row>
    <row r="556" spans="1:8" s="38" customFormat="1" ht="94.5" customHeight="1" x14ac:dyDescent="0.4">
      <c r="A556" s="63"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2"/>
      <c r="C556" s="72"/>
      <c r="D556" s="72"/>
      <c r="E556" s="72"/>
      <c r="F556" s="73"/>
      <c r="G556" s="68"/>
      <c r="H556" s="38">
        <f>MATCH($A552,Matrix!$B$2:$B$73,0)+1</f>
        <v>52</v>
      </c>
    </row>
    <row r="557" spans="1:8" s="38" customFormat="1" x14ac:dyDescent="0.4">
      <c r="A557" s="74" t="str">
        <f>Matrix!$F$1</f>
        <v xml:space="preserve">Verification: Inspection, Demonstration, Test, or Analysis </v>
      </c>
      <c r="B557" s="75"/>
      <c r="C557" s="75"/>
      <c r="D557" s="75"/>
      <c r="E557" s="75"/>
      <c r="F557" s="75"/>
      <c r="G557" s="68"/>
      <c r="H557" s="38">
        <f>MATCH($A552,Matrix!$B$2:$B$73,0)+1</f>
        <v>52</v>
      </c>
    </row>
    <row r="558" spans="1:8" s="38" customFormat="1" ht="94.5" customHeight="1" x14ac:dyDescent="0.4">
      <c r="A558" s="63" t="str" cm="1">
        <f t="array" aca="1" ref="A558" ca="1">OFFSET(Matrix!$F$1,$H558 - 1,0)</f>
        <v>Inspection of vendor supplied documentation detailing the methods used to update software components across vendor’s infrastructure. Look for evidence of automation in deployment of patches.</v>
      </c>
      <c r="B558" s="72"/>
      <c r="C558" s="72"/>
      <c r="D558" s="72"/>
      <c r="E558" s="72"/>
      <c r="F558" s="73"/>
      <c r="G558" s="68"/>
      <c r="H558" s="38">
        <f>MATCH($A552,Matrix!$B$2:$B$73,0)+1</f>
        <v>52</v>
      </c>
    </row>
    <row r="559" spans="1:8" s="38" customFormat="1" x14ac:dyDescent="0.4">
      <c r="A559" s="85" t="str">
        <f>Matrix!$H$1</f>
        <v>Remarks</v>
      </c>
      <c r="B559" s="86"/>
      <c r="C559" s="86"/>
      <c r="D559" s="86"/>
      <c r="E559" s="86"/>
      <c r="F559" s="86"/>
      <c r="G559" s="68"/>
      <c r="H559" s="38">
        <f>MATCH($A552,Matrix!$B$2:$B$73,0)+1</f>
        <v>52</v>
      </c>
    </row>
    <row r="560" spans="1:8" s="38" customFormat="1" ht="129.75" customHeight="1" thickBot="1" x14ac:dyDescent="0.45">
      <c r="A560" s="56" t="str" cm="1">
        <f t="array" aca="1" ref="A560" ca="1">OFFSET(Matrix!$H$1,$H560 - 1,0)</f>
        <v>-</v>
      </c>
      <c r="B560" s="57"/>
      <c r="C560" s="57"/>
      <c r="D560" s="57"/>
      <c r="E560" s="57"/>
      <c r="F560" s="58"/>
      <c r="G560" s="69"/>
      <c r="H560" s="38">
        <f>MATCH($A552,Matrix!$B$2:$B$73,0)+1</f>
        <v>52</v>
      </c>
    </row>
    <row r="561" spans="1:8" s="71" customFormat="1" ht="46.5" customHeight="1" thickBot="1" x14ac:dyDescent="0.45">
      <c r="A561" s="70"/>
      <c r="B561" s="70"/>
      <c r="C561" s="70"/>
      <c r="D561" s="70"/>
      <c r="E561" s="70"/>
      <c r="F561" s="70"/>
      <c r="G561" s="70"/>
      <c r="H561" s="70"/>
    </row>
    <row r="562" spans="1:8" s="37" customFormat="1" ht="17.25" customHeight="1" x14ac:dyDescent="0.4">
      <c r="A562" s="59" t="str">
        <f>Matrix!$B$1</f>
        <v>Ref #</v>
      </c>
      <c r="B562" s="60"/>
      <c r="C562" s="61" t="str">
        <f>Matrix!$C$1</f>
        <v>Category</v>
      </c>
      <c r="D562" s="62"/>
      <c r="E562" s="61" t="str">
        <f>Matrix!$G$1</f>
        <v>Criticality:
High, Medium, or Low</v>
      </c>
      <c r="F562" s="62"/>
      <c r="G562" s="36" t="str">
        <f>Matrix!$E$1</f>
        <v xml:space="preserve">Public Requirements References/Descriptions </v>
      </c>
    </row>
    <row r="563" spans="1:8" s="38" customFormat="1" ht="15.75" customHeight="1" x14ac:dyDescent="0.4">
      <c r="A563" s="63" t="s">
        <v>252</v>
      </c>
      <c r="B563" s="64"/>
      <c r="C563" s="65" t="str" cm="1">
        <f t="array" aca="1" ref="C563" ca="1">OFFSET(Matrix!$C$1,$H563 - 1,0)</f>
        <v>Protecting Firmware on Devices</v>
      </c>
      <c r="D563" s="66"/>
      <c r="E563" s="65" t="str" cm="1">
        <f t="array" aca="1" ref="E563" ca="1">OFFSET(Matrix!$G$1, $H563 - 1,0)</f>
        <v>Medium</v>
      </c>
      <c r="F563" s="66"/>
      <c r="G563" s="67" t="str" cm="1">
        <f t="array" aca="1" ref="G563" ca="1">OFFSET(Matrix!$E$1,$H563 - 1,0)</f>
        <v>NIST 800-53 SI-2 - FLAW REMEDIATION
The organization:
a. Identifies, reports, and corrects information system flaws;
b. [...]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4">
      <c r="A564" s="85" t="str">
        <f>Matrix!$A$1</f>
        <v>Applicable Component Categories</v>
      </c>
      <c r="B564" s="86"/>
      <c r="C564" s="86"/>
      <c r="D564" s="86"/>
      <c r="E564" s="86"/>
      <c r="F564" s="86"/>
      <c r="G564" s="68"/>
      <c r="H564" s="38">
        <f>MATCH($A563,Matrix!$B$2:$B$73,0)+1</f>
        <v>53</v>
      </c>
    </row>
    <row r="565" spans="1:8" s="38" customFormat="1" ht="76.5" customHeight="1" x14ac:dyDescent="0.4">
      <c r="A565" s="63" t="str" cm="1">
        <f t="array" aca="1" ref="A565" ca="1">OFFSET(Matrix!$A$1,$H565 - 1,0)</f>
        <v xml:space="preserve">Mobile App;
Vehicle Connection;
Connectivity/Communications;
Cloud or Back-end;
</v>
      </c>
      <c r="B565" s="72"/>
      <c r="C565" s="72"/>
      <c r="D565" s="72"/>
      <c r="E565" s="72"/>
      <c r="F565" s="73"/>
      <c r="G565" s="68"/>
      <c r="H565" s="38">
        <f>MATCH($A563,Matrix!$B$2:$B$73,0)+1</f>
        <v>53</v>
      </c>
    </row>
    <row r="566" spans="1:8" s="38" customFormat="1" ht="17.25" customHeight="1" x14ac:dyDescent="0.4">
      <c r="A566" s="85" t="str">
        <f>Matrix!$D$1</f>
        <v>Requirement</v>
      </c>
      <c r="B566" s="86"/>
      <c r="C566" s="86"/>
      <c r="D566" s="86"/>
      <c r="E566" s="86"/>
      <c r="F566" s="86"/>
      <c r="G566" s="68"/>
      <c r="H566" s="38">
        <f>MATCH($A563,Matrix!$B$2:$B$73,0)+1</f>
        <v>53</v>
      </c>
    </row>
    <row r="567" spans="1:8" s="38" customFormat="1" ht="177.75" customHeight="1" x14ac:dyDescent="0.4">
      <c r="A567" s="63"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2"/>
      <c r="C567" s="72"/>
      <c r="D567" s="72"/>
      <c r="E567" s="72"/>
      <c r="F567" s="73"/>
      <c r="G567" s="68"/>
      <c r="H567" s="38">
        <f>MATCH($A563,Matrix!$B$2:$B$73,0)+1</f>
        <v>53</v>
      </c>
    </row>
    <row r="568" spans="1:8" s="38" customFormat="1" x14ac:dyDescent="0.4">
      <c r="A568" s="74" t="str">
        <f>Matrix!$F$1</f>
        <v xml:space="preserve">Verification: Inspection, Demonstration, Test, or Analysis </v>
      </c>
      <c r="B568" s="75"/>
      <c r="C568" s="75"/>
      <c r="D568" s="75"/>
      <c r="E568" s="75"/>
      <c r="F568" s="75"/>
      <c r="G568" s="68"/>
      <c r="H568" s="38">
        <f>MATCH($A563,Matrix!$B$2:$B$73,0)+1</f>
        <v>53</v>
      </c>
    </row>
    <row r="569" spans="1:8" s="38" customFormat="1" ht="94.5" customHeight="1" x14ac:dyDescent="0.4">
      <c r="A569" s="63"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2"/>
      <c r="C569" s="72"/>
      <c r="D569" s="72"/>
      <c r="E569" s="72"/>
      <c r="F569" s="73"/>
      <c r="G569" s="68"/>
      <c r="H569" s="38">
        <f>MATCH($A563,Matrix!$B$2:$B$73,0)+1</f>
        <v>53</v>
      </c>
    </row>
    <row r="570" spans="1:8" s="38" customFormat="1" ht="17.25" customHeight="1" x14ac:dyDescent="0.4">
      <c r="A570" s="85" t="str">
        <f>Matrix!$H$1</f>
        <v>Remarks</v>
      </c>
      <c r="B570" s="86"/>
      <c r="C570" s="86"/>
      <c r="D570" s="86"/>
      <c r="E570" s="86"/>
      <c r="F570" s="86"/>
      <c r="G570" s="68"/>
      <c r="H570" s="38">
        <f>MATCH($A563,Matrix!$B$2:$B$73,0)+1</f>
        <v>53</v>
      </c>
    </row>
    <row r="571" spans="1:8" s="38" customFormat="1" ht="122.25" customHeight="1" thickBot="1" x14ac:dyDescent="0.45">
      <c r="A571" s="56" t="str" cm="1">
        <f t="array" aca="1" ref="A571" ca="1">OFFSET(Matrix!$H$1,$H571 - 1,0)</f>
        <v>-</v>
      </c>
      <c r="B571" s="57"/>
      <c r="C571" s="57"/>
      <c r="D571" s="57"/>
      <c r="E571" s="57"/>
      <c r="F571" s="58"/>
      <c r="G571" s="69"/>
      <c r="H571" s="38">
        <f>MATCH($A563,Matrix!$B$2:$B$73,0)+1</f>
        <v>53</v>
      </c>
    </row>
    <row r="572" spans="1:8" s="71" customFormat="1" ht="46.5" customHeight="1" thickBot="1" x14ac:dyDescent="0.45">
      <c r="A572" s="70"/>
      <c r="B572" s="70"/>
      <c r="C572" s="70"/>
      <c r="D572" s="70"/>
      <c r="E572" s="70"/>
      <c r="F572" s="70"/>
      <c r="G572" s="70"/>
      <c r="H572" s="70"/>
    </row>
    <row r="573" spans="1:8" s="37" customFormat="1" x14ac:dyDescent="0.4">
      <c r="A573" s="59" t="str">
        <f>Matrix!$B$1</f>
        <v>Ref #</v>
      </c>
      <c r="B573" s="60"/>
      <c r="C573" s="61" t="str">
        <f>Matrix!$C$1</f>
        <v>Category</v>
      </c>
      <c r="D573" s="62"/>
      <c r="E573" s="61" t="str">
        <f>Matrix!$G$1</f>
        <v>Criticality:
High, Medium, or Low</v>
      </c>
      <c r="F573" s="62"/>
      <c r="G573" s="36" t="str">
        <f>Matrix!$E$1</f>
        <v xml:space="preserve">Public Requirements References/Descriptions </v>
      </c>
    </row>
    <row r="574" spans="1:8" s="38" customFormat="1" ht="15.75" customHeight="1" x14ac:dyDescent="0.4">
      <c r="A574" s="63" t="s">
        <v>100</v>
      </c>
      <c r="B574" s="64"/>
      <c r="C574" s="65" t="str" cm="1">
        <f t="array" aca="1" ref="C574" ca="1">OFFSET(Matrix!$C$1,$H574 - 1,0)</f>
        <v>Protecting Firmware on Devices</v>
      </c>
      <c r="D574" s="66"/>
      <c r="E574" s="65" t="str" cm="1">
        <f t="array" aca="1" ref="E574" ca="1">OFFSET(Matrix!$G$1, $H574 - 1,0)</f>
        <v>Medium</v>
      </c>
      <c r="F574" s="66"/>
      <c r="G574" s="67" t="str" cm="1">
        <f t="array" aca="1" ref="G574" ca="1">OFFSET(Matrix!$E$1,$H574 - 1,0)</f>
        <v>NIST 800-53 SI-3 - MALICIOUS CODE PROTECTION
The organization:
a. Employs malicious code protection mechanisms at information system entry and exit points to detect and eradicate malicious code;
b. [...]
NIST 800-53 SI-7 (1) - SOFTWARE, FIRMWARE, AND INFORMATION INTEGRITY | INTEGRITY CHECKS [...]
NIST 800-53 SI-7 (6) - SOFTWARE, FIRMWARE, AND INFORMATION INTEGRITY | CRYPTOGRAPHIC PROTECTION [...]
NIST 800-53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4">
      <c r="A575" s="85" t="str">
        <f>Matrix!$A$1</f>
        <v>Applicable Component Categories</v>
      </c>
      <c r="B575" s="86"/>
      <c r="C575" s="86"/>
      <c r="D575" s="86"/>
      <c r="E575" s="86"/>
      <c r="F575" s="86"/>
      <c r="G575" s="68"/>
      <c r="H575" s="38">
        <f>MATCH($A574,Matrix!$B$2:$B$73,0)+1</f>
        <v>54</v>
      </c>
    </row>
    <row r="576" spans="1:8" s="38" customFormat="1" ht="76.5" customHeight="1" x14ac:dyDescent="0.4">
      <c r="A576" s="63" t="str" cm="1">
        <f t="array" aca="1" ref="A576" ca="1">OFFSET(Matrix!$A$1,$H576 - 1,0)</f>
        <v xml:space="preserve">Mobile App;
Vehicle Connection;
Connectivity/Communications;
</v>
      </c>
      <c r="B576" s="72"/>
      <c r="C576" s="72"/>
      <c r="D576" s="72"/>
      <c r="E576" s="72"/>
      <c r="F576" s="73"/>
      <c r="G576" s="68"/>
      <c r="H576" s="38">
        <f>MATCH($A574,Matrix!$B$2:$B$73,0)+1</f>
        <v>54</v>
      </c>
    </row>
    <row r="577" spans="1:8" s="38" customFormat="1" x14ac:dyDescent="0.4">
      <c r="A577" s="85" t="str">
        <f>Matrix!$D$1</f>
        <v>Requirement</v>
      </c>
      <c r="B577" s="86"/>
      <c r="C577" s="86"/>
      <c r="D577" s="86"/>
      <c r="E577" s="86"/>
      <c r="F577" s="86"/>
      <c r="G577" s="68"/>
      <c r="H577" s="38">
        <f>MATCH($A574,Matrix!$B$2:$B$73,0)+1</f>
        <v>54</v>
      </c>
    </row>
    <row r="578" spans="1:8" s="38" customFormat="1" ht="94.5" customHeight="1" x14ac:dyDescent="0.4">
      <c r="A578" s="63" t="str" cm="1">
        <f t="array" aca="1" ref="A578" ca="1">OFFSET(Matrix!$D$1,$H578 - 1,0)</f>
        <v>The vendor shall use digitally signed software on telematics devices and prohibit execution of unsigned or invalidly signed software.</v>
      </c>
      <c r="B578" s="72"/>
      <c r="C578" s="72"/>
      <c r="D578" s="72"/>
      <c r="E578" s="72"/>
      <c r="F578" s="73"/>
      <c r="G578" s="68"/>
      <c r="H578" s="38">
        <f>MATCH($A574,Matrix!$B$2:$B$73,0)+1</f>
        <v>54</v>
      </c>
    </row>
    <row r="579" spans="1:8" s="38" customFormat="1" x14ac:dyDescent="0.4">
      <c r="A579" s="74" t="str">
        <f>Matrix!$F$1</f>
        <v xml:space="preserve">Verification: Inspection, Demonstration, Test, or Analysis </v>
      </c>
      <c r="B579" s="75"/>
      <c r="C579" s="75"/>
      <c r="D579" s="75"/>
      <c r="E579" s="75"/>
      <c r="F579" s="75"/>
      <c r="G579" s="68"/>
      <c r="H579" s="38">
        <f>MATCH($A574,Matrix!$B$2:$B$73,0)+1</f>
        <v>54</v>
      </c>
    </row>
    <row r="580" spans="1:8" s="38" customFormat="1" ht="94.5" customHeight="1" x14ac:dyDescent="0.4">
      <c r="A580" s="63"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2"/>
      <c r="C580" s="72"/>
      <c r="D580" s="72"/>
      <c r="E580" s="72"/>
      <c r="F580" s="73"/>
      <c r="G580" s="68"/>
      <c r="H580" s="38">
        <f>MATCH($A574,Matrix!$B$2:$B$73,0)+1</f>
        <v>54</v>
      </c>
    </row>
    <row r="581" spans="1:8" s="38" customFormat="1" x14ac:dyDescent="0.4">
      <c r="A581" s="85" t="str">
        <f>Matrix!$H$1</f>
        <v>Remarks</v>
      </c>
      <c r="B581" s="86"/>
      <c r="C581" s="86"/>
      <c r="D581" s="86"/>
      <c r="E581" s="86"/>
      <c r="F581" s="86"/>
      <c r="G581" s="68"/>
      <c r="H581" s="38">
        <f>MATCH($A574,Matrix!$B$2:$B$73,0)+1</f>
        <v>54</v>
      </c>
    </row>
    <row r="582" spans="1:8" s="38" customFormat="1" ht="128.25" customHeight="1" thickBot="1" x14ac:dyDescent="0.45">
      <c r="A582" s="56" t="str" cm="1">
        <f t="array" aca="1" ref="A582" ca="1">OFFSET(Matrix!$H$1,$H582 - 1,0)</f>
        <v>Note may just want to make this one vendor shall utilize digitally signed firmware</v>
      </c>
      <c r="B582" s="57"/>
      <c r="C582" s="57"/>
      <c r="D582" s="57"/>
      <c r="E582" s="57"/>
      <c r="F582" s="58"/>
      <c r="G582" s="69"/>
      <c r="H582" s="38">
        <f>MATCH($A574,Matrix!$B$2:$B$73,0)+1</f>
        <v>54</v>
      </c>
    </row>
    <row r="583" spans="1:8" s="71" customFormat="1" ht="46.5" customHeight="1" thickBot="1" x14ac:dyDescent="0.45">
      <c r="A583" s="70"/>
      <c r="B583" s="70"/>
      <c r="C583" s="70"/>
      <c r="D583" s="70"/>
      <c r="E583" s="70"/>
      <c r="F583" s="70"/>
      <c r="G583" s="70"/>
      <c r="H583" s="70"/>
    </row>
    <row r="584" spans="1:8" s="37" customFormat="1" ht="17.25" customHeight="1" x14ac:dyDescent="0.4">
      <c r="A584" s="59" t="str">
        <f>Matrix!$B$1</f>
        <v>Ref #</v>
      </c>
      <c r="B584" s="60"/>
      <c r="C584" s="61" t="str">
        <f>Matrix!$C$1</f>
        <v>Category</v>
      </c>
      <c r="D584" s="62"/>
      <c r="E584" s="61" t="str">
        <f>Matrix!$G$1</f>
        <v>Criticality:
High, Medium, or Low</v>
      </c>
      <c r="F584" s="62"/>
      <c r="G584" s="36" t="str">
        <f>Matrix!$E$1</f>
        <v xml:space="preserve">Public Requirements References/Descriptions </v>
      </c>
    </row>
    <row r="585" spans="1:8" s="38" customFormat="1" ht="15.75" customHeight="1" x14ac:dyDescent="0.4">
      <c r="A585" s="63" t="s">
        <v>104</v>
      </c>
      <c r="B585" s="64"/>
      <c r="C585" s="65" t="str" cm="1">
        <f t="array" aca="1" ref="C585" ca="1">OFFSET(Matrix!$C$1,$H585 - 1,0)</f>
        <v>Protecting Firmware on Devices</v>
      </c>
      <c r="D585" s="66"/>
      <c r="E585" s="65" t="str" cm="1">
        <f t="array" aca="1" ref="E585" ca="1">OFFSET(Matrix!$G$1, $H585 - 1,0)</f>
        <v>High</v>
      </c>
      <c r="F585" s="66"/>
      <c r="G585" s="67" t="str" cm="1">
        <f t="array" aca="1" ref="G585" ca="1">OFFSET(Matrix!$E$1,$H585 - 1,0)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585" s="38">
        <f>MATCH($A585,Matrix!$B$2:$B$73,0)+1</f>
        <v>55</v>
      </c>
    </row>
    <row r="586" spans="1:8" s="38" customFormat="1" ht="17.25" customHeight="1" x14ac:dyDescent="0.4">
      <c r="A586" s="85" t="str">
        <f>Matrix!$A$1</f>
        <v>Applicable Component Categories</v>
      </c>
      <c r="B586" s="86"/>
      <c r="C586" s="86"/>
      <c r="D586" s="86"/>
      <c r="E586" s="86"/>
      <c r="F586" s="86"/>
      <c r="G586" s="68"/>
      <c r="H586" s="38">
        <f>MATCH($A585,Matrix!$B$2:$B$73,0)+1</f>
        <v>55</v>
      </c>
    </row>
    <row r="587" spans="1:8" s="38" customFormat="1" ht="76.5" customHeight="1" x14ac:dyDescent="0.4">
      <c r="A587" s="63" t="str" cm="1">
        <f t="array" aca="1" ref="A587" ca="1">OFFSET(Matrix!$A$1,$H587 - 1,0)</f>
        <v xml:space="preserve">Vehicle Connection;
Connectivity/Communications;
</v>
      </c>
      <c r="B587" s="72"/>
      <c r="C587" s="72"/>
      <c r="D587" s="72"/>
      <c r="E587" s="72"/>
      <c r="F587" s="73"/>
      <c r="G587" s="68"/>
      <c r="H587" s="38">
        <f>MATCH($A585,Matrix!$B$2:$B$73,0)+1</f>
        <v>55</v>
      </c>
    </row>
    <row r="588" spans="1:8" s="38" customFormat="1" ht="17.25" customHeight="1" x14ac:dyDescent="0.4">
      <c r="A588" s="85" t="str">
        <f>Matrix!$D$1</f>
        <v>Requirement</v>
      </c>
      <c r="B588" s="86"/>
      <c r="C588" s="86"/>
      <c r="D588" s="86"/>
      <c r="E588" s="86"/>
      <c r="F588" s="86"/>
      <c r="G588" s="68"/>
      <c r="H588" s="38">
        <f>MATCH($A585,Matrix!$B$2:$B$73,0)+1</f>
        <v>55</v>
      </c>
    </row>
    <row r="589" spans="1:8" s="38" customFormat="1" ht="94.5" customHeight="1" x14ac:dyDescent="0.4">
      <c r="A589" s="63"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2"/>
      <c r="C589" s="72"/>
      <c r="D589" s="72"/>
      <c r="E589" s="72"/>
      <c r="F589" s="73"/>
      <c r="G589" s="68"/>
      <c r="H589" s="38">
        <f>MATCH($A585,Matrix!$B$2:$B$73,0)+1</f>
        <v>55</v>
      </c>
    </row>
    <row r="590" spans="1:8" s="38" customFormat="1" x14ac:dyDescent="0.4">
      <c r="A590" s="74" t="str">
        <f>Matrix!$F$1</f>
        <v xml:space="preserve">Verification: Inspection, Demonstration, Test, or Analysis </v>
      </c>
      <c r="B590" s="75"/>
      <c r="C590" s="75"/>
      <c r="D590" s="75"/>
      <c r="E590" s="75"/>
      <c r="F590" s="75"/>
      <c r="G590" s="68"/>
      <c r="H590" s="38">
        <f>MATCH($A585,Matrix!$B$2:$B$73,0)+1</f>
        <v>55</v>
      </c>
    </row>
    <row r="591" spans="1:8" s="38" customFormat="1" ht="104.25" customHeight="1" x14ac:dyDescent="0.4">
      <c r="A591" s="63"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2"/>
      <c r="C591" s="72"/>
      <c r="D591" s="72"/>
      <c r="E591" s="72"/>
      <c r="F591" s="73"/>
      <c r="G591" s="68"/>
      <c r="H591" s="38">
        <f>MATCH($A585,Matrix!$B$2:$B$73,0)+1</f>
        <v>55</v>
      </c>
    </row>
    <row r="592" spans="1:8" s="38" customFormat="1" ht="17.25" customHeight="1" x14ac:dyDescent="0.4">
      <c r="A592" s="85" t="str">
        <f>Matrix!$H$1</f>
        <v>Remarks</v>
      </c>
      <c r="B592" s="86"/>
      <c r="C592" s="86"/>
      <c r="D592" s="86"/>
      <c r="E592" s="86"/>
      <c r="F592" s="86"/>
      <c r="G592" s="68"/>
      <c r="H592" s="38">
        <f>MATCH($A585,Matrix!$B$2:$B$73,0)+1</f>
        <v>55</v>
      </c>
    </row>
    <row r="593" spans="1:8" s="38" customFormat="1" ht="81" customHeight="1" thickBot="1" x14ac:dyDescent="0.45">
      <c r="A593" s="56" t="str" cm="1">
        <f t="array" aca="1" ref="A593" ca="1">OFFSET(Matrix!$H$1,$H593 - 1,0)</f>
        <v>Secure boot underpins the access control which protects the vehicle networks</v>
      </c>
      <c r="B593" s="57"/>
      <c r="C593" s="57"/>
      <c r="D593" s="57"/>
      <c r="E593" s="57"/>
      <c r="F593" s="58"/>
      <c r="G593" s="69"/>
      <c r="H593" s="38">
        <f>MATCH($A585,Matrix!$B$2:$B$73,0)+1</f>
        <v>55</v>
      </c>
    </row>
    <row r="594" spans="1:8" s="71" customFormat="1" ht="46.5" customHeight="1" thickBot="1" x14ac:dyDescent="0.45">
      <c r="A594" s="70"/>
      <c r="B594" s="70"/>
      <c r="C594" s="70"/>
      <c r="D594" s="70"/>
      <c r="E594" s="70"/>
      <c r="F594" s="70"/>
      <c r="G594" s="70"/>
      <c r="H594" s="70"/>
    </row>
    <row r="595" spans="1:8" s="37" customFormat="1" x14ac:dyDescent="0.4">
      <c r="A595" s="59" t="str">
        <f>Matrix!$B$1</f>
        <v>Ref #</v>
      </c>
      <c r="B595" s="60"/>
      <c r="C595" s="61" t="str">
        <f>Matrix!$C$1</f>
        <v>Category</v>
      </c>
      <c r="D595" s="62"/>
      <c r="E595" s="61" t="str">
        <f>Matrix!$G$1</f>
        <v>Criticality:
High, Medium, or Low</v>
      </c>
      <c r="F595" s="62"/>
      <c r="G595" s="36" t="str">
        <f>Matrix!$E$1</f>
        <v xml:space="preserve">Public Requirements References/Descriptions </v>
      </c>
    </row>
    <row r="596" spans="1:8" s="38" customFormat="1" ht="15.75" customHeight="1" x14ac:dyDescent="0.4">
      <c r="A596" s="63" t="s">
        <v>105</v>
      </c>
      <c r="B596" s="64"/>
      <c r="C596" s="65" t="str" cm="1">
        <f t="array" aca="1" ref="C596" ca="1">OFFSET(Matrix!$C$1,$H596 - 1,0)</f>
        <v>Protecting Firmware on Devices</v>
      </c>
      <c r="D596" s="66"/>
      <c r="E596" s="65" t="str" cm="1">
        <f t="array" aca="1" ref="E596" ca="1">OFFSET(Matrix!$G$1, $H596 - 1,0)</f>
        <v>Low</v>
      </c>
      <c r="F596" s="66"/>
      <c r="G596" s="67" t="str" cm="1">
        <f t="array" aca="1" ref="G596" ca="1">OFFSET(Matrix!$E$1,$H596 - 1,0)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596" s="38">
        <f>MATCH($A596,Matrix!$B$2:$B$73,0)+1</f>
        <v>56</v>
      </c>
    </row>
    <row r="597" spans="1:8" s="38" customFormat="1" x14ac:dyDescent="0.4">
      <c r="A597" s="85" t="str">
        <f>Matrix!$A$1</f>
        <v>Applicable Component Categories</v>
      </c>
      <c r="B597" s="86"/>
      <c r="C597" s="86"/>
      <c r="D597" s="86"/>
      <c r="E597" s="86"/>
      <c r="F597" s="86"/>
      <c r="G597" s="68"/>
      <c r="H597" s="38">
        <f>MATCH($A596,Matrix!$B$2:$B$73,0)+1</f>
        <v>56</v>
      </c>
    </row>
    <row r="598" spans="1:8" s="38" customFormat="1" ht="76.5" customHeight="1" x14ac:dyDescent="0.4">
      <c r="A598" s="63" t="str" cm="1">
        <f t="array" aca="1" ref="A598" ca="1">OFFSET(Matrix!$A$1,$H598 - 1,0)</f>
        <v xml:space="preserve">Vehicle Connection;
Connectivity/Communications;
</v>
      </c>
      <c r="B598" s="72"/>
      <c r="C598" s="72"/>
      <c r="D598" s="72"/>
      <c r="E598" s="72"/>
      <c r="F598" s="73"/>
      <c r="G598" s="68"/>
      <c r="H598" s="38">
        <f>MATCH($A596,Matrix!$B$2:$B$73,0)+1</f>
        <v>56</v>
      </c>
    </row>
    <row r="599" spans="1:8" s="38" customFormat="1" x14ac:dyDescent="0.4">
      <c r="A599" s="85" t="str">
        <f>Matrix!$D$1</f>
        <v>Requirement</v>
      </c>
      <c r="B599" s="86"/>
      <c r="C599" s="86"/>
      <c r="D599" s="86"/>
      <c r="E599" s="86"/>
      <c r="F599" s="86"/>
      <c r="G599" s="68"/>
      <c r="H599" s="38">
        <f>MATCH($A596,Matrix!$B$2:$B$73,0)+1</f>
        <v>56</v>
      </c>
    </row>
    <row r="600" spans="1:8" s="38" customFormat="1" ht="94.5" customHeight="1" x14ac:dyDescent="0.4">
      <c r="A600" s="63" t="str" cm="1">
        <f t="array" aca="1" ref="A600" ca="1">OFFSET(Matrix!$D$1,$H600 - 1,0)</f>
        <v>The vendor shall provide a means (and document the process) for customers to verify the firmware in their devices.</v>
      </c>
      <c r="B600" s="72"/>
      <c r="C600" s="72"/>
      <c r="D600" s="72"/>
      <c r="E600" s="72"/>
      <c r="F600" s="73"/>
      <c r="G600" s="68"/>
      <c r="H600" s="38">
        <f>MATCH($A596,Matrix!$B$2:$B$73,0)+1</f>
        <v>56</v>
      </c>
    </row>
    <row r="601" spans="1:8" s="38" customFormat="1" x14ac:dyDescent="0.4">
      <c r="A601" s="74" t="str">
        <f>Matrix!$F$1</f>
        <v xml:space="preserve">Verification: Inspection, Demonstration, Test, or Analysis </v>
      </c>
      <c r="B601" s="75"/>
      <c r="C601" s="75"/>
      <c r="D601" s="75"/>
      <c r="E601" s="75"/>
      <c r="F601" s="75"/>
      <c r="G601" s="68"/>
      <c r="H601" s="38">
        <f>MATCH($A596,Matrix!$B$2:$B$73,0)+1</f>
        <v>56</v>
      </c>
    </row>
    <row r="602" spans="1:8" s="38" customFormat="1" ht="94.5" customHeight="1" x14ac:dyDescent="0.4">
      <c r="A602" s="63"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2"/>
      <c r="C602" s="72"/>
      <c r="D602" s="72"/>
      <c r="E602" s="72"/>
      <c r="F602" s="73"/>
      <c r="G602" s="68"/>
      <c r="H602" s="38">
        <f>MATCH($A596,Matrix!$B$2:$B$73,0)+1</f>
        <v>56</v>
      </c>
    </row>
    <row r="603" spans="1:8" s="38" customFormat="1" x14ac:dyDescent="0.4">
      <c r="A603" s="85" t="str">
        <f>Matrix!$H$1</f>
        <v>Remarks</v>
      </c>
      <c r="B603" s="86"/>
      <c r="C603" s="86"/>
      <c r="D603" s="86"/>
      <c r="E603" s="86"/>
      <c r="F603" s="86"/>
      <c r="G603" s="68"/>
      <c r="H603" s="38">
        <f>MATCH($A596,Matrix!$B$2:$B$73,0)+1</f>
        <v>56</v>
      </c>
    </row>
    <row r="604" spans="1:8" s="38" customFormat="1" ht="49.5" customHeight="1" thickBot="1" x14ac:dyDescent="0.45">
      <c r="A604" s="56" t="str" cm="1">
        <f t="array" aca="1" ref="A604" ca="1">OFFSET(Matrix!$H$1,$H604 - 1,0)</f>
        <v>Is a rare feature to find deployed and is nice-to-have over and above secure boot</v>
      </c>
      <c r="B604" s="57"/>
      <c r="C604" s="57"/>
      <c r="D604" s="57"/>
      <c r="E604" s="57"/>
      <c r="F604" s="58"/>
      <c r="G604" s="69"/>
      <c r="H604" s="38">
        <f>MATCH($A596,Matrix!$B$2:$B$73,0)+1</f>
        <v>56</v>
      </c>
    </row>
    <row r="605" spans="1:8" s="71" customFormat="1" ht="46.5" customHeight="1" thickBot="1" x14ac:dyDescent="0.45">
      <c r="A605" s="70"/>
      <c r="B605" s="70"/>
      <c r="C605" s="70"/>
      <c r="D605" s="70"/>
      <c r="E605" s="70"/>
      <c r="F605" s="70"/>
      <c r="G605" s="70"/>
      <c r="H605" s="70"/>
    </row>
    <row r="606" spans="1:8" s="37" customFormat="1" ht="17.25" customHeight="1" x14ac:dyDescent="0.4">
      <c r="A606" s="59" t="str">
        <f>Matrix!$B$1</f>
        <v>Ref #</v>
      </c>
      <c r="B606" s="60"/>
      <c r="C606" s="61" t="str">
        <f>Matrix!$C$1</f>
        <v>Category</v>
      </c>
      <c r="D606" s="62"/>
      <c r="E606" s="61" t="str">
        <f>Matrix!$G$1</f>
        <v>Criticality:
High, Medium, or Low</v>
      </c>
      <c r="F606" s="62"/>
      <c r="G606" s="36" t="str">
        <f>Matrix!$E$1</f>
        <v xml:space="preserve">Public Requirements References/Descriptions </v>
      </c>
    </row>
    <row r="607" spans="1:8" s="38" customFormat="1" ht="15.75" customHeight="1" x14ac:dyDescent="0.4">
      <c r="A607" s="63" t="s">
        <v>108</v>
      </c>
      <c r="B607" s="64"/>
      <c r="C607" s="65" t="str" cm="1">
        <f t="array" aca="1" ref="C607" ca="1">OFFSET(Matrix!$C$1,$H607 - 1,0)</f>
        <v>Protecting Firmware on Devices</v>
      </c>
      <c r="D607" s="66"/>
      <c r="E607" s="65" t="str" cm="1">
        <f t="array" aca="1" ref="E607" ca="1">OFFSET(Matrix!$G$1, $H607 - 1,0)</f>
        <v>High</v>
      </c>
      <c r="F607" s="66"/>
      <c r="G607" s="67" t="str" cm="1">
        <f t="array" aca="1" ref="G607" ca="1">OFFSET(Matrix!$E$1,$H607 - 1,0)</f>
        <v>NIST 800-53 SI-16 – MEMORY PROTECTION 
The information system implements [Assignment: organization-defined security safeguards] to protect its memory from unauthorized code execution.
Cyber ITL Methodology – Safety Features
FMCSA GDL 22 Leverage security controls built in to the operating system</v>
      </c>
      <c r="H607" s="38">
        <f>MATCH($A607,Matrix!$B$2:$B$73,0)+1</f>
        <v>57</v>
      </c>
    </row>
    <row r="608" spans="1:8" s="38" customFormat="1" ht="17.25" customHeight="1" x14ac:dyDescent="0.4">
      <c r="A608" s="85" t="str">
        <f>Matrix!$A$1</f>
        <v>Applicable Component Categories</v>
      </c>
      <c r="B608" s="86"/>
      <c r="C608" s="86"/>
      <c r="D608" s="86"/>
      <c r="E608" s="86"/>
      <c r="F608" s="86"/>
      <c r="G608" s="68"/>
      <c r="H608" s="38">
        <f>MATCH($A607,Matrix!$B$2:$B$73,0)+1</f>
        <v>57</v>
      </c>
    </row>
    <row r="609" spans="1:8" s="38" customFormat="1" ht="76.5" customHeight="1" x14ac:dyDescent="0.4">
      <c r="A609" s="63" t="str" cm="1">
        <f t="array" aca="1" ref="A609" ca="1">OFFSET(Matrix!$A$1,$H609 - 1,0)</f>
        <v xml:space="preserve">Mobile App;
Vehicle Connection;
Connectivity/Communications;
Cloud or Back-end;
</v>
      </c>
      <c r="B609" s="72"/>
      <c r="C609" s="72"/>
      <c r="D609" s="72"/>
      <c r="E609" s="72"/>
      <c r="F609" s="73"/>
      <c r="G609" s="68"/>
      <c r="H609" s="38">
        <f>MATCH($A607,Matrix!$B$2:$B$73,0)+1</f>
        <v>57</v>
      </c>
    </row>
    <row r="610" spans="1:8" s="38" customFormat="1" ht="17.25" customHeight="1" x14ac:dyDescent="0.4">
      <c r="A610" s="85" t="str">
        <f>Matrix!$D$1</f>
        <v>Requirement</v>
      </c>
      <c r="B610" s="86"/>
      <c r="C610" s="86"/>
      <c r="D610" s="86"/>
      <c r="E610" s="86"/>
      <c r="F610" s="86"/>
      <c r="G610" s="68"/>
      <c r="H610" s="38">
        <f>MATCH($A607,Matrix!$B$2:$B$73,0)+1</f>
        <v>57</v>
      </c>
    </row>
    <row r="611" spans="1:8" s="38" customFormat="1" ht="94.5" customHeight="1" x14ac:dyDescent="0.4">
      <c r="A611" s="63"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2"/>
      <c r="C611" s="72"/>
      <c r="D611" s="72"/>
      <c r="E611" s="72"/>
      <c r="F611" s="73"/>
      <c r="G611" s="68"/>
      <c r="H611" s="38">
        <f>MATCH($A607,Matrix!$B$2:$B$73,0)+1</f>
        <v>57</v>
      </c>
    </row>
    <row r="612" spans="1:8" s="38" customFormat="1" x14ac:dyDescent="0.4">
      <c r="A612" s="74" t="str">
        <f>Matrix!$F$1</f>
        <v xml:space="preserve">Verification: Inspection, Demonstration, Test, or Analysis </v>
      </c>
      <c r="B612" s="75"/>
      <c r="C612" s="75"/>
      <c r="D612" s="75"/>
      <c r="E612" s="75"/>
      <c r="F612" s="75"/>
      <c r="G612" s="68"/>
      <c r="H612" s="38">
        <f>MATCH($A607,Matrix!$B$2:$B$73,0)+1</f>
        <v>57</v>
      </c>
    </row>
    <row r="613" spans="1:8" s="38" customFormat="1" ht="139.5" customHeight="1" x14ac:dyDescent="0.4">
      <c r="A613" s="63"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2"/>
      <c r="C613" s="72"/>
      <c r="D613" s="72"/>
      <c r="E613" s="72"/>
      <c r="F613" s="73"/>
      <c r="G613" s="68"/>
      <c r="H613" s="38">
        <f>MATCH($A607,Matrix!$B$2:$B$73,0)+1</f>
        <v>57</v>
      </c>
    </row>
    <row r="614" spans="1:8" s="38" customFormat="1" ht="17.25" customHeight="1" x14ac:dyDescent="0.4">
      <c r="A614" s="85" t="str">
        <f>Matrix!$H$1</f>
        <v>Remarks</v>
      </c>
      <c r="B614" s="86"/>
      <c r="C614" s="86"/>
      <c r="D614" s="86"/>
      <c r="E614" s="86"/>
      <c r="F614" s="86"/>
      <c r="G614" s="68"/>
      <c r="H614" s="38">
        <f>MATCH($A607,Matrix!$B$2:$B$73,0)+1</f>
        <v>57</v>
      </c>
    </row>
    <row r="615" spans="1:8" s="38" customFormat="1" ht="49.5" customHeight="1" thickBot="1" x14ac:dyDescent="0.45">
      <c r="A615" s="56" t="str" cm="1">
        <f t="array" aca="1" ref="A615" ca="1">OFFSET(Matrix!$H$1,$H615 - 1,0)</f>
        <v xml:space="preserve"> Without any of these, exploitation is trivial</v>
      </c>
      <c r="B615" s="57"/>
      <c r="C615" s="57"/>
      <c r="D615" s="57"/>
      <c r="E615" s="57"/>
      <c r="F615" s="58"/>
      <c r="G615" s="69"/>
      <c r="H615" s="38">
        <f>MATCH($A607,Matrix!$B$2:$B$73,0)+1</f>
        <v>57</v>
      </c>
    </row>
    <row r="616" spans="1:8" s="71" customFormat="1" ht="46.5" customHeight="1" thickBot="1" x14ac:dyDescent="0.45">
      <c r="A616" s="70"/>
      <c r="B616" s="70"/>
      <c r="C616" s="70"/>
      <c r="D616" s="70"/>
      <c r="E616" s="70"/>
      <c r="F616" s="70"/>
      <c r="G616" s="70"/>
      <c r="H616" s="70"/>
    </row>
    <row r="617" spans="1:8" s="37" customFormat="1" ht="17.25" customHeight="1" x14ac:dyDescent="0.4">
      <c r="A617" s="59" t="str">
        <f>Matrix!$B$1</f>
        <v>Ref #</v>
      </c>
      <c r="B617" s="60"/>
      <c r="C617" s="61" t="str">
        <f>Matrix!$C$1</f>
        <v>Category</v>
      </c>
      <c r="D617" s="62"/>
      <c r="E617" s="61" t="str">
        <f>Matrix!$G$1</f>
        <v>Criticality:
High, Medium, or Low</v>
      </c>
      <c r="F617" s="62"/>
      <c r="G617" s="36" t="str">
        <f>Matrix!$E$1</f>
        <v xml:space="preserve">Public Requirements References/Descriptions </v>
      </c>
    </row>
    <row r="618" spans="1:8" s="38" customFormat="1" ht="15.75" customHeight="1" x14ac:dyDescent="0.4">
      <c r="A618" s="63" t="s">
        <v>320</v>
      </c>
      <c r="B618" s="64"/>
      <c r="C618" s="65" t="str" cm="1">
        <f t="array" aca="1" ref="C618" ca="1">OFFSET(Matrix!$C$1,$H618 - 1,0)</f>
        <v>Protecting Firmware on Devices</v>
      </c>
      <c r="D618" s="66"/>
      <c r="E618" s="65" t="str" cm="1">
        <f t="array" aca="1" ref="E618" ca="1">OFFSET(Matrix!$G$1, $H618 - 1,0)</f>
        <v>Medium</v>
      </c>
      <c r="F618" s="66"/>
      <c r="G618" s="67" t="str" cm="1">
        <f t="array" aca="1" ref="G618" ca="1">OFFSET(Matrix!$E$1,$H618 - 1,0)</f>
        <v xml:space="preserve">[GDL 26] Filter input to any device or interface that gets digitally processed.
</v>
      </c>
      <c r="H618" s="38">
        <f>MATCH($A618,Matrix!$B$2:$B$73,0)+1</f>
        <v>58</v>
      </c>
    </row>
    <row r="619" spans="1:8" s="38" customFormat="1" ht="17.25" customHeight="1" x14ac:dyDescent="0.4">
      <c r="A619" s="85" t="str">
        <f>Matrix!$A$1</f>
        <v>Applicable Component Categories</v>
      </c>
      <c r="B619" s="86"/>
      <c r="C619" s="86"/>
      <c r="D619" s="86"/>
      <c r="E619" s="86"/>
      <c r="F619" s="86"/>
      <c r="G619" s="68"/>
      <c r="H619" s="38">
        <f>MATCH($A618,Matrix!$B$2:$B$73,0)+1</f>
        <v>58</v>
      </c>
    </row>
    <row r="620" spans="1:8" s="38" customFormat="1" ht="76.5" customHeight="1" x14ac:dyDescent="0.4">
      <c r="A620" s="63" t="str" cm="1">
        <f t="array" aca="1" ref="A620" ca="1">OFFSET(Matrix!$A$1,$H620 - 1,0)</f>
        <v xml:space="preserve">Mobile App;
Vehicle Connection;
Connectivity/Communications;
Cloud or Back-end;
</v>
      </c>
      <c r="B620" s="72"/>
      <c r="C620" s="72"/>
      <c r="D620" s="72"/>
      <c r="E620" s="72"/>
      <c r="F620" s="73"/>
      <c r="G620" s="68"/>
      <c r="H620" s="38">
        <f>MATCH($A618,Matrix!$B$2:$B$73,0)+1</f>
        <v>58</v>
      </c>
    </row>
    <row r="621" spans="1:8" s="38" customFormat="1" ht="17.25" customHeight="1" x14ac:dyDescent="0.4">
      <c r="A621" s="85" t="str">
        <f>Matrix!$D$1</f>
        <v>Requirement</v>
      </c>
      <c r="B621" s="86"/>
      <c r="C621" s="86"/>
      <c r="D621" s="86"/>
      <c r="E621" s="86"/>
      <c r="F621" s="86"/>
      <c r="G621" s="68"/>
      <c r="H621" s="38">
        <f>MATCH($A618,Matrix!$B$2:$B$73,0)+1</f>
        <v>58</v>
      </c>
    </row>
    <row r="622" spans="1:8" s="38" customFormat="1" ht="94.5" customHeight="1" x14ac:dyDescent="0.4">
      <c r="A622" s="63" t="str" cm="1">
        <f t="array" aca="1" ref="A622" ca="1">OFFSET(Matrix!$D$1,$H622 - 1,0)</f>
        <v>The vendor shall use the techniques of sanitizing/filtering inputs, segmenting memory spaces of input parsers from other execution and/or using provably correct or memory safe languages for input processing.</v>
      </c>
      <c r="B622" s="72"/>
      <c r="C622" s="72"/>
      <c r="D622" s="72"/>
      <c r="E622" s="72"/>
      <c r="F622" s="73"/>
      <c r="G622" s="68"/>
      <c r="H622" s="38">
        <f>MATCH($A618,Matrix!$B$2:$B$73,0)+1</f>
        <v>58</v>
      </c>
    </row>
    <row r="623" spans="1:8" s="38" customFormat="1" x14ac:dyDescent="0.4">
      <c r="A623" s="74" t="str">
        <f>Matrix!$F$1</f>
        <v xml:space="preserve">Verification: Inspection, Demonstration, Test, or Analysis </v>
      </c>
      <c r="B623" s="75"/>
      <c r="C623" s="75"/>
      <c r="D623" s="75"/>
      <c r="E623" s="75"/>
      <c r="F623" s="75"/>
      <c r="G623" s="68"/>
      <c r="H623" s="38">
        <f>MATCH($A618,Matrix!$B$2:$B$73,0)+1</f>
        <v>58</v>
      </c>
    </row>
    <row r="624" spans="1:8" s="38" customFormat="1" ht="139.5" customHeight="1" x14ac:dyDescent="0.4">
      <c r="A624" s="63" t="str" cm="1">
        <f t="array" aca="1" ref="A624" ca="1">OFFSET(Matrix!$F$1,$H624 - 1,0)</f>
        <v>Inspection of vendor documentation detailing the filtering performed on inputs to the software.</v>
      </c>
      <c r="B624" s="72"/>
      <c r="C624" s="72"/>
      <c r="D624" s="72"/>
      <c r="E624" s="72"/>
      <c r="F624" s="73"/>
      <c r="G624" s="68"/>
      <c r="H624" s="38">
        <f>MATCH($A618,Matrix!$B$2:$B$73,0)+1</f>
        <v>58</v>
      </c>
    </row>
    <row r="625" spans="1:8" s="38" customFormat="1" ht="17.25" customHeight="1" x14ac:dyDescent="0.4">
      <c r="A625" s="85" t="str">
        <f>Matrix!$H$1</f>
        <v>Remarks</v>
      </c>
      <c r="B625" s="86"/>
      <c r="C625" s="86"/>
      <c r="D625" s="86"/>
      <c r="E625" s="86"/>
      <c r="F625" s="86"/>
      <c r="G625" s="68"/>
      <c r="H625" s="38">
        <f>MATCH($A618,Matrix!$B$2:$B$73,0)+1</f>
        <v>58</v>
      </c>
    </row>
    <row r="626" spans="1:8" s="38" customFormat="1" ht="49.5" customHeight="1" thickBot="1" x14ac:dyDescent="0.45">
      <c r="A626" s="56" cm="1">
        <f t="array" aca="1" ref="A626" ca="1">OFFSET(Matrix!$H$1,$H626 - 1,0)</f>
        <v>0</v>
      </c>
      <c r="B626" s="57"/>
      <c r="C626" s="57"/>
      <c r="D626" s="57"/>
      <c r="E626" s="57"/>
      <c r="F626" s="58"/>
      <c r="G626" s="69"/>
      <c r="H626" s="38">
        <f>MATCH($A618,Matrix!$B$2:$B$73,0)+1</f>
        <v>58</v>
      </c>
    </row>
    <row r="627" spans="1:8" s="71" customFormat="1" ht="46.5" customHeight="1" thickBot="1" x14ac:dyDescent="0.45">
      <c r="A627" s="70"/>
      <c r="B627" s="70"/>
      <c r="C627" s="70"/>
      <c r="D627" s="70"/>
      <c r="E627" s="70"/>
      <c r="F627" s="70"/>
      <c r="G627" s="70"/>
      <c r="H627" s="70"/>
    </row>
    <row r="628" spans="1:8" s="37" customFormat="1" x14ac:dyDescent="0.4">
      <c r="A628" s="59" t="str">
        <f>Matrix!$B$1</f>
        <v>Ref #</v>
      </c>
      <c r="B628" s="60"/>
      <c r="C628" s="61" t="str">
        <f>Matrix!$C$1</f>
        <v>Category</v>
      </c>
      <c r="D628" s="62"/>
      <c r="E628" s="61" t="str">
        <f>Matrix!$G$1</f>
        <v>Criticality:
High, Medium, or Low</v>
      </c>
      <c r="F628" s="62"/>
      <c r="G628" s="36" t="str">
        <f>Matrix!$E$1</f>
        <v xml:space="preserve">Public Requirements References/Descriptions </v>
      </c>
    </row>
    <row r="629" spans="1:8" s="38" customFormat="1" ht="15.75" customHeight="1" x14ac:dyDescent="0.4">
      <c r="A629" s="63" t="s">
        <v>109</v>
      </c>
      <c r="B629" s="64"/>
      <c r="C629" s="65" t="str" cm="1">
        <f t="array" aca="1" ref="C629" ca="1">OFFSET(Matrix!$C$1,$H629 - 1,0)</f>
        <v>Protecting Firmware on Devices</v>
      </c>
      <c r="D629" s="66"/>
      <c r="E629" s="65" t="str" cm="1">
        <f t="array" aca="1" ref="E629" ca="1">OFFSET(Matrix!$G$1, $H629 - 1,0)</f>
        <v>Medium</v>
      </c>
      <c r="F629" s="66"/>
      <c r="G629" s="67" t="str" cm="1">
        <f t="array" aca="1" ref="G629" ca="1">OFFSET(Matrix!$E$1,$H629 - 1,0)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
FMCSA GDL 4 Security problems will happen; fail safely</v>
      </c>
      <c r="H629" s="38">
        <f>MATCH($A629,Matrix!$B$2:$B$73,0)+1</f>
        <v>59</v>
      </c>
    </row>
    <row r="630" spans="1:8" s="38" customFormat="1" x14ac:dyDescent="0.4">
      <c r="A630" s="85" t="str">
        <f>Matrix!$A$1</f>
        <v>Applicable Component Categories</v>
      </c>
      <c r="B630" s="86"/>
      <c r="C630" s="86"/>
      <c r="D630" s="86"/>
      <c r="E630" s="86"/>
      <c r="F630" s="86"/>
      <c r="G630" s="68"/>
      <c r="H630" s="38">
        <f>MATCH($A629,Matrix!$B$2:$B$73,0)+1</f>
        <v>59</v>
      </c>
    </row>
    <row r="631" spans="1:8" s="38" customFormat="1" ht="76.5" customHeight="1" x14ac:dyDescent="0.4">
      <c r="A631" s="63" t="str" cm="1">
        <f t="array" aca="1" ref="A631" ca="1">OFFSET(Matrix!$A$1,$H631 - 1,0)</f>
        <v xml:space="preserve">Mobile App;
Vehicle Connection;
Connectivity/Communications;
Cloud or Back-end;
</v>
      </c>
      <c r="B631" s="72"/>
      <c r="C631" s="72"/>
      <c r="D631" s="72"/>
      <c r="E631" s="72"/>
      <c r="F631" s="73"/>
      <c r="G631" s="68"/>
      <c r="H631" s="38">
        <f>MATCH($A629,Matrix!$B$2:$B$73,0)+1</f>
        <v>59</v>
      </c>
    </row>
    <row r="632" spans="1:8" s="38" customFormat="1" x14ac:dyDescent="0.4">
      <c r="A632" s="85" t="str">
        <f>Matrix!$D$1</f>
        <v>Requirement</v>
      </c>
      <c r="B632" s="86"/>
      <c r="C632" s="86"/>
      <c r="D632" s="86"/>
      <c r="E632" s="86"/>
      <c r="F632" s="86"/>
      <c r="G632" s="68"/>
      <c r="H632" s="38">
        <f>MATCH($A629,Matrix!$B$2:$B$73,0)+1</f>
        <v>59</v>
      </c>
    </row>
    <row r="633" spans="1:8" s="38" customFormat="1" ht="94.5" customHeight="1" x14ac:dyDescent="0.4">
      <c r="A633" s="63" t="str" cm="1">
        <f t="array" aca="1" ref="A633" ca="1">OFFSET(Matrix!$D$1,$H633 - 1,0)</f>
        <v>The vendor shall design security components that fail-secure to protect integrity of systems and data.</v>
      </c>
      <c r="B633" s="72"/>
      <c r="C633" s="72"/>
      <c r="D633" s="72"/>
      <c r="E633" s="72"/>
      <c r="F633" s="73"/>
      <c r="G633" s="68"/>
      <c r="H633" s="38">
        <f>MATCH($A629,Matrix!$B$2:$B$73,0)+1</f>
        <v>59</v>
      </c>
    </row>
    <row r="634" spans="1:8" s="38" customFormat="1" x14ac:dyDescent="0.4">
      <c r="A634" s="74" t="str">
        <f>Matrix!$F$1</f>
        <v xml:space="preserve">Verification: Inspection, Demonstration, Test, or Analysis </v>
      </c>
      <c r="B634" s="75"/>
      <c r="C634" s="75"/>
      <c r="D634" s="75"/>
      <c r="E634" s="75"/>
      <c r="F634" s="75"/>
      <c r="G634" s="68"/>
      <c r="H634" s="38">
        <f>MATCH($A629,Matrix!$B$2:$B$73,0)+1</f>
        <v>59</v>
      </c>
    </row>
    <row r="635" spans="1:8" s="38" customFormat="1" ht="94.5" customHeight="1" x14ac:dyDescent="0.4">
      <c r="A635" s="63" t="str" cm="1">
        <f t="array" aca="1" ref="A635" ca="1">OFFSET(Matrix!$F$1,$H635 - 1,0)</f>
        <v>Inspection of vendor documentation detailing how software components and the systems are designed to fail-secure.</v>
      </c>
      <c r="B635" s="72"/>
      <c r="C635" s="72"/>
      <c r="D635" s="72"/>
      <c r="E635" s="72"/>
      <c r="F635" s="73"/>
      <c r="G635" s="68"/>
      <c r="H635" s="38">
        <f>MATCH($A629,Matrix!$B$2:$B$73,0)+1</f>
        <v>59</v>
      </c>
    </row>
    <row r="636" spans="1:8" s="38" customFormat="1" x14ac:dyDescent="0.4">
      <c r="A636" s="85" t="str">
        <f>Matrix!$H$1</f>
        <v>Remarks</v>
      </c>
      <c r="B636" s="86"/>
      <c r="C636" s="86"/>
      <c r="D636" s="86"/>
      <c r="E636" s="86"/>
      <c r="F636" s="86"/>
      <c r="G636" s="68"/>
      <c r="H636" s="38">
        <f>MATCH($A629,Matrix!$B$2:$B$73,0)+1</f>
        <v>59</v>
      </c>
    </row>
    <row r="637" spans="1:8" s="38" customFormat="1" ht="49.5" customHeight="1" thickBot="1" x14ac:dyDescent="0.45">
      <c r="A637" s="56" t="str" cm="1">
        <f t="array" aca="1" ref="A637" ca="1">OFFSET(Matrix!$H$1,$H637 - 1,0)</f>
        <v>-</v>
      </c>
      <c r="B637" s="57"/>
      <c r="C637" s="57"/>
      <c r="D637" s="57"/>
      <c r="E637" s="57"/>
      <c r="F637" s="58"/>
      <c r="G637" s="69"/>
      <c r="H637" s="38">
        <f>MATCH($A629,Matrix!$B$2:$B$73,0)+1</f>
        <v>59</v>
      </c>
    </row>
    <row r="638" spans="1:8" s="71" customFormat="1" ht="46.5" customHeight="1" thickBot="1" x14ac:dyDescent="0.45">
      <c r="A638" s="70"/>
      <c r="B638" s="70"/>
      <c r="C638" s="70"/>
      <c r="D638" s="70"/>
      <c r="E638" s="70"/>
      <c r="F638" s="70"/>
      <c r="G638" s="70"/>
      <c r="H638" s="70"/>
    </row>
    <row r="639" spans="1:8" s="37" customFormat="1" ht="17.25" customHeight="1" x14ac:dyDescent="0.4">
      <c r="A639" s="59" t="str">
        <f>Matrix!$B$1</f>
        <v>Ref #</v>
      </c>
      <c r="B639" s="60"/>
      <c r="C639" s="61" t="str">
        <f>Matrix!$C$1</f>
        <v>Category</v>
      </c>
      <c r="D639" s="62"/>
      <c r="E639" s="61" t="str">
        <f>Matrix!$G$1</f>
        <v>Criticality:
High, Medium, or Low</v>
      </c>
      <c r="F639" s="62"/>
      <c r="G639" s="36" t="str">
        <f>Matrix!$E$1</f>
        <v xml:space="preserve">Public Requirements References/Descriptions </v>
      </c>
    </row>
    <row r="640" spans="1:8" s="38" customFormat="1" ht="15.75" customHeight="1" x14ac:dyDescent="0.4">
      <c r="A640" s="63" t="s">
        <v>112</v>
      </c>
      <c r="B640" s="64"/>
      <c r="C640" s="65" t="str" cm="1">
        <f t="array" aca="1" ref="C640" ca="1">OFFSET(Matrix!$C$1,$H640 - 1,0)</f>
        <v>Protecting Firmware on Devices</v>
      </c>
      <c r="D640" s="66"/>
      <c r="E640" s="65" t="str" cm="1">
        <f t="array" aca="1" ref="E640" ca="1">OFFSET(Matrix!$G$1, $H640 - 1,0)</f>
        <v>Low</v>
      </c>
      <c r="F640" s="66"/>
      <c r="G640" s="67" t="str" cm="1">
        <f t="array" aca="1" ref="G640" ca="1">OFFSET(Matrix!$E$1,$H640 - 1,0)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640" s="38">
        <f>MATCH($A640,Matrix!$B$2:$B$73,0)+1</f>
        <v>60</v>
      </c>
    </row>
    <row r="641" spans="1:8" s="38" customFormat="1" ht="17.25" customHeight="1" x14ac:dyDescent="0.4">
      <c r="A641" s="85" t="str">
        <f>Matrix!$A$1</f>
        <v>Applicable Component Categories</v>
      </c>
      <c r="B641" s="86"/>
      <c r="C641" s="86"/>
      <c r="D641" s="86"/>
      <c r="E641" s="86"/>
      <c r="F641" s="86"/>
      <c r="G641" s="68"/>
      <c r="H641" s="38">
        <f>MATCH($A640,Matrix!$B$2:$B$73,0)+1</f>
        <v>60</v>
      </c>
    </row>
    <row r="642" spans="1:8" s="38" customFormat="1" ht="76.5" customHeight="1" x14ac:dyDescent="0.4">
      <c r="A642" s="63" t="str" cm="1">
        <f t="array" aca="1" ref="A642" ca="1">OFFSET(Matrix!$A$1,$H642 - 1,0)</f>
        <v xml:space="preserve">Mobile App;
Vehicle Connection;
Connectivity/Communications;
Cloud or Back-end;
</v>
      </c>
      <c r="B642" s="72"/>
      <c r="C642" s="72"/>
      <c r="D642" s="72"/>
      <c r="E642" s="72"/>
      <c r="F642" s="73"/>
      <c r="G642" s="68"/>
      <c r="H642" s="38">
        <f>MATCH($A640,Matrix!$B$2:$B$73,0)+1</f>
        <v>60</v>
      </c>
    </row>
    <row r="643" spans="1:8" s="38" customFormat="1" ht="17.25" customHeight="1" x14ac:dyDescent="0.4">
      <c r="A643" s="85" t="str">
        <f>Matrix!$D$1</f>
        <v>Requirement</v>
      </c>
      <c r="B643" s="86"/>
      <c r="C643" s="86"/>
      <c r="D643" s="86"/>
      <c r="E643" s="86"/>
      <c r="F643" s="86"/>
      <c r="G643" s="68"/>
      <c r="H643" s="38">
        <f>MATCH($A640,Matrix!$B$2:$B$73,0)+1</f>
        <v>60</v>
      </c>
    </row>
    <row r="644" spans="1:8" s="38" customFormat="1" ht="94.5" customHeight="1" x14ac:dyDescent="0.4">
      <c r="A644" s="63" t="str" cm="1">
        <f t="array" aca="1" ref="A644" ca="1">OFFSET(Matrix!$D$1,$H644 - 1,0)</f>
        <v>The vendor shall utilize protective mechanisms to protect components from unauthorized runtime/volatile modification of code.</v>
      </c>
      <c r="B644" s="72"/>
      <c r="C644" s="72"/>
      <c r="D644" s="72"/>
      <c r="E644" s="72"/>
      <c r="F644" s="73"/>
      <c r="G644" s="68"/>
      <c r="H644" s="38">
        <f>MATCH($A640,Matrix!$B$2:$B$73,0)+1</f>
        <v>60</v>
      </c>
    </row>
    <row r="645" spans="1:8" s="38" customFormat="1" x14ac:dyDescent="0.4">
      <c r="A645" s="74" t="str">
        <f>Matrix!$F$1</f>
        <v xml:space="preserve">Verification: Inspection, Demonstration, Test, or Analysis </v>
      </c>
      <c r="B645" s="75"/>
      <c r="C645" s="75"/>
      <c r="D645" s="75"/>
      <c r="E645" s="75"/>
      <c r="F645" s="75"/>
      <c r="G645" s="68"/>
      <c r="H645" s="38">
        <f>MATCH($A640,Matrix!$B$2:$B$73,0)+1</f>
        <v>60</v>
      </c>
    </row>
    <row r="646" spans="1:8" s="38" customFormat="1" ht="104.25" customHeight="1" x14ac:dyDescent="0.4">
      <c r="A646" s="63" t="str" cm="1">
        <f t="array" aca="1" ref="A646" ca="1">OFFSET(Matrix!$F$1,$H646 - 1,0)</f>
        <v>Inspection of vendor documentation detailing the operation of software protections for prevent the runtime modification of code.</v>
      </c>
      <c r="B646" s="72"/>
      <c r="C646" s="72"/>
      <c r="D646" s="72"/>
      <c r="E646" s="72"/>
      <c r="F646" s="73"/>
      <c r="G646" s="68"/>
      <c r="H646" s="38">
        <f>MATCH($A640,Matrix!$B$2:$B$73,0)+1</f>
        <v>60</v>
      </c>
    </row>
    <row r="647" spans="1:8" s="38" customFormat="1" ht="17.25" customHeight="1" x14ac:dyDescent="0.4">
      <c r="A647" s="85" t="str">
        <f>Matrix!$H$1</f>
        <v>Remarks</v>
      </c>
      <c r="B647" s="86"/>
      <c r="C647" s="86"/>
      <c r="D647" s="86"/>
      <c r="E647" s="86"/>
      <c r="F647" s="86"/>
      <c r="G647" s="68"/>
      <c r="H647" s="38">
        <f>MATCH($A640,Matrix!$B$2:$B$73,0)+1</f>
        <v>60</v>
      </c>
    </row>
    <row r="648" spans="1:8" s="38" customFormat="1" ht="72" customHeight="1" thickBot="1" x14ac:dyDescent="0.45">
      <c r="A648" s="56" t="str" cm="1">
        <f t="array" aca="1" ref="A648" ca="1">OFFSET(Matrix!$H$1,$H648 - 1,0)</f>
        <v xml:space="preserve"> Not well defined enough to make this of critical importance to TSPs or carriers</v>
      </c>
      <c r="B648" s="57"/>
      <c r="C648" s="57"/>
      <c r="D648" s="57"/>
      <c r="E648" s="57"/>
      <c r="F648" s="58"/>
      <c r="G648" s="69"/>
      <c r="H648" s="38">
        <f>MATCH($A640,Matrix!$B$2:$B$73,0)+1</f>
        <v>60</v>
      </c>
    </row>
    <row r="649" spans="1:8" s="71" customFormat="1" ht="46.5" customHeight="1" thickBot="1" x14ac:dyDescent="0.45">
      <c r="A649" s="70"/>
      <c r="B649" s="70"/>
      <c r="C649" s="70"/>
      <c r="D649" s="70"/>
      <c r="E649" s="70"/>
      <c r="F649" s="70"/>
      <c r="G649" s="70"/>
      <c r="H649" s="70"/>
    </row>
    <row r="650" spans="1:8" s="37" customFormat="1" x14ac:dyDescent="0.4">
      <c r="A650" s="59" t="str">
        <f>Matrix!$B$1</f>
        <v>Ref #</v>
      </c>
      <c r="B650" s="60"/>
      <c r="C650" s="61" t="str">
        <f>Matrix!$C$1</f>
        <v>Category</v>
      </c>
      <c r="D650" s="62"/>
      <c r="E650" s="61" t="str">
        <f>Matrix!$G$1</f>
        <v>Criticality:
High, Medium, or Low</v>
      </c>
      <c r="F650" s="62"/>
      <c r="G650" s="36" t="str">
        <f>Matrix!$E$1</f>
        <v xml:space="preserve">Public Requirements References/Descriptions </v>
      </c>
    </row>
    <row r="651" spans="1:8" s="38" customFormat="1" ht="15.75" customHeight="1" x14ac:dyDescent="0.4">
      <c r="A651" s="63" t="s">
        <v>115</v>
      </c>
      <c r="B651" s="64"/>
      <c r="C651" s="65" t="str" cm="1">
        <f t="array" aca="1" ref="C651" ca="1">OFFSET(Matrix!$C$1,$H651 - 1,0)</f>
        <v>Vulnerability Management</v>
      </c>
      <c r="D651" s="66"/>
      <c r="E651" s="65" t="str" cm="1">
        <f t="array" aca="1" ref="E651" ca="1">OFFSET(Matrix!$G$1, $H651 - 1,0)</f>
        <v>Medium</v>
      </c>
      <c r="F651" s="66"/>
      <c r="G651" s="67" t="str" cm="1">
        <f t="array" aca="1" ref="G651" ca="1">OFFSET(Matrix!$E$1,$H651 - 1,0)</f>
        <v>NIST 800-53 SI-5 - SECURITY ALERTS, ADVISORIES, AND DIRECTIVES 
The organization:
a. Receives information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4">
      <c r="A652" s="85" t="str">
        <f>Matrix!$A$1</f>
        <v>Applicable Component Categories</v>
      </c>
      <c r="B652" s="86"/>
      <c r="C652" s="86"/>
      <c r="D652" s="86"/>
      <c r="E652" s="86"/>
      <c r="F652" s="86"/>
      <c r="G652" s="68"/>
      <c r="H652" s="38">
        <f>MATCH($A651,Matrix!$B$2:$B$73,0)+1</f>
        <v>61</v>
      </c>
    </row>
    <row r="653" spans="1:8" s="38" customFormat="1" ht="76.5" customHeight="1" x14ac:dyDescent="0.4">
      <c r="A653" s="63" t="str" cm="1">
        <f t="array" aca="1" ref="A653" ca="1">OFFSET(Matrix!$A$1,$H653 - 1,0)</f>
        <v xml:space="preserve">Mobile App;
Vehicle Connection;
Connectivity/Communications;
Cloud or Back-end;
</v>
      </c>
      <c r="B653" s="72"/>
      <c r="C653" s="72"/>
      <c r="D653" s="72"/>
      <c r="E653" s="72"/>
      <c r="F653" s="73"/>
      <c r="G653" s="68"/>
      <c r="H653" s="38">
        <f>MATCH($A651,Matrix!$B$2:$B$73,0)+1</f>
        <v>61</v>
      </c>
    </row>
    <row r="654" spans="1:8" s="38" customFormat="1" x14ac:dyDescent="0.4">
      <c r="A654" s="85" t="str">
        <f>Matrix!$D$1</f>
        <v>Requirement</v>
      </c>
      <c r="B654" s="86"/>
      <c r="C654" s="86"/>
      <c r="D654" s="86"/>
      <c r="E654" s="86"/>
      <c r="F654" s="86"/>
      <c r="G654" s="68"/>
      <c r="H654" s="38">
        <f>MATCH($A651,Matrix!$B$2:$B$73,0)+1</f>
        <v>61</v>
      </c>
    </row>
    <row r="655" spans="1:8" s="38" customFormat="1" ht="111.75" customHeight="1" x14ac:dyDescent="0.4">
      <c r="A655" s="63"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2"/>
      <c r="C655" s="72"/>
      <c r="D655" s="72"/>
      <c r="E655" s="72"/>
      <c r="F655" s="73"/>
      <c r="G655" s="68"/>
      <c r="H655" s="38">
        <f>MATCH($A651,Matrix!$B$2:$B$73,0)+1</f>
        <v>61</v>
      </c>
    </row>
    <row r="656" spans="1:8" s="38" customFormat="1" x14ac:dyDescent="0.4">
      <c r="A656" s="74" t="str">
        <f>Matrix!$F$1</f>
        <v xml:space="preserve">Verification: Inspection, Demonstration, Test, or Analysis </v>
      </c>
      <c r="B656" s="75"/>
      <c r="C656" s="75"/>
      <c r="D656" s="75"/>
      <c r="E656" s="75"/>
      <c r="F656" s="75"/>
      <c r="G656" s="68"/>
      <c r="H656" s="38">
        <f>MATCH($A651,Matrix!$B$2:$B$73,0)+1</f>
        <v>61</v>
      </c>
    </row>
    <row r="657" spans="1:8" s="38" customFormat="1" ht="94.5" customHeight="1" x14ac:dyDescent="0.4">
      <c r="A657" s="63"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2"/>
      <c r="C657" s="72"/>
      <c r="D657" s="72"/>
      <c r="E657" s="72"/>
      <c r="F657" s="73"/>
      <c r="G657" s="68"/>
      <c r="H657" s="38">
        <f>MATCH($A651,Matrix!$B$2:$B$73,0)+1</f>
        <v>61</v>
      </c>
    </row>
    <row r="658" spans="1:8" s="38" customFormat="1" x14ac:dyDescent="0.4">
      <c r="A658" s="85" t="str">
        <f>Matrix!$H$1</f>
        <v>Remarks</v>
      </c>
      <c r="B658" s="86"/>
      <c r="C658" s="86"/>
      <c r="D658" s="86"/>
      <c r="E658" s="86"/>
      <c r="F658" s="86"/>
      <c r="G658" s="68"/>
      <c r="H658" s="38">
        <f>MATCH($A651,Matrix!$B$2:$B$73,0)+1</f>
        <v>61</v>
      </c>
    </row>
    <row r="659" spans="1:8" s="38" customFormat="1" ht="69.75" customHeight="1" thickBot="1" x14ac:dyDescent="0.45">
      <c r="A659" s="56" t="str" cm="1">
        <f t="array" aca="1" ref="A659" ca="1">OFFSET(Matrix!$H$1,$H659 - 1,0)</f>
        <v>-</v>
      </c>
      <c r="B659" s="57"/>
      <c r="C659" s="57"/>
      <c r="D659" s="57"/>
      <c r="E659" s="57"/>
      <c r="F659" s="58"/>
      <c r="G659" s="69"/>
      <c r="H659" s="38">
        <f>MATCH($A651,Matrix!$B$2:$B$73,0)+1</f>
        <v>61</v>
      </c>
    </row>
    <row r="660" spans="1:8" s="71" customFormat="1" ht="46.5" customHeight="1" thickBot="1" x14ac:dyDescent="0.45">
      <c r="A660" s="70"/>
      <c r="B660" s="70"/>
      <c r="C660" s="70"/>
      <c r="D660" s="70"/>
      <c r="E660" s="70"/>
      <c r="F660" s="70"/>
      <c r="G660" s="70"/>
      <c r="H660" s="70"/>
    </row>
    <row r="661" spans="1:8" s="37" customFormat="1" ht="17.25" customHeight="1" x14ac:dyDescent="0.4">
      <c r="A661" s="59" t="str">
        <f>Matrix!$B$1</f>
        <v>Ref #</v>
      </c>
      <c r="B661" s="60"/>
      <c r="C661" s="61" t="str">
        <f>Matrix!$C$1</f>
        <v>Category</v>
      </c>
      <c r="D661" s="62"/>
      <c r="E661" s="61" t="str">
        <f>Matrix!$G$1</f>
        <v>Criticality:
High, Medium, or Low</v>
      </c>
      <c r="F661" s="62"/>
      <c r="G661" s="36" t="str">
        <f>Matrix!$E$1</f>
        <v xml:space="preserve">Public Requirements References/Descriptions </v>
      </c>
    </row>
    <row r="662" spans="1:8" s="38" customFormat="1" ht="15.75" customHeight="1" x14ac:dyDescent="0.4">
      <c r="A662" s="63" t="s">
        <v>117</v>
      </c>
      <c r="B662" s="64"/>
      <c r="C662" s="65" t="str" cm="1">
        <f t="array" aca="1" ref="C662" ca="1">OFFSET(Matrix!$C$1,$H662 - 1,0)</f>
        <v>Incident Response</v>
      </c>
      <c r="D662" s="66"/>
      <c r="E662" s="65" t="str" cm="1">
        <f t="array" aca="1" ref="E662" ca="1">OFFSET(Matrix!$G$1, $H662 - 1,0)</f>
        <v>High</v>
      </c>
      <c r="F662" s="66"/>
      <c r="G662" s="67" t="str" cm="1">
        <f t="array" aca="1" ref="G662" ca="1">OFFSET(Matrix!$E$1,$H662 - 1,0)</f>
        <v>NIST 800-53 SI-4 – SYSTEM MONITORING 
The organization:
a. Monitors the information system to detect: […]
FMCSA GDL 28 Enable security monitoring of the telematics system(s) using native tools.</v>
      </c>
      <c r="H662" s="38">
        <f>MATCH($A662,Matrix!$B$2:$B$73,0)+1</f>
        <v>62</v>
      </c>
    </row>
    <row r="663" spans="1:8" s="38" customFormat="1" ht="17.25" customHeight="1" x14ac:dyDescent="0.4">
      <c r="A663" s="85" t="str">
        <f>Matrix!$A$1</f>
        <v>Applicable Component Categories</v>
      </c>
      <c r="B663" s="86"/>
      <c r="C663" s="86"/>
      <c r="D663" s="86"/>
      <c r="E663" s="86"/>
      <c r="F663" s="86"/>
      <c r="G663" s="68"/>
      <c r="H663" s="38">
        <f>MATCH($A662,Matrix!$B$2:$B$73,0)+1</f>
        <v>62</v>
      </c>
    </row>
    <row r="664" spans="1:8" s="38" customFormat="1" ht="76.5" customHeight="1" x14ac:dyDescent="0.4">
      <c r="A664" s="63" t="str" cm="1">
        <f t="array" aca="1" ref="A664" ca="1">OFFSET(Matrix!$A$1,$H664 - 1,0)</f>
        <v xml:space="preserve">Cloud or Back-end;
</v>
      </c>
      <c r="B664" s="72"/>
      <c r="C664" s="72"/>
      <c r="D664" s="72"/>
      <c r="E664" s="72"/>
      <c r="F664" s="73"/>
      <c r="G664" s="68"/>
      <c r="H664" s="38">
        <f>MATCH($A662,Matrix!$B$2:$B$73,0)+1</f>
        <v>62</v>
      </c>
    </row>
    <row r="665" spans="1:8" s="38" customFormat="1" ht="17.25" customHeight="1" x14ac:dyDescent="0.4">
      <c r="A665" s="85" t="str">
        <f>Matrix!$D$1</f>
        <v>Requirement</v>
      </c>
      <c r="B665" s="86"/>
      <c r="C665" s="86"/>
      <c r="D665" s="86"/>
      <c r="E665" s="86"/>
      <c r="F665" s="86"/>
      <c r="G665" s="68"/>
      <c r="H665" s="38">
        <f>MATCH($A662,Matrix!$B$2:$B$73,0)+1</f>
        <v>62</v>
      </c>
    </row>
    <row r="666" spans="1:8" s="38" customFormat="1" ht="94.5" customHeight="1" x14ac:dyDescent="0.4">
      <c r="A666" s="63" t="str" cm="1">
        <f t="array" aca="1" ref="A666" ca="1">OFFSET(Matrix!$D$1,$H666 - 1,0)</f>
        <v>The vendor must monitor information systems for attack and unauthorized access including employing automated analysis tools</v>
      </c>
      <c r="B666" s="72"/>
      <c r="C666" s="72"/>
      <c r="D666" s="72"/>
      <c r="E666" s="72"/>
      <c r="F666" s="73"/>
      <c r="G666" s="68"/>
      <c r="H666" s="38">
        <f>MATCH($A662,Matrix!$B$2:$B$73,0)+1</f>
        <v>62</v>
      </c>
    </row>
    <row r="667" spans="1:8" s="38" customFormat="1" x14ac:dyDescent="0.4">
      <c r="A667" s="74" t="str">
        <f>Matrix!$F$1</f>
        <v xml:space="preserve">Verification: Inspection, Demonstration, Test, or Analysis </v>
      </c>
      <c r="B667" s="75"/>
      <c r="C667" s="75"/>
      <c r="D667" s="75"/>
      <c r="E667" s="75"/>
      <c r="F667" s="75"/>
      <c r="G667" s="68"/>
      <c r="H667" s="38">
        <f>MATCH($A662,Matrix!$B$2:$B$73,0)+1</f>
        <v>62</v>
      </c>
    </row>
    <row r="668" spans="1:8" s="38" customFormat="1" ht="94.5" customHeight="1" x14ac:dyDescent="0.4">
      <c r="A668" s="63" t="str" cm="1">
        <f t="array" aca="1" ref="A668" ca="1">OFFSET(Matrix!$F$1,$H668 - 1,0)</f>
        <v>Inspection of vendor-supplied documentation which asserts the use and active monitoring of their systems for intrusion.</v>
      </c>
      <c r="B668" s="72"/>
      <c r="C668" s="72"/>
      <c r="D668" s="72"/>
      <c r="E668" s="72"/>
      <c r="F668" s="73"/>
      <c r="G668" s="68"/>
      <c r="H668" s="38">
        <f>MATCH($A662,Matrix!$B$2:$B$73,0)+1</f>
        <v>62</v>
      </c>
    </row>
    <row r="669" spans="1:8" s="38" customFormat="1" ht="17.25" customHeight="1" x14ac:dyDescent="0.4">
      <c r="A669" s="85" t="str">
        <f>Matrix!$H$1</f>
        <v>Remarks</v>
      </c>
      <c r="B669" s="86"/>
      <c r="C669" s="86"/>
      <c r="D669" s="86"/>
      <c r="E669" s="86"/>
      <c r="F669" s="86"/>
      <c r="G669" s="68"/>
      <c r="H669" s="38">
        <f>MATCH($A662,Matrix!$B$2:$B$73,0)+1</f>
        <v>62</v>
      </c>
    </row>
    <row r="670" spans="1:8" s="38" customFormat="1" ht="138.75" customHeight="1" thickBot="1" x14ac:dyDescent="0.45">
      <c r="A670" s="56" t="str" cm="1">
        <f t="array" aca="1" ref="A670" ca="1">OFFSET(Matrix!$H$1,$H670 - 1,0)</f>
        <v xml:space="preserve"> Regardless of how secure a system might be it will eventually be breached; therefore monitoring is of high criticality
e.g. SIEM, IDS, WAF, Application monitoring</v>
      </c>
      <c r="B670" s="57"/>
      <c r="C670" s="57"/>
      <c r="D670" s="57"/>
      <c r="E670" s="57"/>
      <c r="F670" s="58"/>
      <c r="G670" s="69"/>
      <c r="H670" s="38">
        <f>MATCH($A662,Matrix!$B$2:$B$73,0)+1</f>
        <v>62</v>
      </c>
    </row>
    <row r="671" spans="1:8" s="71" customFormat="1" ht="46.5" customHeight="1" thickBot="1" x14ac:dyDescent="0.45">
      <c r="A671" s="70"/>
      <c r="B671" s="70"/>
      <c r="C671" s="70"/>
      <c r="D671" s="70"/>
      <c r="E671" s="70"/>
      <c r="F671" s="70"/>
      <c r="G671" s="70"/>
      <c r="H671" s="70"/>
    </row>
    <row r="672" spans="1:8" s="37" customFormat="1" x14ac:dyDescent="0.4">
      <c r="A672" s="59" t="str">
        <f>Matrix!$B$1</f>
        <v>Ref #</v>
      </c>
      <c r="B672" s="60"/>
      <c r="C672" s="61" t="str">
        <f>Matrix!$C$1</f>
        <v>Category</v>
      </c>
      <c r="D672" s="62"/>
      <c r="E672" s="61" t="str">
        <f>Matrix!$G$1</f>
        <v>Criticality:
High, Medium, or Low</v>
      </c>
      <c r="F672" s="62"/>
      <c r="G672" s="36" t="str">
        <f>Matrix!$E$1</f>
        <v xml:space="preserve">Public Requirements References/Descriptions </v>
      </c>
    </row>
    <row r="673" spans="1:8" s="38" customFormat="1" ht="15.75" customHeight="1" x14ac:dyDescent="0.4">
      <c r="A673" s="63" t="s">
        <v>121</v>
      </c>
      <c r="B673" s="64"/>
      <c r="C673" s="65" t="str" cm="1">
        <f t="array" aca="1" ref="C673" ca="1">OFFSET(Matrix!$C$1,$H673 - 1,0)</f>
        <v>Vulnerability Management</v>
      </c>
      <c r="D673" s="66"/>
      <c r="E673" s="65" t="str" cm="1">
        <f t="array" aca="1" ref="E673" ca="1">OFFSET(Matrix!$G$1, $H673 - 1,0)</f>
        <v>Medium</v>
      </c>
      <c r="F673" s="66"/>
      <c r="G673" s="67" t="str" cm="1">
        <f t="array" aca="1" ref="G673" ca="1">OFFSET(Matrix!$E$1,$H673 - 1,0)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673" s="38">
        <f>MATCH($A673,Matrix!$B$2:$B$73,0)+1</f>
        <v>63</v>
      </c>
    </row>
    <row r="674" spans="1:8" s="38" customFormat="1" x14ac:dyDescent="0.4">
      <c r="A674" s="85" t="str">
        <f>Matrix!$A$1</f>
        <v>Applicable Component Categories</v>
      </c>
      <c r="B674" s="86"/>
      <c r="C674" s="86"/>
      <c r="D674" s="86"/>
      <c r="E674" s="86"/>
      <c r="F674" s="86"/>
      <c r="G674" s="68"/>
      <c r="H674" s="38">
        <f>MATCH($A673,Matrix!$B$2:$B$73,0)+1</f>
        <v>63</v>
      </c>
    </row>
    <row r="675" spans="1:8" s="38" customFormat="1" ht="76.5" customHeight="1" x14ac:dyDescent="0.4">
      <c r="A675" s="63" t="str" cm="1">
        <f t="array" aca="1" ref="A675" ca="1">OFFSET(Matrix!$A$1,$H675 - 1,0)</f>
        <v xml:space="preserve">Connectivity/Communications;
Cloud or Back-end;
</v>
      </c>
      <c r="B675" s="72"/>
      <c r="C675" s="72"/>
      <c r="D675" s="72"/>
      <c r="E675" s="72"/>
      <c r="F675" s="73"/>
      <c r="G675" s="68"/>
      <c r="H675" s="38">
        <f>MATCH($A673,Matrix!$B$2:$B$73,0)+1</f>
        <v>63</v>
      </c>
    </row>
    <row r="676" spans="1:8" s="38" customFormat="1" x14ac:dyDescent="0.4">
      <c r="A676" s="85" t="str">
        <f>Matrix!$D$1</f>
        <v>Requirement</v>
      </c>
      <c r="B676" s="86"/>
      <c r="C676" s="86"/>
      <c r="D676" s="86"/>
      <c r="E676" s="86"/>
      <c r="F676" s="86"/>
      <c r="G676" s="68"/>
      <c r="H676" s="38">
        <f>MATCH($A673,Matrix!$B$2:$B$73,0)+1</f>
        <v>63</v>
      </c>
    </row>
    <row r="677" spans="1:8" s="38" customFormat="1" ht="94.5" customHeight="1" x14ac:dyDescent="0.4">
      <c r="A677" s="63" t="str" cm="1">
        <f t="array" aca="1" ref="A677" ca="1">OFFSET(Matrix!$D$1,$H677 - 1,0)</f>
        <v xml:space="preserve">The vendor conducts regular vulnerability scans of operating environment to verify software components in use have been patched according to remediation SLAs. 
</v>
      </c>
      <c r="B677" s="72"/>
      <c r="C677" s="72"/>
      <c r="D677" s="72"/>
      <c r="E677" s="72"/>
      <c r="F677" s="73"/>
      <c r="G677" s="68"/>
      <c r="H677" s="38">
        <f>MATCH($A673,Matrix!$B$2:$B$73,0)+1</f>
        <v>63</v>
      </c>
    </row>
    <row r="678" spans="1:8" s="38" customFormat="1" x14ac:dyDescent="0.4">
      <c r="A678" s="74" t="str">
        <f>Matrix!$F$1</f>
        <v xml:space="preserve">Verification: Inspection, Demonstration, Test, or Analysis </v>
      </c>
      <c r="B678" s="75"/>
      <c r="C678" s="75"/>
      <c r="D678" s="75"/>
      <c r="E678" s="75"/>
      <c r="F678" s="75"/>
      <c r="G678" s="68"/>
      <c r="H678" s="38">
        <f>MATCH($A673,Matrix!$B$2:$B$73,0)+1</f>
        <v>63</v>
      </c>
    </row>
    <row r="679" spans="1:8" s="38" customFormat="1" ht="94.5" customHeight="1" x14ac:dyDescent="0.4">
      <c r="A679" s="63" t="str" cm="1">
        <f t="array" aca="1" ref="A679" ca="1">OFFSET(Matrix!$F$1,$H679 - 1,0)</f>
        <v>Inspection of vendor-supplied documents stating the frequency, method, and scope of vulnerability scans.</v>
      </c>
      <c r="B679" s="72"/>
      <c r="C679" s="72"/>
      <c r="D679" s="72"/>
      <c r="E679" s="72"/>
      <c r="F679" s="73"/>
      <c r="G679" s="68"/>
      <c r="H679" s="38">
        <f>MATCH($A673,Matrix!$B$2:$B$73,0)+1</f>
        <v>63</v>
      </c>
    </row>
    <row r="680" spans="1:8" s="38" customFormat="1" x14ac:dyDescent="0.4">
      <c r="A680" s="85" t="str">
        <f>Matrix!$H$1</f>
        <v>Remarks</v>
      </c>
      <c r="B680" s="86"/>
      <c r="C680" s="86"/>
      <c r="D680" s="86"/>
      <c r="E680" s="86"/>
      <c r="F680" s="86"/>
      <c r="G680" s="68"/>
      <c r="H680" s="38">
        <f>MATCH($A673,Matrix!$B$2:$B$73,0)+1</f>
        <v>63</v>
      </c>
    </row>
    <row r="681" spans="1:8" s="38" customFormat="1" ht="49.5" customHeight="1" thickBot="1" x14ac:dyDescent="0.45">
      <c r="A681" s="56" t="str" cm="1">
        <f t="array" aca="1" ref="A681" ca="1">OFFSET(Matrix!$H$1,$H681 - 1,0)</f>
        <v>-</v>
      </c>
      <c r="B681" s="57"/>
      <c r="C681" s="57"/>
      <c r="D681" s="57"/>
      <c r="E681" s="57"/>
      <c r="F681" s="58"/>
      <c r="G681" s="69"/>
      <c r="H681" s="38">
        <f>MATCH($A673,Matrix!$B$2:$B$73,0)+1</f>
        <v>63</v>
      </c>
    </row>
    <row r="682" spans="1:8" s="71" customFormat="1" ht="46.5" customHeight="1" thickBot="1" x14ac:dyDescent="0.45">
      <c r="A682" s="70"/>
      <c r="B682" s="70"/>
      <c r="C682" s="70"/>
      <c r="D682" s="70"/>
      <c r="E682" s="70"/>
      <c r="F682" s="70"/>
      <c r="G682" s="70"/>
      <c r="H682" s="70"/>
    </row>
    <row r="683" spans="1:8" s="37" customFormat="1" ht="17.25" customHeight="1" x14ac:dyDescent="0.4">
      <c r="A683" s="59" t="str">
        <f>Matrix!$B$1</f>
        <v>Ref #</v>
      </c>
      <c r="B683" s="60"/>
      <c r="C683" s="61" t="str">
        <f>Matrix!$C$1</f>
        <v>Category</v>
      </c>
      <c r="D683" s="62"/>
      <c r="E683" s="61" t="str">
        <f>Matrix!$G$1</f>
        <v>Criticality:
High, Medium, or Low</v>
      </c>
      <c r="F683" s="62"/>
      <c r="G683" s="36" t="str">
        <f>Matrix!$E$1</f>
        <v xml:space="preserve">Public Requirements References/Descriptions </v>
      </c>
    </row>
    <row r="684" spans="1:8" s="38" customFormat="1" ht="15.75" customHeight="1" x14ac:dyDescent="0.4">
      <c r="A684" s="63" t="s">
        <v>123</v>
      </c>
      <c r="B684" s="64"/>
      <c r="C684" s="65" t="str" cm="1">
        <f t="array" aca="1" ref="C684" ca="1">OFFSET(Matrix!$C$1,$H684 - 1,0)</f>
        <v>Vulnerability Management</v>
      </c>
      <c r="D684" s="66"/>
      <c r="E684" s="65" t="str" cm="1">
        <f t="array" aca="1" ref="E684" ca="1">OFFSET(Matrix!$G$1, $H684 - 1,0)</f>
        <v>Low</v>
      </c>
      <c r="F684" s="66"/>
      <c r="G684" s="67" t="str" cm="1">
        <f t="array" aca="1" ref="G684" ca="1">OFFSET(Matrix!$E$1,$H684 - 1,0)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4">
      <c r="A685" s="85" t="str">
        <f>Matrix!$A$1</f>
        <v>Applicable Component Categories</v>
      </c>
      <c r="B685" s="86"/>
      <c r="C685" s="86"/>
      <c r="D685" s="86"/>
      <c r="E685" s="86"/>
      <c r="F685" s="86"/>
      <c r="G685" s="68"/>
      <c r="H685" s="38">
        <f>MATCH($A684,Matrix!$B$2:$B$73,0)+1</f>
        <v>64</v>
      </c>
    </row>
    <row r="686" spans="1:8" s="38" customFormat="1" ht="76.5" customHeight="1" x14ac:dyDescent="0.4">
      <c r="A686" s="63" t="str" cm="1">
        <f t="array" aca="1" ref="A686" ca="1">OFFSET(Matrix!$A$1,$H686 - 1,0)</f>
        <v xml:space="preserve">Mobile App;
Vehicle Connection;
Connectivity/Communications;
Cloud or Back-end;
</v>
      </c>
      <c r="B686" s="72"/>
      <c r="C686" s="72"/>
      <c r="D686" s="72"/>
      <c r="E686" s="72"/>
      <c r="F686" s="73"/>
      <c r="G686" s="68"/>
      <c r="H686" s="38">
        <f>MATCH($A684,Matrix!$B$2:$B$73,0)+1</f>
        <v>64</v>
      </c>
    </row>
    <row r="687" spans="1:8" s="38" customFormat="1" ht="17.25" customHeight="1" x14ac:dyDescent="0.4">
      <c r="A687" s="85" t="str">
        <f>Matrix!$D$1</f>
        <v>Requirement</v>
      </c>
      <c r="B687" s="86"/>
      <c r="C687" s="86"/>
      <c r="D687" s="86"/>
      <c r="E687" s="86"/>
      <c r="F687" s="86"/>
      <c r="G687" s="68"/>
      <c r="H687" s="38">
        <f>MATCH($A684,Matrix!$B$2:$B$73,0)+1</f>
        <v>64</v>
      </c>
    </row>
    <row r="688" spans="1:8" s="38" customFormat="1" ht="94.5" customHeight="1" x14ac:dyDescent="0.4">
      <c r="A688" s="63" t="str" cm="1">
        <f t="array" aca="1" ref="A688" ca="1">OFFSET(Matrix!$D$1,$H688 - 1,0)</f>
        <v>The vendor shall have a vulnerability management process that includes steps to triage any found vulnerabilities and plan remediation.</v>
      </c>
      <c r="B688" s="72"/>
      <c r="C688" s="72"/>
      <c r="D688" s="72"/>
      <c r="E688" s="72"/>
      <c r="F688" s="73"/>
      <c r="G688" s="68"/>
      <c r="H688" s="38">
        <f>MATCH($A684,Matrix!$B$2:$B$73,0)+1</f>
        <v>64</v>
      </c>
    </row>
    <row r="689" spans="1:8" s="38" customFormat="1" x14ac:dyDescent="0.4">
      <c r="A689" s="74" t="str">
        <f>Matrix!$F$1</f>
        <v xml:space="preserve">Verification: Inspection, Demonstration, Test, or Analysis </v>
      </c>
      <c r="B689" s="75"/>
      <c r="C689" s="75"/>
      <c r="D689" s="75"/>
      <c r="E689" s="75"/>
      <c r="F689" s="75"/>
      <c r="G689" s="68"/>
      <c r="H689" s="38">
        <f>MATCH($A684,Matrix!$B$2:$B$73,0)+1</f>
        <v>64</v>
      </c>
    </row>
    <row r="690" spans="1:8" s="38" customFormat="1" ht="104.25" customHeight="1" x14ac:dyDescent="0.4">
      <c r="A690" s="63" t="str" cm="1">
        <f t="array" aca="1" ref="A690" ca="1">OFFSET(Matrix!$F$1,$H690 - 1,0)</f>
        <v>Inspection of vendor-supplied documentation describing their triage process.</v>
      </c>
      <c r="B690" s="72"/>
      <c r="C690" s="72"/>
      <c r="D690" s="72"/>
      <c r="E690" s="72"/>
      <c r="F690" s="73"/>
      <c r="G690" s="68"/>
      <c r="H690" s="38">
        <f>MATCH($A684,Matrix!$B$2:$B$73,0)+1</f>
        <v>64</v>
      </c>
    </row>
    <row r="691" spans="1:8" s="38" customFormat="1" ht="17.25" customHeight="1" x14ac:dyDescent="0.4">
      <c r="A691" s="85" t="str">
        <f>Matrix!$H$1</f>
        <v>Remarks</v>
      </c>
      <c r="B691" s="86"/>
      <c r="C691" s="86"/>
      <c r="D691" s="86"/>
      <c r="E691" s="86"/>
      <c r="F691" s="86"/>
      <c r="G691" s="68"/>
      <c r="H691" s="38">
        <f>MATCH($A684,Matrix!$B$2:$B$73,0)+1</f>
        <v>64</v>
      </c>
    </row>
    <row r="692" spans="1:8" s="38" customFormat="1" ht="72" customHeight="1" thickBot="1" x14ac:dyDescent="0.45">
      <c r="A692" s="56" t="str" cm="1">
        <f t="array" aca="1" ref="A692" ca="1">OFFSET(Matrix!$H$1,$H692 - 1,0)</f>
        <v xml:space="preserve"> This requirement, if satisfied, shows process maturity but is nice-to-have over and above the previous requirements in this category</v>
      </c>
      <c r="B692" s="57"/>
      <c r="C692" s="57"/>
      <c r="D692" s="57"/>
      <c r="E692" s="57"/>
      <c r="F692" s="58"/>
      <c r="G692" s="69"/>
      <c r="H692" s="38">
        <f>MATCH($A684,Matrix!$B$2:$B$73,0)+1</f>
        <v>64</v>
      </c>
    </row>
    <row r="693" spans="1:8" s="71" customFormat="1" ht="46.5" customHeight="1" thickBot="1" x14ac:dyDescent="0.45">
      <c r="A693" s="70"/>
      <c r="B693" s="70"/>
      <c r="C693" s="70"/>
      <c r="D693" s="70"/>
      <c r="E693" s="70"/>
      <c r="F693" s="70"/>
      <c r="G693" s="70"/>
      <c r="H693" s="70"/>
    </row>
    <row r="694" spans="1:8" s="37" customFormat="1" x14ac:dyDescent="0.4">
      <c r="A694" s="59" t="str">
        <f>Matrix!$B$1</f>
        <v>Ref #</v>
      </c>
      <c r="B694" s="60"/>
      <c r="C694" s="61" t="str">
        <f>Matrix!$C$1</f>
        <v>Category</v>
      </c>
      <c r="D694" s="62"/>
      <c r="E694" s="61" t="str">
        <f>Matrix!$G$1</f>
        <v>Criticality:
High, Medium, or Low</v>
      </c>
      <c r="F694" s="62"/>
      <c r="G694" s="36" t="str">
        <f>Matrix!$E$1</f>
        <v xml:space="preserve">Public Requirements References/Descriptions </v>
      </c>
    </row>
    <row r="695" spans="1:8" s="38" customFormat="1" ht="15.75" customHeight="1" x14ac:dyDescent="0.4">
      <c r="A695" s="63" t="s">
        <v>126</v>
      </c>
      <c r="B695" s="64"/>
      <c r="C695" s="65" t="str" cm="1">
        <f t="array" aca="1" ref="C695" ca="1">OFFSET(Matrix!$C$1,$H695 - 1,0)</f>
        <v>Vulnerability Management</v>
      </c>
      <c r="D695" s="66"/>
      <c r="E695" s="65" t="str" cm="1">
        <f t="array" aca="1" ref="E695" ca="1">OFFSET(Matrix!$G$1, $H695 - 1,0)</f>
        <v>Medium</v>
      </c>
      <c r="F695" s="66"/>
      <c r="G695" s="67" t="str" cm="1">
        <f t="array" aca="1" ref="G695" ca="1">OFFSET(Matrix!$E$1,$H695 - 1,0)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
FMCSA GDL 2 Follow secure coding best practices.</v>
      </c>
      <c r="H695" s="38">
        <f>MATCH($A695,Matrix!$B$2:$B$73,0)+1</f>
        <v>65</v>
      </c>
    </row>
    <row r="696" spans="1:8" s="38" customFormat="1" x14ac:dyDescent="0.4">
      <c r="A696" s="85" t="str">
        <f>Matrix!$A$1</f>
        <v>Applicable Component Categories</v>
      </c>
      <c r="B696" s="86"/>
      <c r="C696" s="86"/>
      <c r="D696" s="86"/>
      <c r="E696" s="86"/>
      <c r="F696" s="86"/>
      <c r="G696" s="68"/>
      <c r="H696" s="38">
        <f>MATCH($A695,Matrix!$B$2:$B$73,0)+1</f>
        <v>65</v>
      </c>
    </row>
    <row r="697" spans="1:8" s="38" customFormat="1" ht="76.5" customHeight="1" x14ac:dyDescent="0.4">
      <c r="A697" s="63" t="str" cm="1">
        <f t="array" aca="1" ref="A697" ca="1">OFFSET(Matrix!$A$1,$H697 - 1,0)</f>
        <v xml:space="preserve">Mobile App;
Vehicle Connection;
Connectivity/Communications;
Cloud or Back-end;
</v>
      </c>
      <c r="B697" s="72"/>
      <c r="C697" s="72"/>
      <c r="D697" s="72"/>
      <c r="E697" s="72"/>
      <c r="F697" s="73"/>
      <c r="G697" s="68"/>
      <c r="H697" s="38">
        <f>MATCH($A695,Matrix!$B$2:$B$73,0)+1</f>
        <v>65</v>
      </c>
    </row>
    <row r="698" spans="1:8" s="38" customFormat="1" x14ac:dyDescent="0.4">
      <c r="A698" s="85" t="str">
        <f>Matrix!$D$1</f>
        <v>Requirement</v>
      </c>
      <c r="B698" s="86"/>
      <c r="C698" s="86"/>
      <c r="D698" s="86"/>
      <c r="E698" s="86"/>
      <c r="F698" s="86"/>
      <c r="G698" s="68"/>
      <c r="H698" s="38">
        <f>MATCH($A695,Matrix!$B$2:$B$73,0)+1</f>
        <v>65</v>
      </c>
    </row>
    <row r="699" spans="1:8" s="38" customFormat="1" ht="108" customHeight="1" x14ac:dyDescent="0.4">
      <c r="A699" s="63"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2"/>
      <c r="C699" s="72"/>
      <c r="D699" s="72"/>
      <c r="E699" s="72"/>
      <c r="F699" s="73"/>
      <c r="G699" s="68"/>
      <c r="H699" s="38">
        <f>MATCH($A695,Matrix!$B$2:$B$73,0)+1</f>
        <v>65</v>
      </c>
    </row>
    <row r="700" spans="1:8" s="38" customFormat="1" x14ac:dyDescent="0.4">
      <c r="A700" s="74" t="str">
        <f>Matrix!$F$1</f>
        <v xml:space="preserve">Verification: Inspection, Demonstration, Test, or Analysis </v>
      </c>
      <c r="B700" s="75"/>
      <c r="C700" s="75"/>
      <c r="D700" s="75"/>
      <c r="E700" s="75"/>
      <c r="F700" s="75"/>
      <c r="G700" s="68"/>
      <c r="H700" s="38">
        <f>MATCH($A695,Matrix!$B$2:$B$73,0)+1</f>
        <v>65</v>
      </c>
    </row>
    <row r="701" spans="1:8" s="38" customFormat="1" ht="103.5" customHeight="1" x14ac:dyDescent="0.4">
      <c r="A701" s="63" t="str" cm="1">
        <f t="array" aca="1" ref="A701" ca="1">OFFSET(Matrix!$F$1,$H701 - 1,0)</f>
        <v>Inspection of vendor-supplied documentation detailing their release process and quality controls.
Ensure that the process ensures that code is subject to static analysis prior to production release.</v>
      </c>
      <c r="B701" s="72"/>
      <c r="C701" s="72"/>
      <c r="D701" s="72"/>
      <c r="E701" s="72"/>
      <c r="F701" s="73"/>
      <c r="G701" s="68"/>
      <c r="H701" s="38">
        <f>MATCH($A695,Matrix!$B$2:$B$73,0)+1</f>
        <v>65</v>
      </c>
    </row>
    <row r="702" spans="1:8" s="38" customFormat="1" x14ac:dyDescent="0.4">
      <c r="A702" s="85" t="str">
        <f>Matrix!$H$1</f>
        <v>Remarks</v>
      </c>
      <c r="B702" s="86"/>
      <c r="C702" s="86"/>
      <c r="D702" s="86"/>
      <c r="E702" s="86"/>
      <c r="F702" s="86"/>
      <c r="G702" s="68"/>
      <c r="H702" s="38">
        <f>MATCH($A695,Matrix!$B$2:$B$73,0)+1</f>
        <v>65</v>
      </c>
    </row>
    <row r="703" spans="1:8" s="38" customFormat="1" ht="49.5" customHeight="1" thickBot="1" x14ac:dyDescent="0.45">
      <c r="A703" s="56" t="str" cm="1">
        <f t="array" aca="1" ref="A703" ca="1">OFFSET(Matrix!$H$1,$H703 - 1,0)</f>
        <v>-</v>
      </c>
      <c r="B703" s="57"/>
      <c r="C703" s="57"/>
      <c r="D703" s="57"/>
      <c r="E703" s="57"/>
      <c r="F703" s="58"/>
      <c r="G703" s="69"/>
      <c r="H703" s="38">
        <f>MATCH($A695,Matrix!$B$2:$B$73,0)+1</f>
        <v>65</v>
      </c>
    </row>
    <row r="704" spans="1:8" s="71" customFormat="1" ht="46.5" customHeight="1" thickBot="1" x14ac:dyDescent="0.45">
      <c r="A704" s="70"/>
      <c r="B704" s="70"/>
      <c r="C704" s="70"/>
      <c r="D704" s="70"/>
      <c r="E704" s="70"/>
      <c r="F704" s="70"/>
      <c r="G704" s="70"/>
      <c r="H704" s="70"/>
    </row>
    <row r="705" spans="1:8" s="37" customFormat="1" ht="17.25" customHeight="1" x14ac:dyDescent="0.4">
      <c r="A705" s="59" t="str">
        <f>Matrix!$B$1</f>
        <v>Ref #</v>
      </c>
      <c r="B705" s="60"/>
      <c r="C705" s="61" t="str">
        <f>Matrix!$C$1</f>
        <v>Category</v>
      </c>
      <c r="D705" s="62"/>
      <c r="E705" s="61" t="str">
        <f>Matrix!$G$1</f>
        <v>Criticality:
High, Medium, or Low</v>
      </c>
      <c r="F705" s="62"/>
      <c r="G705" s="36" t="str">
        <f>Matrix!$E$1</f>
        <v xml:space="preserve">Public Requirements References/Descriptions </v>
      </c>
    </row>
    <row r="706" spans="1:8" s="38" customFormat="1" ht="15.75" customHeight="1" x14ac:dyDescent="0.4">
      <c r="A706" s="63" t="s">
        <v>127</v>
      </c>
      <c r="B706" s="64"/>
      <c r="C706" s="65" t="str" cm="1">
        <f t="array" aca="1" ref="C706" ca="1">OFFSET(Matrix!$C$1,$H706 - 1,0)</f>
        <v>Vulnerability Management</v>
      </c>
      <c r="D706" s="66"/>
      <c r="E706" s="65" t="str" cm="1">
        <f t="array" aca="1" ref="E706" ca="1">OFFSET(Matrix!$G$1, $H706 - 1,0)</f>
        <v>Medium</v>
      </c>
      <c r="F706" s="66"/>
      <c r="G706" s="67" t="str" cm="1">
        <f t="array" aca="1" ref="G706" ca="1">OFFSET(Matrix!$E$1,$H706 - 1,0)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FMCSA GDL 28 Enable security monitoring of the telematics system(s) using native tools</v>
      </c>
      <c r="H706" s="38">
        <f>MATCH($A706,Matrix!$B$2:$B$73,0)+1</f>
        <v>66</v>
      </c>
    </row>
    <row r="707" spans="1:8" s="38" customFormat="1" ht="17.25" customHeight="1" x14ac:dyDescent="0.4">
      <c r="A707" s="85" t="str">
        <f>Matrix!$A$1</f>
        <v>Applicable Component Categories</v>
      </c>
      <c r="B707" s="86"/>
      <c r="C707" s="86"/>
      <c r="D707" s="86"/>
      <c r="E707" s="86"/>
      <c r="F707" s="86"/>
      <c r="G707" s="68"/>
      <c r="H707" s="38">
        <f>MATCH($A706,Matrix!$B$2:$B$73,0)+1</f>
        <v>66</v>
      </c>
    </row>
    <row r="708" spans="1:8" s="38" customFormat="1" ht="76.5" customHeight="1" x14ac:dyDescent="0.4">
      <c r="A708" s="63" t="str" cm="1">
        <f t="array" aca="1" ref="A708" ca="1">OFFSET(Matrix!$A$1,$H708 - 1,0)</f>
        <v xml:space="preserve">Mobile App;
Vehicle Connection;
Connectivity/Communications;
Cloud or Back-end;
</v>
      </c>
      <c r="B708" s="72"/>
      <c r="C708" s="72"/>
      <c r="D708" s="72"/>
      <c r="E708" s="72"/>
      <c r="F708" s="73"/>
      <c r="G708" s="68"/>
      <c r="H708" s="38">
        <f>MATCH($A706,Matrix!$B$2:$B$73,0)+1</f>
        <v>66</v>
      </c>
    </row>
    <row r="709" spans="1:8" s="38" customFormat="1" ht="17.25" customHeight="1" x14ac:dyDescent="0.4">
      <c r="A709" s="85" t="str">
        <f>Matrix!$D$1</f>
        <v>Requirement</v>
      </c>
      <c r="B709" s="86"/>
      <c r="C709" s="86"/>
      <c r="D709" s="86"/>
      <c r="E709" s="86"/>
      <c r="F709" s="86"/>
      <c r="G709" s="68"/>
      <c r="H709" s="38">
        <f>MATCH($A706,Matrix!$B$2:$B$73,0)+1</f>
        <v>66</v>
      </c>
    </row>
    <row r="710" spans="1:8" s="38" customFormat="1" ht="94.5" customHeight="1" x14ac:dyDescent="0.4">
      <c r="A710" s="63" t="str" cm="1">
        <f t="array" aca="1" ref="A710" ca="1">OFFSET(Matrix!$D$1,$H710 - 1,0)</f>
        <v>The vendor shall implement ongoing monitoring and protection against malicious code in production using a well governed process that addresses all entry and exit points in the system.</v>
      </c>
      <c r="B710" s="72"/>
      <c r="C710" s="72"/>
      <c r="D710" s="72"/>
      <c r="E710" s="72"/>
      <c r="F710" s="73"/>
      <c r="G710" s="68"/>
      <c r="H710" s="38">
        <f>MATCH($A706,Matrix!$B$2:$B$73,0)+1</f>
        <v>66</v>
      </c>
    </row>
    <row r="711" spans="1:8" s="38" customFormat="1" x14ac:dyDescent="0.4">
      <c r="A711" s="74" t="str">
        <f>Matrix!$F$1</f>
        <v xml:space="preserve">Verification: Inspection, Demonstration, Test, or Analysis </v>
      </c>
      <c r="B711" s="75"/>
      <c r="C711" s="75"/>
      <c r="D711" s="75"/>
      <c r="E711" s="75"/>
      <c r="F711" s="75"/>
      <c r="G711" s="68"/>
      <c r="H711" s="38">
        <f>MATCH($A706,Matrix!$B$2:$B$73,0)+1</f>
        <v>66</v>
      </c>
    </row>
    <row r="712" spans="1:8" s="38" customFormat="1" ht="94.5" customHeight="1" x14ac:dyDescent="0.4">
      <c r="A712" s="63" t="str" cm="1">
        <f t="array" aca="1" ref="A712" ca="1">OFFSET(Matrix!$F$1,$H712 - 1,0)</f>
        <v>Inspection of vendor-supplied documentation detailing the methods used to protect systems and devices from malicious code.</v>
      </c>
      <c r="B712" s="72"/>
      <c r="C712" s="72"/>
      <c r="D712" s="72"/>
      <c r="E712" s="72"/>
      <c r="F712" s="73"/>
      <c r="G712" s="68"/>
      <c r="H712" s="38">
        <f>MATCH($A706,Matrix!$B$2:$B$73,0)+1</f>
        <v>66</v>
      </c>
    </row>
    <row r="713" spans="1:8" s="38" customFormat="1" ht="17.25" customHeight="1" x14ac:dyDescent="0.4">
      <c r="A713" s="85" t="str">
        <f>Matrix!$H$1</f>
        <v>Remarks</v>
      </c>
      <c r="B713" s="86"/>
      <c r="C713" s="86"/>
      <c r="D713" s="86"/>
      <c r="E713" s="86"/>
      <c r="F713" s="86"/>
      <c r="G713" s="68"/>
      <c r="H713" s="38">
        <f>MATCH($A706,Matrix!$B$2:$B$73,0)+1</f>
        <v>66</v>
      </c>
    </row>
    <row r="714" spans="1:8" s="38" customFormat="1" ht="49.5" customHeight="1" thickBot="1" x14ac:dyDescent="0.45">
      <c r="A714" s="56" t="str" cm="1">
        <f t="array" aca="1" ref="A714" ca="1">OFFSET(Matrix!$H$1,$H714 - 1,0)</f>
        <v>e.g. whitelisting, anti-malware scanning, cryptographic protections</v>
      </c>
      <c r="B714" s="57"/>
      <c r="C714" s="57"/>
      <c r="D714" s="57"/>
      <c r="E714" s="57"/>
      <c r="F714" s="58"/>
      <c r="G714" s="69"/>
      <c r="H714" s="38">
        <f>MATCH($A706,Matrix!$B$2:$B$73,0)+1</f>
        <v>66</v>
      </c>
    </row>
    <row r="715" spans="1:8" s="71" customFormat="1" ht="46.5" customHeight="1" thickBot="1" x14ac:dyDescent="0.45">
      <c r="A715" s="70"/>
      <c r="B715" s="70"/>
      <c r="C715" s="70"/>
      <c r="D715" s="70"/>
      <c r="E715" s="70"/>
      <c r="F715" s="70"/>
      <c r="G715" s="70"/>
      <c r="H715" s="70"/>
    </row>
    <row r="716" spans="1:8" s="37" customFormat="1" x14ac:dyDescent="0.4">
      <c r="A716" s="59" t="str">
        <f>Matrix!$B$1</f>
        <v>Ref #</v>
      </c>
      <c r="B716" s="60"/>
      <c r="C716" s="61" t="str">
        <f>Matrix!$C$1</f>
        <v>Category</v>
      </c>
      <c r="D716" s="62"/>
      <c r="E716" s="61" t="str">
        <f>Matrix!$G$1</f>
        <v>Criticality:
High, Medium, or Low</v>
      </c>
      <c r="F716" s="62"/>
      <c r="G716" s="36" t="str">
        <f>Matrix!$E$1</f>
        <v xml:space="preserve">Public Requirements References/Descriptions </v>
      </c>
    </row>
    <row r="717" spans="1:8" s="38" customFormat="1" ht="15.75" customHeight="1" x14ac:dyDescent="0.4">
      <c r="A717" s="63" t="s">
        <v>131</v>
      </c>
      <c r="B717" s="64"/>
      <c r="C717" s="65" t="str" cm="1">
        <f t="array" aca="1" ref="C717" ca="1">OFFSET(Matrix!$C$1,$H717 - 1,0)</f>
        <v>Vulnerability Management</v>
      </c>
      <c r="D717" s="66"/>
      <c r="E717" s="65" t="str" cm="1">
        <f t="array" aca="1" ref="E717" ca="1">OFFSET(Matrix!$G$1, $H717 - 1,0)</f>
        <v>Medium</v>
      </c>
      <c r="F717" s="66"/>
      <c r="G717" s="67" t="str" cm="1">
        <f t="array" aca="1" ref="G717" ca="1">OFFSET(Matrix!$E$1,$H717 - 1,0)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4">
      <c r="A718" s="85" t="str">
        <f>Matrix!$A$1</f>
        <v>Applicable Component Categories</v>
      </c>
      <c r="B718" s="86"/>
      <c r="C718" s="86"/>
      <c r="D718" s="86"/>
      <c r="E718" s="86"/>
      <c r="F718" s="86"/>
      <c r="G718" s="68"/>
      <c r="H718" s="38">
        <f>MATCH($A717,Matrix!$B$2:$B$73,0)+1</f>
        <v>67</v>
      </c>
    </row>
    <row r="719" spans="1:8" s="38" customFormat="1" ht="76.5" customHeight="1" x14ac:dyDescent="0.4">
      <c r="A719" s="63" t="str" cm="1">
        <f t="array" aca="1" ref="A719" ca="1">OFFSET(Matrix!$A$1,$H719 - 1,0)</f>
        <v xml:space="preserve">Mobile App;
Vehicle Connection;
Connectivity/Communications;
Cloud or Back-end;
</v>
      </c>
      <c r="B719" s="72"/>
      <c r="C719" s="72"/>
      <c r="D719" s="72"/>
      <c r="E719" s="72"/>
      <c r="F719" s="73"/>
      <c r="G719" s="68"/>
      <c r="H719" s="38">
        <f>MATCH($A717,Matrix!$B$2:$B$73,0)+1</f>
        <v>67</v>
      </c>
    </row>
    <row r="720" spans="1:8" s="38" customFormat="1" x14ac:dyDescent="0.4">
      <c r="A720" s="85" t="str">
        <f>Matrix!$D$1</f>
        <v>Requirement</v>
      </c>
      <c r="B720" s="86"/>
      <c r="C720" s="86"/>
      <c r="D720" s="86"/>
      <c r="E720" s="86"/>
      <c r="F720" s="86"/>
      <c r="G720" s="68"/>
      <c r="H720" s="38">
        <f>MATCH($A717,Matrix!$B$2:$B$73,0)+1</f>
        <v>67</v>
      </c>
    </row>
    <row r="721" spans="1:8" s="38" customFormat="1" ht="94.5" customHeight="1" x14ac:dyDescent="0.4">
      <c r="A721" s="63" t="str" cm="1">
        <f t="array" aca="1" ref="A721" ca="1">OFFSET(Matrix!$D$1,$H721 - 1,0)</f>
        <v>The vendor shall verify code according to best-practice coding standards</v>
      </c>
      <c r="B721" s="72"/>
      <c r="C721" s="72"/>
      <c r="D721" s="72"/>
      <c r="E721" s="72"/>
      <c r="F721" s="73"/>
      <c r="G721" s="68"/>
      <c r="H721" s="38">
        <f>MATCH($A717,Matrix!$B$2:$B$73,0)+1</f>
        <v>67</v>
      </c>
    </row>
    <row r="722" spans="1:8" s="38" customFormat="1" x14ac:dyDescent="0.4">
      <c r="A722" s="74" t="str">
        <f>Matrix!$F$1</f>
        <v xml:space="preserve">Verification: Inspection, Demonstration, Test, or Analysis </v>
      </c>
      <c r="B722" s="75"/>
      <c r="C722" s="75"/>
      <c r="D722" s="75"/>
      <c r="E722" s="75"/>
      <c r="F722" s="75"/>
      <c r="G722" s="68"/>
      <c r="H722" s="38">
        <f>MATCH($A717,Matrix!$B$2:$B$73,0)+1</f>
        <v>67</v>
      </c>
    </row>
    <row r="723" spans="1:8" s="38" customFormat="1" ht="94.5" customHeight="1" x14ac:dyDescent="0.4">
      <c r="A723" s="63" t="str" cm="1">
        <f t="array" aca="1" ref="A723" ca="1">OFFSET(Matrix!$F$1,$H723 - 1,0)</f>
        <v>Inspection of vendor-supplied documentation detailing the software development processes of the vendor.
Ensure that the vendor has coding standards that encourage secure code development.</v>
      </c>
      <c r="B723" s="72"/>
      <c r="C723" s="72"/>
      <c r="D723" s="72"/>
      <c r="E723" s="72"/>
      <c r="F723" s="73"/>
      <c r="G723" s="68"/>
      <c r="H723" s="38">
        <f>MATCH($A717,Matrix!$B$2:$B$73,0)+1</f>
        <v>67</v>
      </c>
    </row>
    <row r="724" spans="1:8" s="38" customFormat="1" x14ac:dyDescent="0.4">
      <c r="A724" s="85" t="str">
        <f>Matrix!$H$1</f>
        <v>Remarks</v>
      </c>
      <c r="B724" s="86"/>
      <c r="C724" s="86"/>
      <c r="D724" s="86"/>
      <c r="E724" s="86"/>
      <c r="F724" s="86"/>
      <c r="G724" s="68"/>
      <c r="H724" s="38">
        <f>MATCH($A717,Matrix!$B$2:$B$73,0)+1</f>
        <v>67</v>
      </c>
    </row>
    <row r="725" spans="1:8" s="38" customFormat="1" ht="49.5" customHeight="1" thickBot="1" x14ac:dyDescent="0.45">
      <c r="A725" s="56" t="str" cm="1">
        <f t="array" aca="1" ref="A725" ca="1">OFFSET(Matrix!$H$1,$H725 - 1,0)</f>
        <v>-</v>
      </c>
      <c r="B725" s="57"/>
      <c r="C725" s="57"/>
      <c r="D725" s="57"/>
      <c r="E725" s="57"/>
      <c r="F725" s="58"/>
      <c r="G725" s="69"/>
      <c r="H725" s="38">
        <f>MATCH($A717,Matrix!$B$2:$B$73,0)+1</f>
        <v>67</v>
      </c>
    </row>
    <row r="726" spans="1:8" s="71" customFormat="1" ht="46.5" customHeight="1" thickBot="1" x14ac:dyDescent="0.45">
      <c r="A726" s="70"/>
      <c r="B726" s="70"/>
      <c r="C726" s="70"/>
      <c r="D726" s="70"/>
      <c r="E726" s="70"/>
      <c r="F726" s="70"/>
      <c r="G726" s="70"/>
      <c r="H726" s="70"/>
    </row>
    <row r="727" spans="1:8" s="37" customFormat="1" ht="17.25" customHeight="1" x14ac:dyDescent="0.4">
      <c r="A727" s="59" t="str">
        <f>Matrix!$B$1</f>
        <v>Ref #</v>
      </c>
      <c r="B727" s="60"/>
      <c r="C727" s="61" t="str">
        <f>Matrix!$C$1</f>
        <v>Category</v>
      </c>
      <c r="D727" s="62"/>
      <c r="E727" s="61" t="str">
        <f>Matrix!$G$1</f>
        <v>Criticality:
High, Medium, or Low</v>
      </c>
      <c r="F727" s="62"/>
      <c r="G727" s="36" t="str">
        <f>Matrix!$E$1</f>
        <v xml:space="preserve">Public Requirements References/Descriptions </v>
      </c>
    </row>
    <row r="728" spans="1:8" s="38" customFormat="1" ht="15.75" customHeight="1" x14ac:dyDescent="0.4">
      <c r="A728" s="63" t="s">
        <v>133</v>
      </c>
      <c r="B728" s="64"/>
      <c r="C728" s="65" t="str" cm="1">
        <f t="array" aca="1" ref="C728" ca="1">OFFSET(Matrix!$C$1,$H728 - 1,0)</f>
        <v>System and Information Integrity</v>
      </c>
      <c r="D728" s="66"/>
      <c r="E728" s="65" t="str" cm="1">
        <f t="array" aca="1" ref="E728" ca="1">OFFSET(Matrix!$G$1, $H728 - 1,0)</f>
        <v>Medium</v>
      </c>
      <c r="F728" s="66"/>
      <c r="G728" s="67" t="str" cm="1">
        <f t="array" aca="1" ref="G728" ca="1">OFFSET(Matrix!$E$1,$H728 - 1,0)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4">
      <c r="A729" s="85" t="str">
        <f>Matrix!$A$1</f>
        <v>Applicable Component Categories</v>
      </c>
      <c r="B729" s="86"/>
      <c r="C729" s="86"/>
      <c r="D729" s="86"/>
      <c r="E729" s="86"/>
      <c r="F729" s="86"/>
      <c r="G729" s="68"/>
      <c r="H729" s="38">
        <f>MATCH($A728,Matrix!$B$2:$B$73,0)+1</f>
        <v>68</v>
      </c>
    </row>
    <row r="730" spans="1:8" s="38" customFormat="1" ht="76.5" customHeight="1" x14ac:dyDescent="0.4">
      <c r="A730" s="63" t="str" cm="1">
        <f t="array" aca="1" ref="A730" ca="1">OFFSET(Matrix!$A$1,$H730 - 1,0)</f>
        <v xml:space="preserve">Mobile App;
Vehicle Connection;
Connectivity/Communications;
Cloud or Back-end;
</v>
      </c>
      <c r="B730" s="72"/>
      <c r="C730" s="72"/>
      <c r="D730" s="72"/>
      <c r="E730" s="72"/>
      <c r="F730" s="73"/>
      <c r="G730" s="68"/>
      <c r="H730" s="38">
        <f>MATCH($A728,Matrix!$B$2:$B$73,0)+1</f>
        <v>68</v>
      </c>
    </row>
    <row r="731" spans="1:8" s="38" customFormat="1" ht="17.25" customHeight="1" x14ac:dyDescent="0.4">
      <c r="A731" s="85" t="str">
        <f>Matrix!$D$1</f>
        <v>Requirement</v>
      </c>
      <c r="B731" s="86"/>
      <c r="C731" s="86"/>
      <c r="D731" s="86"/>
      <c r="E731" s="86"/>
      <c r="F731" s="86"/>
      <c r="G731" s="68"/>
      <c r="H731" s="38">
        <f>MATCH($A728,Matrix!$B$2:$B$73,0)+1</f>
        <v>68</v>
      </c>
    </row>
    <row r="732" spans="1:8" s="38" customFormat="1" ht="94.5" customHeight="1" x14ac:dyDescent="0.4">
      <c r="A732" s="63" t="str" cm="1">
        <f t="array" aca="1" ref="A732" ca="1">OFFSET(Matrix!$D$1,$H732 - 1,0)</f>
        <v>The vendor shall actively monitor resources such as NIST Common Vulnerabilities and Exposures (CVE), Bugtraq, for security alerts and advisories related to the telematics system’s components</v>
      </c>
      <c r="B732" s="72"/>
      <c r="C732" s="72"/>
      <c r="D732" s="72"/>
      <c r="E732" s="72"/>
      <c r="F732" s="73"/>
      <c r="G732" s="68"/>
      <c r="H732" s="38">
        <f>MATCH($A728,Matrix!$B$2:$B$73,0)+1</f>
        <v>68</v>
      </c>
    </row>
    <row r="733" spans="1:8" s="38" customFormat="1" x14ac:dyDescent="0.4">
      <c r="A733" s="74" t="str">
        <f>Matrix!$F$1</f>
        <v xml:space="preserve">Verification: Inspection, Demonstration, Test, or Analysis </v>
      </c>
      <c r="B733" s="75"/>
      <c r="C733" s="75"/>
      <c r="D733" s="75"/>
      <c r="E733" s="75"/>
      <c r="F733" s="75"/>
      <c r="G733" s="68"/>
      <c r="H733" s="38">
        <f>MATCH($A728,Matrix!$B$2:$B$73,0)+1</f>
        <v>68</v>
      </c>
    </row>
    <row r="734" spans="1:8" s="38" customFormat="1" ht="104.25" customHeight="1" x14ac:dyDescent="0.4">
      <c r="A734" s="63" t="str" cm="1">
        <f t="array" aca="1" ref="A734" ca="1">OFFSET(Matrix!$F$1,$H734 - 1,0)</f>
        <v>Inspection of vendor process documentation detailing whether alerts, advisories, and directives are monitored and how these items are consumed e.g. email, ticketing system.</v>
      </c>
      <c r="B734" s="72"/>
      <c r="C734" s="72"/>
      <c r="D734" s="72"/>
      <c r="E734" s="72"/>
      <c r="F734" s="73"/>
      <c r="G734" s="68"/>
      <c r="H734" s="38">
        <f>MATCH($A728,Matrix!$B$2:$B$73,0)+1</f>
        <v>68</v>
      </c>
    </row>
    <row r="735" spans="1:8" s="38" customFormat="1" ht="17.25" customHeight="1" x14ac:dyDescent="0.4">
      <c r="A735" s="85" t="str">
        <f>Matrix!$H$1</f>
        <v>Remarks</v>
      </c>
      <c r="B735" s="86"/>
      <c r="C735" s="86"/>
      <c r="D735" s="86"/>
      <c r="E735" s="86"/>
      <c r="F735" s="86"/>
      <c r="G735" s="68"/>
      <c r="H735" s="38">
        <f>MATCH($A728,Matrix!$B$2:$B$73,0)+1</f>
        <v>68</v>
      </c>
    </row>
    <row r="736" spans="1:8" s="38" customFormat="1" ht="72" customHeight="1" thickBot="1" x14ac:dyDescent="0.45">
      <c r="A736" s="56" t="str" cm="1">
        <f t="array" aca="1" ref="A736" ca="1">OFFSET(Matrix!$H$1,$H736 - 1,0)</f>
        <v>-</v>
      </c>
      <c r="B736" s="57"/>
      <c r="C736" s="57"/>
      <c r="D736" s="57"/>
      <c r="E736" s="57"/>
      <c r="F736" s="58"/>
      <c r="G736" s="69"/>
      <c r="H736" s="38">
        <f>MATCH($A728,Matrix!$B$2:$B$73,0)+1</f>
        <v>68</v>
      </c>
    </row>
    <row r="737" spans="1:8" s="71" customFormat="1" ht="46.5" customHeight="1" thickBot="1" x14ac:dyDescent="0.45">
      <c r="A737" s="70"/>
      <c r="B737" s="70"/>
      <c r="C737" s="70"/>
      <c r="D737" s="70"/>
      <c r="E737" s="70"/>
      <c r="F737" s="70"/>
      <c r="G737" s="70"/>
      <c r="H737" s="70"/>
    </row>
    <row r="738" spans="1:8" s="37" customFormat="1" x14ac:dyDescent="0.4">
      <c r="A738" s="59" t="str">
        <f>Matrix!$B$1</f>
        <v>Ref #</v>
      </c>
      <c r="B738" s="60"/>
      <c r="C738" s="61" t="str">
        <f>Matrix!$C$1</f>
        <v>Category</v>
      </c>
      <c r="D738" s="62"/>
      <c r="E738" s="61" t="str">
        <f>Matrix!$G$1</f>
        <v>Criticality:
High, Medium, or Low</v>
      </c>
      <c r="F738" s="62"/>
      <c r="G738" s="36" t="str">
        <f>Matrix!$E$1</f>
        <v xml:space="preserve">Public Requirements References/Descriptions </v>
      </c>
    </row>
    <row r="739" spans="1:8" s="38" customFormat="1" ht="15.75" customHeight="1" x14ac:dyDescent="0.4">
      <c r="A739" s="63" t="s">
        <v>245</v>
      </c>
      <c r="B739" s="64"/>
      <c r="C739" s="65" t="str" cm="1">
        <f t="array" aca="1" ref="C739" ca="1">OFFSET(Matrix!$C$1,$H739 - 1,0)</f>
        <v>System and Information Integrity</v>
      </c>
      <c r="D739" s="66"/>
      <c r="E739" s="65" t="str" cm="1">
        <f t="array" aca="1" ref="E739" ca="1">OFFSET(Matrix!$G$1, $H739 - 1,0)</f>
        <v>Medium</v>
      </c>
      <c r="F739" s="66"/>
      <c r="G739" s="67" t="str" cm="1">
        <f t="array" aca="1" ref="G739" ca="1">OFFSET(Matrix!$E$1,$H739 - 1,0)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739" s="38">
        <f>MATCH($A739,Matrix!$B$2:$B$73,0)+1</f>
        <v>69</v>
      </c>
    </row>
    <row r="740" spans="1:8" s="38" customFormat="1" x14ac:dyDescent="0.4">
      <c r="A740" s="85" t="str">
        <f>Matrix!$A$1</f>
        <v>Applicable Component Categories</v>
      </c>
      <c r="B740" s="86"/>
      <c r="C740" s="86"/>
      <c r="D740" s="86"/>
      <c r="E740" s="86"/>
      <c r="F740" s="86"/>
      <c r="G740" s="68"/>
      <c r="H740" s="38">
        <f>MATCH($A739,Matrix!$B$2:$B$73,0)+1</f>
        <v>69</v>
      </c>
    </row>
    <row r="741" spans="1:8" s="38" customFormat="1" ht="76.5" customHeight="1" x14ac:dyDescent="0.4">
      <c r="A741" s="63" t="str" cm="1">
        <f t="array" aca="1" ref="A741" ca="1">OFFSET(Matrix!$A$1,$H741 - 1,0)</f>
        <v xml:space="preserve">Mobile App;
Vehicle Connection;
Connectivity/Communications;
Cloud or Back-end;
</v>
      </c>
      <c r="B741" s="72"/>
      <c r="C741" s="72"/>
      <c r="D741" s="72"/>
      <c r="E741" s="72"/>
      <c r="F741" s="73"/>
      <c r="G741" s="68"/>
      <c r="H741" s="38">
        <f>MATCH($A739,Matrix!$B$2:$B$73,0)+1</f>
        <v>69</v>
      </c>
    </row>
    <row r="742" spans="1:8" s="38" customFormat="1" x14ac:dyDescent="0.4">
      <c r="A742" s="85" t="str">
        <f>Matrix!$D$1</f>
        <v>Requirement</v>
      </c>
      <c r="B742" s="86"/>
      <c r="C742" s="86"/>
      <c r="D742" s="86"/>
      <c r="E742" s="86"/>
      <c r="F742" s="86"/>
      <c r="G742" s="68"/>
      <c r="H742" s="38">
        <f>MATCH($A739,Matrix!$B$2:$B$73,0)+1</f>
        <v>69</v>
      </c>
    </row>
    <row r="743" spans="1:8" s="38" customFormat="1" ht="94.5" customHeight="1" x14ac:dyDescent="0.4">
      <c r="A743" s="63"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2"/>
      <c r="C743" s="72"/>
      <c r="D743" s="72"/>
      <c r="E743" s="72"/>
      <c r="F743" s="73"/>
      <c r="G743" s="68"/>
      <c r="H743" s="38">
        <f>MATCH($A739,Matrix!$B$2:$B$73,0)+1</f>
        <v>69</v>
      </c>
    </row>
    <row r="744" spans="1:8" s="38" customFormat="1" x14ac:dyDescent="0.4">
      <c r="A744" s="74" t="str">
        <f>Matrix!$F$1</f>
        <v xml:space="preserve">Verification: Inspection, Demonstration, Test, or Analysis </v>
      </c>
      <c r="B744" s="75"/>
      <c r="C744" s="75"/>
      <c r="D744" s="75"/>
      <c r="E744" s="75"/>
      <c r="F744" s="75"/>
      <c r="G744" s="68"/>
      <c r="H744" s="38">
        <f>MATCH($A739,Matrix!$B$2:$B$73,0)+1</f>
        <v>69</v>
      </c>
    </row>
    <row r="745" spans="1:8" s="38" customFormat="1" ht="94.5" customHeight="1" x14ac:dyDescent="0.4">
      <c r="A745" s="63" t="str" cm="1">
        <f t="array" aca="1" ref="A745" ca="1">OFFSET(Matrix!$F$1,$H745 - 1,0)</f>
        <v>Inspection of vendor process documentation detailing how customers are notified. Confirm that the timelines stated in the vendors notification procedures are acceptable.</v>
      </c>
      <c r="B745" s="72"/>
      <c r="C745" s="72"/>
      <c r="D745" s="72"/>
      <c r="E745" s="72"/>
      <c r="F745" s="73"/>
      <c r="G745" s="68"/>
      <c r="H745" s="38">
        <f>MATCH($A739,Matrix!$B$2:$B$73,0)+1</f>
        <v>69</v>
      </c>
    </row>
    <row r="746" spans="1:8" s="38" customFormat="1" x14ac:dyDescent="0.4">
      <c r="A746" s="85" t="str">
        <f>Matrix!$H$1</f>
        <v>Remarks</v>
      </c>
      <c r="B746" s="86"/>
      <c r="C746" s="86"/>
      <c r="D746" s="86"/>
      <c r="E746" s="86"/>
      <c r="F746" s="86"/>
      <c r="G746" s="68"/>
      <c r="H746" s="38">
        <f>MATCH($A739,Matrix!$B$2:$B$73,0)+1</f>
        <v>69</v>
      </c>
    </row>
    <row r="747" spans="1:8" s="38" customFormat="1" ht="49.5" customHeight="1" thickBot="1" x14ac:dyDescent="0.45">
      <c r="A747" s="56" t="str" cm="1">
        <f t="array" aca="1" ref="A747" ca="1">OFFSET(Matrix!$H$1,$H747 - 1,0)</f>
        <v>-</v>
      </c>
      <c r="B747" s="57"/>
      <c r="C747" s="57"/>
      <c r="D747" s="57"/>
      <c r="E747" s="57"/>
      <c r="F747" s="58"/>
      <c r="G747" s="69"/>
      <c r="H747" s="38">
        <f>MATCH($A739,Matrix!$B$2:$B$73,0)+1</f>
        <v>69</v>
      </c>
    </row>
    <row r="748" spans="1:8" s="71" customFormat="1" ht="46.5" customHeight="1" thickBot="1" x14ac:dyDescent="0.45">
      <c r="A748" s="70"/>
      <c r="B748" s="70"/>
      <c r="C748" s="70"/>
      <c r="D748" s="70"/>
      <c r="E748" s="70"/>
      <c r="F748" s="70"/>
      <c r="G748" s="70"/>
      <c r="H748" s="70"/>
    </row>
    <row r="749" spans="1:8" s="37" customFormat="1" ht="17.25" customHeight="1" x14ac:dyDescent="0.4">
      <c r="A749" s="59" t="str">
        <f>Matrix!$B$1</f>
        <v>Ref #</v>
      </c>
      <c r="B749" s="60"/>
      <c r="C749" s="61" t="str">
        <f>Matrix!$C$1</f>
        <v>Category</v>
      </c>
      <c r="D749" s="62"/>
      <c r="E749" s="61" t="str">
        <f>Matrix!$G$1</f>
        <v>Criticality:
High, Medium, or Low</v>
      </c>
      <c r="F749" s="62"/>
      <c r="G749" s="36" t="str">
        <f>Matrix!$E$1</f>
        <v xml:space="preserve">Public Requirements References/Descriptions </v>
      </c>
    </row>
    <row r="750" spans="1:8" s="38" customFormat="1" ht="15.75" customHeight="1" x14ac:dyDescent="0.4">
      <c r="A750" s="63" t="s">
        <v>136</v>
      </c>
      <c r="B750" s="64"/>
      <c r="C750" s="65" t="str" cm="1">
        <f t="array" aca="1" ref="C750" ca="1">OFFSET(Matrix!$C$1,$H750 - 1,0)</f>
        <v>Secure Software Development Lifecycle (SDLC)</v>
      </c>
      <c r="D750" s="66"/>
      <c r="E750" s="65" t="str" cm="1">
        <f t="array" aca="1" ref="E750" ca="1">OFFSET(Matrix!$G$1, $H750 - 1,0)</f>
        <v>Medium</v>
      </c>
      <c r="F750" s="66"/>
      <c r="G750" s="67" t="str" cm="1">
        <f t="array" aca="1" ref="G750" ca="1">OFFSET(Matrix!$E$1,$H750 - 1,0)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4">
      <c r="A751" s="85" t="str">
        <f>Matrix!$A$1</f>
        <v>Applicable Component Categories</v>
      </c>
      <c r="B751" s="86"/>
      <c r="C751" s="86"/>
      <c r="D751" s="86"/>
      <c r="E751" s="86"/>
      <c r="F751" s="86"/>
      <c r="G751" s="68"/>
      <c r="H751" s="38">
        <f>MATCH($A750,Matrix!$B$2:$B$73,0)+1</f>
        <v>70</v>
      </c>
    </row>
    <row r="752" spans="1:8" s="38" customFormat="1" ht="76.5" customHeight="1" x14ac:dyDescent="0.4">
      <c r="A752" s="63" t="str" cm="1">
        <f t="array" aca="1" ref="A752" ca="1">OFFSET(Matrix!$A$1,$H752 - 1,0)</f>
        <v xml:space="preserve">Mobile App;
Vehicle Connection;
Connectivity/Communications;
Cloud or Back-end;
</v>
      </c>
      <c r="B752" s="72"/>
      <c r="C752" s="72"/>
      <c r="D752" s="72"/>
      <c r="E752" s="72"/>
      <c r="F752" s="73"/>
      <c r="G752" s="68"/>
      <c r="H752" s="38">
        <f>MATCH($A750,Matrix!$B$2:$B$73,0)+1</f>
        <v>70</v>
      </c>
    </row>
    <row r="753" spans="1:8" s="38" customFormat="1" ht="17.25" customHeight="1" x14ac:dyDescent="0.4">
      <c r="A753" s="85" t="str">
        <f>Matrix!$D$1</f>
        <v>Requirement</v>
      </c>
      <c r="B753" s="86"/>
      <c r="C753" s="86"/>
      <c r="D753" s="86"/>
      <c r="E753" s="86"/>
      <c r="F753" s="86"/>
      <c r="G753" s="68"/>
      <c r="H753" s="38">
        <f>MATCH($A750,Matrix!$B$2:$B$73,0)+1</f>
        <v>70</v>
      </c>
    </row>
    <row r="754" spans="1:8" s="38" customFormat="1" ht="94.5" customHeight="1" x14ac:dyDescent="0.4">
      <c r="A754" s="63"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2"/>
      <c r="C754" s="72"/>
      <c r="D754" s="72"/>
      <c r="E754" s="72"/>
      <c r="F754" s="73"/>
      <c r="G754" s="68"/>
      <c r="H754" s="38">
        <f>MATCH($A750,Matrix!$B$2:$B$73,0)+1</f>
        <v>70</v>
      </c>
    </row>
    <row r="755" spans="1:8" s="38" customFormat="1" x14ac:dyDescent="0.4">
      <c r="A755" s="74" t="str">
        <f>Matrix!$F$1</f>
        <v xml:space="preserve">Verification: Inspection, Demonstration, Test, or Analysis </v>
      </c>
      <c r="B755" s="75"/>
      <c r="C755" s="75"/>
      <c r="D755" s="75"/>
      <c r="E755" s="75"/>
      <c r="F755" s="75"/>
      <c r="G755" s="68"/>
      <c r="H755" s="38">
        <f>MATCH($A750,Matrix!$B$2:$B$73,0)+1</f>
        <v>70</v>
      </c>
    </row>
    <row r="756" spans="1:8" s="38" customFormat="1" ht="142.5" customHeight="1" x14ac:dyDescent="0.4">
      <c r="A756" s="63" t="str" cm="1">
        <f t="array" aca="1" ref="A756" ca="1">OFFSET(Matrix!$F$1,$H756 - 1,0)</f>
        <v>·         Inspection of vendor documentation detailing:
System Development Lifecycle
Remediation process
Security, Risk, and Privacy controls along with sample reports</v>
      </c>
      <c r="B756" s="72"/>
      <c r="C756" s="72"/>
      <c r="D756" s="72"/>
      <c r="E756" s="72"/>
      <c r="F756" s="73"/>
      <c r="G756" s="68"/>
      <c r="H756" s="38">
        <f>MATCH($A750,Matrix!$B$2:$B$73,0)+1</f>
        <v>70</v>
      </c>
    </row>
    <row r="757" spans="1:8" s="38" customFormat="1" ht="17.25" customHeight="1" x14ac:dyDescent="0.4">
      <c r="A757" s="85" t="str">
        <f>Matrix!$H$1</f>
        <v>Remarks</v>
      </c>
      <c r="B757" s="86"/>
      <c r="C757" s="86"/>
      <c r="D757" s="86"/>
      <c r="E757" s="86"/>
      <c r="F757" s="86"/>
      <c r="G757" s="68"/>
      <c r="H757" s="38">
        <f>MATCH($A750,Matrix!$B$2:$B$73,0)+1</f>
        <v>70</v>
      </c>
    </row>
    <row r="758" spans="1:8" s="38" customFormat="1" ht="280.5" customHeight="1" thickBot="1" x14ac:dyDescent="0.45">
      <c r="A758" s="56" t="str" cm="1">
        <f t="array" aca="1" ref="A758" ca="1">OFFSET(Matrix!$H$1,$H758 - 1,0)</f>
        <v>-</v>
      </c>
      <c r="B758" s="57"/>
      <c r="C758" s="57"/>
      <c r="D758" s="57"/>
      <c r="E758" s="57"/>
      <c r="F758" s="58"/>
      <c r="G758" s="69"/>
      <c r="H758" s="38">
        <f>MATCH($A750,Matrix!$B$2:$B$73,0)+1</f>
        <v>70</v>
      </c>
    </row>
    <row r="759" spans="1:8" s="71" customFormat="1" ht="46.5" customHeight="1" thickBot="1" x14ac:dyDescent="0.45">
      <c r="A759" s="70"/>
      <c r="B759" s="70"/>
      <c r="C759" s="70"/>
      <c r="D759" s="70"/>
      <c r="E759" s="70"/>
      <c r="F759" s="70"/>
      <c r="G759" s="70"/>
      <c r="H759" s="70"/>
    </row>
    <row r="760" spans="1:8" s="37" customFormat="1" x14ac:dyDescent="0.4">
      <c r="A760" s="59" t="str">
        <f>Matrix!$B$1</f>
        <v>Ref #</v>
      </c>
      <c r="B760" s="60"/>
      <c r="C760" s="61" t="str">
        <f>Matrix!$C$1</f>
        <v>Category</v>
      </c>
      <c r="D760" s="62"/>
      <c r="E760" s="61" t="str">
        <f>Matrix!$G$1</f>
        <v>Criticality:
High, Medium, or Low</v>
      </c>
      <c r="F760" s="62"/>
      <c r="G760" s="36" t="str">
        <f>Matrix!$E$1</f>
        <v xml:space="preserve">Public Requirements References/Descriptions </v>
      </c>
    </row>
    <row r="761" spans="1:8" s="38" customFormat="1" ht="15.75" customHeight="1" x14ac:dyDescent="0.4">
      <c r="A761" s="63" t="s">
        <v>279</v>
      </c>
      <c r="B761" s="64"/>
      <c r="C761" s="65" t="str" cm="1">
        <f t="array" aca="1" ref="C761" ca="1">OFFSET(Matrix!$C$1,$H761 - 1,0)</f>
        <v>Software Resiliency / Code Protections</v>
      </c>
      <c r="D761" s="66"/>
      <c r="E761" s="65" t="str" cm="1">
        <f t="array" aca="1" ref="E761" ca="1">OFFSET(Matrix!$G$1, $H761 - 1,0)</f>
        <v>Low</v>
      </c>
      <c r="F761" s="66"/>
      <c r="G761" s="67"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4">
      <c r="A762" s="85" t="str">
        <f>Matrix!$A$1</f>
        <v>Applicable Component Categories</v>
      </c>
      <c r="B762" s="86"/>
      <c r="C762" s="86"/>
      <c r="D762" s="86"/>
      <c r="E762" s="86"/>
      <c r="F762" s="86"/>
      <c r="G762" s="68"/>
      <c r="H762" s="38">
        <f>MATCH($A761,Matrix!$B$2:$B$73,0)+1</f>
        <v>71</v>
      </c>
    </row>
    <row r="763" spans="1:8" s="38" customFormat="1" ht="76.5" customHeight="1" x14ac:dyDescent="0.4">
      <c r="A763" s="63" t="str" cm="1">
        <f t="array" aca="1" ref="A763" ca="1">OFFSET(Matrix!$A$1,$H763 - 1,0)</f>
        <v xml:space="preserve">Mobile App;
</v>
      </c>
      <c r="B763" s="72"/>
      <c r="C763" s="72"/>
      <c r="D763" s="72"/>
      <c r="E763" s="72"/>
      <c r="F763" s="73"/>
      <c r="G763" s="68"/>
      <c r="H763" s="38">
        <f>MATCH($A761,Matrix!$B$2:$B$73,0)+1</f>
        <v>71</v>
      </c>
    </row>
    <row r="764" spans="1:8" s="38" customFormat="1" x14ac:dyDescent="0.4">
      <c r="A764" s="85" t="str">
        <f>Matrix!$D$1</f>
        <v>Requirement</v>
      </c>
      <c r="B764" s="86"/>
      <c r="C764" s="86"/>
      <c r="D764" s="86"/>
      <c r="E764" s="86"/>
      <c r="F764" s="86"/>
      <c r="G764" s="68"/>
      <c r="H764" s="38">
        <f>MATCH($A761,Matrix!$B$2:$B$73,0)+1</f>
        <v>71</v>
      </c>
    </row>
    <row r="765" spans="1:8" s="38" customFormat="1" ht="260.25" customHeight="1" x14ac:dyDescent="0.4">
      <c r="A765" s="63" t="str" cm="1">
        <f t="array" aca="1" ref="A765" ca="1">OFFSET(Matrix!$D$1,$H765 - 1,0)</f>
        <v>The vendor’s software will have software resiliency measures included that will slow the progress of tampering and reverse engineering efforts.</v>
      </c>
      <c r="B765" s="72"/>
      <c r="C765" s="72"/>
      <c r="D765" s="72"/>
      <c r="E765" s="72"/>
      <c r="F765" s="73"/>
      <c r="G765" s="68"/>
      <c r="H765" s="38">
        <f>MATCH($A761,Matrix!$B$2:$B$73,0)+1</f>
        <v>71</v>
      </c>
    </row>
    <row r="766" spans="1:8" s="38" customFormat="1" x14ac:dyDescent="0.4">
      <c r="A766" s="74" t="str">
        <f>Matrix!$F$1</f>
        <v xml:space="preserve">Verification: Inspection, Demonstration, Test, or Analysis </v>
      </c>
      <c r="B766" s="75"/>
      <c r="C766" s="75"/>
      <c r="D766" s="75"/>
      <c r="E766" s="75"/>
      <c r="F766" s="75"/>
      <c r="G766" s="68"/>
      <c r="H766" s="38">
        <f>MATCH($A761,Matrix!$B$2:$B$73,0)+1</f>
        <v>71</v>
      </c>
    </row>
    <row r="767" spans="1:8" s="38" customFormat="1" ht="279.75" customHeight="1" x14ac:dyDescent="0.4">
      <c r="A767" s="63"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2"/>
      <c r="C767" s="72"/>
      <c r="D767" s="72"/>
      <c r="E767" s="72"/>
      <c r="F767" s="73"/>
      <c r="G767" s="68"/>
      <c r="H767" s="38">
        <f>MATCH($A761,Matrix!$B$2:$B$73,0)+1</f>
        <v>71</v>
      </c>
    </row>
    <row r="768" spans="1:8" s="38" customFormat="1" ht="39" customHeight="1" x14ac:dyDescent="0.4">
      <c r="A768" s="85" t="str">
        <f>Matrix!$H$1</f>
        <v>Remarks</v>
      </c>
      <c r="B768" s="86"/>
      <c r="C768" s="86"/>
      <c r="D768" s="86"/>
      <c r="E768" s="86"/>
      <c r="F768" s="86"/>
      <c r="G768" s="68"/>
      <c r="H768" s="38">
        <f>MATCH($A761,Matrix!$B$2:$B$73,0)+1</f>
        <v>71</v>
      </c>
    </row>
    <row r="769" spans="1:8" s="38" customFormat="1" ht="409.6" customHeight="1" thickBot="1" x14ac:dyDescent="0.45">
      <c r="A769" s="56"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57"/>
      <c r="C769" s="57"/>
      <c r="D769" s="57"/>
      <c r="E769" s="57"/>
      <c r="F769" s="58"/>
      <c r="G769" s="69"/>
      <c r="H769" s="38">
        <f>MATCH($A761,Matrix!$B$2:$B$73,0)+1</f>
        <v>71</v>
      </c>
    </row>
    <row r="770" spans="1:8" s="71" customFormat="1" ht="46.5" customHeight="1" thickBot="1" x14ac:dyDescent="0.45">
      <c r="A770" s="70"/>
      <c r="B770" s="70"/>
      <c r="C770" s="70"/>
      <c r="D770" s="70"/>
      <c r="E770" s="70"/>
      <c r="F770" s="70"/>
      <c r="G770" s="70"/>
      <c r="H770" s="70"/>
    </row>
    <row r="771" spans="1:8" s="37" customFormat="1" x14ac:dyDescent="0.4">
      <c r="A771" s="59" t="str">
        <f>Matrix!$B$1</f>
        <v>Ref #</v>
      </c>
      <c r="B771" s="60"/>
      <c r="C771" s="61" t="str">
        <f>Matrix!$C$1</f>
        <v>Category</v>
      </c>
      <c r="D771" s="62"/>
      <c r="E771" s="61" t="str">
        <f>Matrix!$G$1</f>
        <v>Criticality:
High, Medium, or Low</v>
      </c>
      <c r="F771" s="62"/>
      <c r="G771" s="36" t="str">
        <f>Matrix!$E$1</f>
        <v xml:space="preserve">Public Requirements References/Descriptions </v>
      </c>
    </row>
    <row r="772" spans="1:8" s="38" customFormat="1" ht="15.75" customHeight="1" x14ac:dyDescent="0.4">
      <c r="A772" s="63" t="s">
        <v>311</v>
      </c>
      <c r="B772" s="64"/>
      <c r="C772" s="65" t="str" cm="1">
        <f t="array" aca="1" ref="C772" ca="1">OFFSET(Matrix!$C$1,$H772 - 1,0)</f>
        <v>System and Information Integrity</v>
      </c>
      <c r="D772" s="66"/>
      <c r="E772" s="65" t="str" cm="1">
        <f t="array" aca="1" ref="E772" ca="1">OFFSET(Matrix!$G$1, $H772 - 1,0)</f>
        <v>Low</v>
      </c>
      <c r="F772" s="66"/>
      <c r="G772" s="67" t="str" cm="1">
        <f t="array" aca="1" ref="G772" ca="1">OFFSET(Matrix!$E$1,$H772 - 1,0)</f>
        <v>FMCSA GDL 13 Share cybersecurity information with heavy vehicle the industry.</v>
      </c>
      <c r="H772" s="38">
        <f>MATCH($A772,Matrix!$B$2:$B$73,0)+1</f>
        <v>72</v>
      </c>
    </row>
    <row r="773" spans="1:8" s="38" customFormat="1" x14ac:dyDescent="0.4">
      <c r="A773" s="85" t="str">
        <f>Matrix!$A$1</f>
        <v>Applicable Component Categories</v>
      </c>
      <c r="B773" s="86"/>
      <c r="C773" s="86"/>
      <c r="D773" s="86"/>
      <c r="E773" s="86"/>
      <c r="F773" s="86"/>
      <c r="G773" s="68"/>
      <c r="H773" s="38">
        <f>MATCH($A772,Matrix!$B$2:$B$73,0)+1</f>
        <v>72</v>
      </c>
    </row>
    <row r="774" spans="1:8" s="38" customFormat="1" ht="76.5" customHeight="1" x14ac:dyDescent="0.4">
      <c r="A774" s="63" t="str" cm="1">
        <f t="array" aca="1" ref="A774" ca="1">OFFSET(Matrix!$A$1,$H774 - 1,0)</f>
        <v xml:space="preserve">Mobile App;
Vehicle Connection;
Connectivity/Communications;
Cloud or Back-end;
</v>
      </c>
      <c r="B774" s="72"/>
      <c r="C774" s="72"/>
      <c r="D774" s="72"/>
      <c r="E774" s="72"/>
      <c r="F774" s="73"/>
      <c r="G774" s="68"/>
      <c r="H774" s="38">
        <f>MATCH($A772,Matrix!$B$2:$B$73,0)+1</f>
        <v>72</v>
      </c>
    </row>
    <row r="775" spans="1:8" s="38" customFormat="1" x14ac:dyDescent="0.4">
      <c r="A775" s="85" t="str">
        <f>Matrix!$D$1</f>
        <v>Requirement</v>
      </c>
      <c r="B775" s="86"/>
      <c r="C775" s="86"/>
      <c r="D775" s="86"/>
      <c r="E775" s="86"/>
      <c r="F775" s="86"/>
      <c r="G775" s="68"/>
      <c r="H775" s="38">
        <f>MATCH($A772,Matrix!$B$2:$B$73,0)+1</f>
        <v>72</v>
      </c>
    </row>
    <row r="776" spans="1:8" s="38" customFormat="1" ht="94.5" customHeight="1" x14ac:dyDescent="0.4">
      <c r="A776" s="63" t="str" cm="1">
        <f t="array" aca="1" ref="A776" ca="1">OFFSET(Matrix!$D$1,$H776 - 1,0)</f>
        <v>The vendor shall participate in a cybersecurity information sharing and analysis group in the heavy vehicle industry</v>
      </c>
      <c r="B776" s="72"/>
      <c r="C776" s="72"/>
      <c r="D776" s="72"/>
      <c r="E776" s="72"/>
      <c r="F776" s="73"/>
      <c r="G776" s="68"/>
      <c r="H776" s="38">
        <f>MATCH($A772,Matrix!$B$2:$B$73,0)+1</f>
        <v>72</v>
      </c>
    </row>
    <row r="777" spans="1:8" s="38" customFormat="1" x14ac:dyDescent="0.4">
      <c r="A777" s="74" t="str">
        <f>Matrix!$F$1</f>
        <v xml:space="preserve">Verification: Inspection, Demonstration, Test, or Analysis </v>
      </c>
      <c r="B777" s="75"/>
      <c r="C777" s="75"/>
      <c r="D777" s="75"/>
      <c r="E777" s="75"/>
      <c r="F777" s="75"/>
      <c r="G777" s="68"/>
      <c r="H777" s="38">
        <f>MATCH($A772,Matrix!$B$2:$B$73,0)+1</f>
        <v>72</v>
      </c>
    </row>
    <row r="778" spans="1:8" s="38" customFormat="1" ht="94.5" customHeight="1" x14ac:dyDescent="0.4">
      <c r="A778" s="63" t="str" cm="1">
        <f t="array" aca="1" ref="A778" ca="1">OFFSET(Matrix!$F$1,$H778 - 1,0)</f>
        <v>Inspection of vendor process documentation confirming participation in information sharing group.</v>
      </c>
      <c r="B778" s="72"/>
      <c r="C778" s="72"/>
      <c r="D778" s="72"/>
      <c r="E778" s="72"/>
      <c r="F778" s="73"/>
      <c r="G778" s="68"/>
      <c r="H778" s="38">
        <f>MATCH($A772,Matrix!$B$2:$B$73,0)+1</f>
        <v>72</v>
      </c>
    </row>
    <row r="779" spans="1:8" s="38" customFormat="1" x14ac:dyDescent="0.4">
      <c r="A779" s="85" t="str">
        <f>Matrix!$H$1</f>
        <v>Remarks</v>
      </c>
      <c r="B779" s="86"/>
      <c r="C779" s="86"/>
      <c r="D779" s="86"/>
      <c r="E779" s="86"/>
      <c r="F779" s="86"/>
      <c r="G779" s="68"/>
      <c r="H779" s="38">
        <f>MATCH($A772,Matrix!$B$2:$B$73,0)+1</f>
        <v>72</v>
      </c>
    </row>
    <row r="780" spans="1:8" s="38" customFormat="1" ht="49.5" customHeight="1" thickBot="1" x14ac:dyDescent="0.45">
      <c r="A780" s="56" t="str" cm="1">
        <f t="array" aca="1" ref="A780" ca="1">OFFSET(Matrix!$H$1,$H780 - 1,0)</f>
        <v>-</v>
      </c>
      <c r="B780" s="57"/>
      <c r="C780" s="57"/>
      <c r="D780" s="57"/>
      <c r="E780" s="57"/>
      <c r="F780" s="58"/>
      <c r="G780" s="69"/>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6" x14ac:dyDescent="0.4"/>
  <cols>
    <col min="1" max="1" width="10.3828125" hidden="1" customWidth="1"/>
    <col min="2" max="2" width="6.84375" hidden="1" customWidth="1"/>
    <col min="3" max="3" width="10.3828125" customWidth="1"/>
    <col min="4" max="4" width="77.15234375" customWidth="1"/>
    <col min="5" max="5" width="7" style="14" customWidth="1"/>
    <col min="6" max="6" width="8.3828125" style="18" customWidth="1"/>
    <col min="7" max="8" width="7.69140625" style="18" customWidth="1"/>
    <col min="9" max="9" width="31.84375" style="18" customWidth="1"/>
  </cols>
  <sheetData>
    <row r="1" spans="1:9" ht="50.25" customHeight="1" x14ac:dyDescent="0.4">
      <c r="C1" s="94" t="s">
        <v>336</v>
      </c>
      <c r="D1" s="94"/>
      <c r="E1" s="94"/>
      <c r="F1" s="94"/>
      <c r="G1" s="94"/>
      <c r="H1" s="94"/>
      <c r="I1" s="94"/>
    </row>
    <row r="2" spans="1:9" ht="20.6" x14ac:dyDescent="0.4">
      <c r="C2" s="98" t="s">
        <v>212</v>
      </c>
      <c r="D2" s="98"/>
      <c r="E2" s="98"/>
      <c r="F2" s="98"/>
      <c r="G2" s="98"/>
      <c r="H2" s="98"/>
      <c r="I2" s="98"/>
    </row>
    <row r="3" spans="1:9" ht="15" customHeight="1" x14ac:dyDescent="0.4">
      <c r="A3" s="46"/>
      <c r="B3" s="47"/>
      <c r="C3" s="95" t="s">
        <v>335</v>
      </c>
      <c r="D3" s="96"/>
      <c r="E3" s="95" t="s">
        <v>266</v>
      </c>
      <c r="F3" s="97"/>
      <c r="G3" s="97"/>
      <c r="H3" s="97"/>
      <c r="I3" s="97"/>
    </row>
    <row r="4" spans="1:9" ht="25.75" x14ac:dyDescent="0.4">
      <c r="A4" s="42" t="s">
        <v>334</v>
      </c>
      <c r="B4" s="33" t="s">
        <v>215</v>
      </c>
      <c r="C4" s="34" t="s">
        <v>194</v>
      </c>
      <c r="D4" s="35" t="s">
        <v>139</v>
      </c>
      <c r="E4" s="41" t="s">
        <v>264</v>
      </c>
      <c r="F4" s="41" t="s">
        <v>268</v>
      </c>
      <c r="G4" s="41" t="s">
        <v>265</v>
      </c>
      <c r="H4" s="41" t="s">
        <v>269</v>
      </c>
      <c r="I4" s="43" t="s">
        <v>267</v>
      </c>
    </row>
    <row r="5" spans="1:9" ht="29.15" x14ac:dyDescent="0.4">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9.15" x14ac:dyDescent="0.4">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9.15" x14ac:dyDescent="0.4">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75" x14ac:dyDescent="0.4">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900000000000006" x14ac:dyDescent="0.4">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9.15" x14ac:dyDescent="0.4">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900000000000006" x14ac:dyDescent="0.4">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9.15" x14ac:dyDescent="0.4">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8.3" x14ac:dyDescent="0.4">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3.15" x14ac:dyDescent="0.4">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900000000000006" x14ac:dyDescent="0.4">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75" x14ac:dyDescent="0.4">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8.3" x14ac:dyDescent="0.4">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60.30000000000001" x14ac:dyDescent="0.4">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9.15" x14ac:dyDescent="0.4">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8.3" x14ac:dyDescent="0.4">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900000000000006" x14ac:dyDescent="0.4">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75" x14ac:dyDescent="0.4">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9.15" x14ac:dyDescent="0.4">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9.15" x14ac:dyDescent="0.4">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75" x14ac:dyDescent="0.4">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75" x14ac:dyDescent="0.4">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75" x14ac:dyDescent="0.4">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75" x14ac:dyDescent="0.4">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9.15" x14ac:dyDescent="0.4">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75" x14ac:dyDescent="0.4">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75" x14ac:dyDescent="0.4">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75" x14ac:dyDescent="0.4">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31.15" x14ac:dyDescent="0.4">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75" x14ac:dyDescent="0.4">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9.15" x14ac:dyDescent="0.4">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75" x14ac:dyDescent="0.4">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75" x14ac:dyDescent="0.4">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75" x14ac:dyDescent="0.4">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7.45" x14ac:dyDescent="0.4">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75" x14ac:dyDescent="0.4">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8.3" x14ac:dyDescent="0.4">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900000000000006" x14ac:dyDescent="0.4">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5.75" x14ac:dyDescent="0.4">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8.3" x14ac:dyDescent="0.4">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9.15" x14ac:dyDescent="0.4">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7.45" x14ac:dyDescent="0.4">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9.15" x14ac:dyDescent="0.4">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9.15" x14ac:dyDescent="0.4">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9.15" x14ac:dyDescent="0.4">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75" x14ac:dyDescent="0.4">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9.15" x14ac:dyDescent="0.4">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4">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4">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4">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4">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4">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4">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4">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4">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4">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4">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4">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4">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4">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4">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4">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4">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4">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4">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4">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4">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4">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4">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4">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4">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4">
      <c r="C77" s="98" t="s">
        <v>378</v>
      </c>
      <c r="D77" s="98"/>
      <c r="E77" s="98"/>
      <c r="F77" s="98"/>
      <c r="G77" s="98"/>
      <c r="H77" s="98"/>
      <c r="I77" s="98"/>
    </row>
    <row r="78" spans="1:9" x14ac:dyDescent="0.4">
      <c r="A78" s="46"/>
      <c r="B78" s="47"/>
      <c r="C78" s="95" t="s">
        <v>335</v>
      </c>
      <c r="D78" s="96"/>
      <c r="E78" s="95" t="s">
        <v>266</v>
      </c>
      <c r="F78" s="97"/>
      <c r="G78" s="97"/>
      <c r="H78" s="97"/>
      <c r="I78" s="97"/>
    </row>
    <row r="79" spans="1:9" ht="25.75" x14ac:dyDescent="0.4">
      <c r="A79" s="42" t="s">
        <v>334</v>
      </c>
      <c r="B79" s="33" t="s">
        <v>215</v>
      </c>
      <c r="C79" s="34" t="s">
        <v>194</v>
      </c>
      <c r="D79" s="35" t="s">
        <v>139</v>
      </c>
      <c r="E79" s="41" t="s">
        <v>264</v>
      </c>
      <c r="F79" s="41" t="s">
        <v>268</v>
      </c>
      <c r="G79" s="41" t="s">
        <v>265</v>
      </c>
      <c r="H79" s="41" t="s">
        <v>269</v>
      </c>
      <c r="I79" s="43" t="s">
        <v>267</v>
      </c>
    </row>
    <row r="80" spans="1:9" ht="58.3" x14ac:dyDescent="0.4">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9.15" x14ac:dyDescent="0.4">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9.15" x14ac:dyDescent="0.4">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9.15" x14ac:dyDescent="0.4">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75" x14ac:dyDescent="0.4">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900000000000006" x14ac:dyDescent="0.4">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9.15" x14ac:dyDescent="0.4">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900000000000006" x14ac:dyDescent="0.4">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8.3" x14ac:dyDescent="0.4">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75" x14ac:dyDescent="0.4">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9.15" x14ac:dyDescent="0.4">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8.3" x14ac:dyDescent="0.4">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900000000000006" x14ac:dyDescent="0.4">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75" x14ac:dyDescent="0.4">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8.3" x14ac:dyDescent="0.4">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9.15" x14ac:dyDescent="0.4">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8.3" x14ac:dyDescent="0.4">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900000000000006" x14ac:dyDescent="0.4">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8.3" x14ac:dyDescent="0.4">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75" x14ac:dyDescent="0.4">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900000000000006" x14ac:dyDescent="0.4">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75" x14ac:dyDescent="0.4">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9.15" x14ac:dyDescent="0.4">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9.15" x14ac:dyDescent="0.4">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75" x14ac:dyDescent="0.4">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75" x14ac:dyDescent="0.4">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75" x14ac:dyDescent="0.4">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75" x14ac:dyDescent="0.4">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75" x14ac:dyDescent="0.4">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900000000000006" x14ac:dyDescent="0.4">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75" x14ac:dyDescent="0.4">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2" x14ac:dyDescent="0.4">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75" x14ac:dyDescent="0.4">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75" x14ac:dyDescent="0.4">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9.15" x14ac:dyDescent="0.4">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31.15" x14ac:dyDescent="0.4">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75" x14ac:dyDescent="0.4">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75" x14ac:dyDescent="0.4">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75" x14ac:dyDescent="0.4">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9.15" x14ac:dyDescent="0.4">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5.75" x14ac:dyDescent="0.4">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7.45" x14ac:dyDescent="0.4">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8.3" x14ac:dyDescent="0.4">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8.3" x14ac:dyDescent="0.4">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75" x14ac:dyDescent="0.4">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60.30000000000001" x14ac:dyDescent="0.4">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7.45" x14ac:dyDescent="0.4">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9.15" x14ac:dyDescent="0.4">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9.15" x14ac:dyDescent="0.4">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9.15" x14ac:dyDescent="0.4">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9.15" x14ac:dyDescent="0.4">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9.15" x14ac:dyDescent="0.4">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9.15" x14ac:dyDescent="0.4">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4">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4">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4">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4">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4">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4">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4">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4">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4">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4">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4">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4">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4">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4">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4">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4">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4">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4">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4">
      <c r="E151"/>
      <c r="F151"/>
      <c r="G151"/>
      <c r="H151"/>
      <c r="I151"/>
    </row>
    <row r="152" spans="1:9" ht="20.6" x14ac:dyDescent="0.4">
      <c r="C152" s="98" t="s">
        <v>214</v>
      </c>
      <c r="D152" s="98"/>
      <c r="E152" s="98"/>
      <c r="F152" s="98"/>
      <c r="G152" s="98"/>
      <c r="H152" s="98"/>
      <c r="I152" s="98"/>
    </row>
    <row r="153" spans="1:9" x14ac:dyDescent="0.4">
      <c r="A153" s="46"/>
      <c r="B153" s="47"/>
      <c r="C153" s="95" t="s">
        <v>335</v>
      </c>
      <c r="D153" s="96"/>
      <c r="E153" s="95" t="s">
        <v>266</v>
      </c>
      <c r="F153" s="97"/>
      <c r="G153" s="97"/>
      <c r="H153" s="97"/>
      <c r="I153" s="97"/>
    </row>
    <row r="154" spans="1:9" ht="25.75" x14ac:dyDescent="0.4">
      <c r="A154" s="42" t="s">
        <v>334</v>
      </c>
      <c r="B154" s="33" t="s">
        <v>215</v>
      </c>
      <c r="C154" s="34" t="s">
        <v>194</v>
      </c>
      <c r="D154" s="35" t="s">
        <v>139</v>
      </c>
      <c r="E154" s="41" t="s">
        <v>264</v>
      </c>
      <c r="F154" s="41" t="s">
        <v>268</v>
      </c>
      <c r="G154" s="41" t="s">
        <v>265</v>
      </c>
      <c r="H154" s="41" t="s">
        <v>269</v>
      </c>
      <c r="I154" s="43" t="s">
        <v>267</v>
      </c>
    </row>
    <row r="155" spans="1:9" ht="58.3" x14ac:dyDescent="0.4">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9.15" x14ac:dyDescent="0.4">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9.15" x14ac:dyDescent="0.4">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9.15" x14ac:dyDescent="0.4">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75" x14ac:dyDescent="0.4">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900000000000006" x14ac:dyDescent="0.4">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9.15" x14ac:dyDescent="0.4">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900000000000006" x14ac:dyDescent="0.4">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8.3" x14ac:dyDescent="0.4">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9.15" x14ac:dyDescent="0.4">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8.3" x14ac:dyDescent="0.4">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900000000000006" x14ac:dyDescent="0.4">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3.15" x14ac:dyDescent="0.4">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75" x14ac:dyDescent="0.4">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75" x14ac:dyDescent="0.4">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8.3" x14ac:dyDescent="0.4">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900000000000006" x14ac:dyDescent="0.4">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60.30000000000001" x14ac:dyDescent="0.4">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9.15" x14ac:dyDescent="0.4">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8.3" x14ac:dyDescent="0.4">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8.3" x14ac:dyDescent="0.4">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75" x14ac:dyDescent="0.4">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900000000000006" x14ac:dyDescent="0.4">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75" x14ac:dyDescent="0.4">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9.15" x14ac:dyDescent="0.4">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9.15" x14ac:dyDescent="0.4">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75" x14ac:dyDescent="0.4">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75" x14ac:dyDescent="0.4">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75" x14ac:dyDescent="0.4">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75" x14ac:dyDescent="0.4">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75" x14ac:dyDescent="0.4">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900000000000006" x14ac:dyDescent="0.4">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75" x14ac:dyDescent="0.4">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2" x14ac:dyDescent="0.4">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75" x14ac:dyDescent="0.4">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75" x14ac:dyDescent="0.4">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9.15" x14ac:dyDescent="0.4">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75" x14ac:dyDescent="0.4">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75" x14ac:dyDescent="0.4">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75" x14ac:dyDescent="0.4">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7.45" x14ac:dyDescent="0.4">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31.15" x14ac:dyDescent="0.4">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75" x14ac:dyDescent="0.4">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75" x14ac:dyDescent="0.4">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75" x14ac:dyDescent="0.4">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9.15" x14ac:dyDescent="0.4">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5.75" x14ac:dyDescent="0.4">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7.45" x14ac:dyDescent="0.4">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8.3" x14ac:dyDescent="0.4">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9.15" x14ac:dyDescent="0.4">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75" x14ac:dyDescent="0.4">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4">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9.15" x14ac:dyDescent="0.4">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9.15" x14ac:dyDescent="0.4">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9.15" x14ac:dyDescent="0.4">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9.15" x14ac:dyDescent="0.4">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9.15" x14ac:dyDescent="0.4">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4">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4">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4">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4">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4">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4">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4">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4">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4">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4">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4">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4">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4">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4">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4">
      <c r="E226"/>
      <c r="F226"/>
      <c r="G226"/>
      <c r="H226"/>
      <c r="I226"/>
    </row>
    <row r="227" spans="1:9" ht="20.6" x14ac:dyDescent="0.4">
      <c r="C227" s="98" t="s">
        <v>239</v>
      </c>
      <c r="D227" s="98"/>
      <c r="E227" s="98"/>
      <c r="F227" s="98"/>
      <c r="G227" s="98"/>
      <c r="H227" s="98"/>
      <c r="I227" s="98"/>
    </row>
    <row r="228" spans="1:9" x14ac:dyDescent="0.4">
      <c r="A228" s="46"/>
      <c r="B228" s="47"/>
      <c r="C228" s="95" t="s">
        <v>335</v>
      </c>
      <c r="D228" s="96"/>
      <c r="E228" s="95" t="s">
        <v>266</v>
      </c>
      <c r="F228" s="97"/>
      <c r="G228" s="97"/>
      <c r="H228" s="97"/>
      <c r="I228" s="97"/>
    </row>
    <row r="229" spans="1:9" ht="25.75" x14ac:dyDescent="0.4">
      <c r="A229" s="42" t="s">
        <v>334</v>
      </c>
      <c r="B229" s="33" t="s">
        <v>215</v>
      </c>
      <c r="C229" s="34" t="s">
        <v>194</v>
      </c>
      <c r="D229" s="35" t="s">
        <v>139</v>
      </c>
      <c r="E229" s="41" t="s">
        <v>264</v>
      </c>
      <c r="F229" s="41" t="s">
        <v>268</v>
      </c>
      <c r="G229" s="41" t="s">
        <v>265</v>
      </c>
      <c r="H229" s="41" t="s">
        <v>269</v>
      </c>
      <c r="I229" s="43" t="s">
        <v>267</v>
      </c>
    </row>
    <row r="230" spans="1:9" ht="29.15" x14ac:dyDescent="0.4">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9.15" x14ac:dyDescent="0.4">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9.15" x14ac:dyDescent="0.4">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75" x14ac:dyDescent="0.4">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75" x14ac:dyDescent="0.4">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900000000000006" x14ac:dyDescent="0.4">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3.15" x14ac:dyDescent="0.4">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75" x14ac:dyDescent="0.4">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900000000000006" x14ac:dyDescent="0.4">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75" x14ac:dyDescent="0.4">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75" x14ac:dyDescent="0.4">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9.15" x14ac:dyDescent="0.4">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9.15" x14ac:dyDescent="0.4">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75" x14ac:dyDescent="0.4">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900000000000006" x14ac:dyDescent="0.4">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9.15" x14ac:dyDescent="0.4">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8.3" x14ac:dyDescent="0.4">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75" x14ac:dyDescent="0.4">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8.3" x14ac:dyDescent="0.4">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60.30000000000001" x14ac:dyDescent="0.4">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9.15" x14ac:dyDescent="0.4">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8.3" x14ac:dyDescent="0.4">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75" x14ac:dyDescent="0.4">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75" x14ac:dyDescent="0.4">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43.75" x14ac:dyDescent="0.4">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900000000000006" x14ac:dyDescent="0.4">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75" x14ac:dyDescent="0.4">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9.15" x14ac:dyDescent="0.4">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9.15" x14ac:dyDescent="0.4">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9.15" x14ac:dyDescent="0.4">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75" x14ac:dyDescent="0.4">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75" x14ac:dyDescent="0.4">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75" x14ac:dyDescent="0.4">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75" x14ac:dyDescent="0.4">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9.15" x14ac:dyDescent="0.4">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9.15" x14ac:dyDescent="0.4">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9.15" x14ac:dyDescent="0.4">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75" x14ac:dyDescent="0.4">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75" x14ac:dyDescent="0.4">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75" x14ac:dyDescent="0.4">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7.45" x14ac:dyDescent="0.4">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31.15" x14ac:dyDescent="0.4">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75" x14ac:dyDescent="0.4">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9.15" x14ac:dyDescent="0.4">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7.45" x14ac:dyDescent="0.4">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8.3" x14ac:dyDescent="0.4">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900000000000006" x14ac:dyDescent="0.4">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5.75" x14ac:dyDescent="0.4">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75" x14ac:dyDescent="0.4">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7.45" x14ac:dyDescent="0.4">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75" x14ac:dyDescent="0.4">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8.3" x14ac:dyDescent="0.4">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75" x14ac:dyDescent="0.4">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9.15" x14ac:dyDescent="0.4">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9.15" x14ac:dyDescent="0.4">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9.15" x14ac:dyDescent="0.4">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9.15" x14ac:dyDescent="0.4">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4">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4">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4">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4">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4">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4">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4">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4">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4">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4">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4">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4">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4">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4">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5234375" defaultRowHeight="14.6" x14ac:dyDescent="0.4"/>
  <cols>
    <col min="1" max="1" width="11.3046875" style="14" bestFit="1" customWidth="1"/>
    <col min="2" max="2" width="70.3046875" style="14" customWidth="1"/>
    <col min="3" max="3" width="7" style="14" customWidth="1"/>
    <col min="4" max="6" width="7.69140625" style="18" customWidth="1"/>
    <col min="7" max="7" width="31.84375" style="18" customWidth="1"/>
    <col min="8" max="8" width="28.3828125" style="14" bestFit="1" customWidth="1"/>
    <col min="9" max="9" width="9.15234375" style="14"/>
    <col min="10" max="10" width="23.84375" style="14" customWidth="1"/>
    <col min="11" max="11" width="11.3046875" style="14" bestFit="1" customWidth="1"/>
    <col min="12" max="12" width="70.3046875" style="14" customWidth="1"/>
    <col min="13" max="13" width="7" style="14" customWidth="1"/>
    <col min="14" max="16" width="7.69140625" style="18" customWidth="1"/>
    <col min="17" max="17" width="31.84375" style="18" customWidth="1"/>
    <col min="18" max="16384" width="9.15234375" style="14"/>
  </cols>
  <sheetData>
    <row r="1" spans="1:8" s="13" customFormat="1" ht="30.75" customHeight="1" x14ac:dyDescent="0.4">
      <c r="A1" s="99" t="s">
        <v>270</v>
      </c>
      <c r="B1" s="100"/>
      <c r="C1" s="100"/>
      <c r="D1" s="100"/>
      <c r="E1" s="100"/>
      <c r="F1" s="100"/>
      <c r="G1" s="100"/>
      <c r="H1" s="21"/>
    </row>
    <row r="2" spans="1:8" s="13" customFormat="1" ht="20.6" x14ac:dyDescent="0.4">
      <c r="A2" s="101" t="s">
        <v>212</v>
      </c>
      <c r="B2" s="102"/>
      <c r="C2" s="102"/>
      <c r="D2" s="102"/>
      <c r="E2" s="102"/>
      <c r="F2" s="102"/>
      <c r="G2" s="102"/>
      <c r="H2" s="20"/>
    </row>
    <row r="3" spans="1:8" s="13" customFormat="1" ht="54.75" customHeight="1" x14ac:dyDescent="0.4">
      <c r="A3" s="103" t="s">
        <v>271</v>
      </c>
      <c r="B3" s="104"/>
      <c r="C3" s="104"/>
      <c r="D3" s="104"/>
      <c r="E3" s="104"/>
      <c r="F3" s="104"/>
      <c r="G3" s="104"/>
      <c r="H3" s="19"/>
    </row>
    <row r="4" spans="1:8" x14ac:dyDescent="0.4">
      <c r="A4" s="105" t="s">
        <v>194</v>
      </c>
      <c r="B4" s="105" t="s">
        <v>139</v>
      </c>
      <c r="C4" s="105" t="s">
        <v>266</v>
      </c>
      <c r="D4" s="105"/>
      <c r="E4" s="105"/>
      <c r="F4" s="105"/>
      <c r="G4" s="105" t="s">
        <v>267</v>
      </c>
      <c r="H4" s="105" t="s">
        <v>215</v>
      </c>
    </row>
    <row r="5" spans="1:8" x14ac:dyDescent="0.4">
      <c r="A5" s="105"/>
      <c r="B5" s="105"/>
      <c r="C5" s="15" t="s">
        <v>264</v>
      </c>
      <c r="D5" s="15" t="s">
        <v>268</v>
      </c>
      <c r="E5" s="15" t="s">
        <v>265</v>
      </c>
      <c r="F5" s="15" t="s">
        <v>269</v>
      </c>
      <c r="G5" s="105"/>
      <c r="H5" s="105"/>
    </row>
    <row r="6" spans="1:8" s="17" customFormat="1" x14ac:dyDescent="0.4">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7.45" x14ac:dyDescent="0.4">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4">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9.15" x14ac:dyDescent="0.4">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75" x14ac:dyDescent="0.4">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9.15" x14ac:dyDescent="0.4">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9.15" x14ac:dyDescent="0.4">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4">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4">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75" x14ac:dyDescent="0.4">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4">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75" x14ac:dyDescent="0.4">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9.15" x14ac:dyDescent="0.4">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75" x14ac:dyDescent="0.4">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4">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75" x14ac:dyDescent="0.4">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75" x14ac:dyDescent="0.4">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8.3" x14ac:dyDescent="0.4">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4">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4">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4">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4">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8.3" x14ac:dyDescent="0.4">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900000000000006" x14ac:dyDescent="0.4">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9.15" x14ac:dyDescent="0.4">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9.15" x14ac:dyDescent="0.4">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7.45" x14ac:dyDescent="0.4">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8.3" x14ac:dyDescent="0.4">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75" x14ac:dyDescent="0.4">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75" x14ac:dyDescent="0.4">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900000000000006" x14ac:dyDescent="0.4">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900000000000006" x14ac:dyDescent="0.4">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4.9" x14ac:dyDescent="0.4">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4">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4">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7.75" x14ac:dyDescent="0.4">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4">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4">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900000000000006" x14ac:dyDescent="0.4">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900000000000006" x14ac:dyDescent="0.4">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60.30000000000001" x14ac:dyDescent="0.4">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75" x14ac:dyDescent="0.4">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4">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4">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8.3" x14ac:dyDescent="0.4">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9.15" x14ac:dyDescent="0.4">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75" x14ac:dyDescent="0.4">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2" x14ac:dyDescent="0.4">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4">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4">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75" x14ac:dyDescent="0.4">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31.15" x14ac:dyDescent="0.4">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75" x14ac:dyDescent="0.4">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9.15" x14ac:dyDescent="0.4">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75" x14ac:dyDescent="0.4">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8.3" x14ac:dyDescent="0.4">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75" x14ac:dyDescent="0.4">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0.6" x14ac:dyDescent="0.4">
      <c r="A65" s="20"/>
      <c r="B65" s="101" t="s">
        <v>213</v>
      </c>
      <c r="C65" s="102"/>
      <c r="D65" s="102"/>
      <c r="E65" s="102"/>
      <c r="F65" s="102"/>
      <c r="G65" s="102"/>
      <c r="H65" s="102"/>
    </row>
    <row r="66" spans="1:17" ht="61.5" customHeight="1" x14ac:dyDescent="0.4">
      <c r="A66" s="19"/>
      <c r="B66" s="103" t="s">
        <v>274</v>
      </c>
      <c r="C66" s="104"/>
      <c r="D66" s="104"/>
      <c r="E66" s="104"/>
      <c r="F66" s="104"/>
      <c r="G66" s="104"/>
      <c r="H66" s="104"/>
    </row>
    <row r="67" spans="1:17" x14ac:dyDescent="0.4">
      <c r="A67" s="105" t="s">
        <v>194</v>
      </c>
      <c r="B67" s="105" t="s">
        <v>139</v>
      </c>
      <c r="C67" s="105" t="s">
        <v>266</v>
      </c>
      <c r="D67" s="105"/>
      <c r="E67" s="105"/>
      <c r="F67" s="105"/>
      <c r="G67" s="105" t="s">
        <v>267</v>
      </c>
      <c r="H67" s="105" t="s">
        <v>215</v>
      </c>
      <c r="M67" s="18"/>
      <c r="Q67" s="14"/>
    </row>
    <row r="68" spans="1:17" x14ac:dyDescent="0.4">
      <c r="A68" s="105"/>
      <c r="B68" s="105"/>
      <c r="C68" s="15" t="s">
        <v>264</v>
      </c>
      <c r="D68" s="15" t="s">
        <v>268</v>
      </c>
      <c r="E68" s="15" t="s">
        <v>265</v>
      </c>
      <c r="F68" s="15" t="s">
        <v>269</v>
      </c>
      <c r="G68" s="105"/>
      <c r="H68" s="105"/>
      <c r="M68" s="18"/>
      <c r="Q68" s="14"/>
    </row>
    <row r="69" spans="1:17" x14ac:dyDescent="0.4">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7.45" x14ac:dyDescent="0.4">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900000000000006" x14ac:dyDescent="0.4">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9.15" x14ac:dyDescent="0.4">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75" x14ac:dyDescent="0.4">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9.15" x14ac:dyDescent="0.4">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9.15" x14ac:dyDescent="0.4">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75" x14ac:dyDescent="0.4">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4">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75" x14ac:dyDescent="0.4">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900000000000006" x14ac:dyDescent="0.4">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75" x14ac:dyDescent="0.4">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9.15" x14ac:dyDescent="0.4">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75" x14ac:dyDescent="0.4">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2" x14ac:dyDescent="0.4">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75" x14ac:dyDescent="0.4">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75" x14ac:dyDescent="0.4">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8.3" x14ac:dyDescent="0.4">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4">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4">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4">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4">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8.3" x14ac:dyDescent="0.4">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900000000000006" x14ac:dyDescent="0.4">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9.15" x14ac:dyDescent="0.4">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9.15" x14ac:dyDescent="0.4">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7.45" x14ac:dyDescent="0.4">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8.3" x14ac:dyDescent="0.4">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75" x14ac:dyDescent="0.4">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75" x14ac:dyDescent="0.4">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900000000000006" x14ac:dyDescent="0.4">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900000000000006" x14ac:dyDescent="0.4">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4.9" x14ac:dyDescent="0.4">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4">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75" x14ac:dyDescent="0.4">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4">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8.3" x14ac:dyDescent="0.4">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4">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900000000000006" x14ac:dyDescent="0.4">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900000000000006" x14ac:dyDescent="0.4">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60.30000000000001" x14ac:dyDescent="0.4">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75" x14ac:dyDescent="0.4">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8.3" x14ac:dyDescent="0.4">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9.15" x14ac:dyDescent="0.4">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8.3" x14ac:dyDescent="0.4">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9.15" x14ac:dyDescent="0.4">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75" x14ac:dyDescent="0.4">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2" x14ac:dyDescent="0.4">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4">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4">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75" x14ac:dyDescent="0.4">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31.15" x14ac:dyDescent="0.4">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75" x14ac:dyDescent="0.4">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9.15" x14ac:dyDescent="0.4">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75" x14ac:dyDescent="0.4">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8.3" x14ac:dyDescent="0.4">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4">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0.6" x14ac:dyDescent="0.4">
      <c r="A128" s="20"/>
      <c r="B128" s="101" t="s">
        <v>214</v>
      </c>
      <c r="C128" s="102"/>
      <c r="D128" s="102"/>
      <c r="E128" s="102"/>
      <c r="F128" s="102"/>
      <c r="G128" s="102"/>
      <c r="H128" s="102"/>
    </row>
    <row r="129" spans="1:17" ht="57.75" customHeight="1" x14ac:dyDescent="0.4">
      <c r="A129" s="19"/>
      <c r="B129" s="103" t="s">
        <v>275</v>
      </c>
      <c r="C129" s="104"/>
      <c r="D129" s="104"/>
      <c r="E129" s="104"/>
      <c r="F129" s="104"/>
      <c r="G129" s="104"/>
      <c r="H129" s="104"/>
    </row>
    <row r="130" spans="1:17" x14ac:dyDescent="0.4">
      <c r="A130" s="105" t="s">
        <v>194</v>
      </c>
      <c r="B130" s="105" t="s">
        <v>139</v>
      </c>
      <c r="C130" s="105" t="s">
        <v>266</v>
      </c>
      <c r="D130" s="105"/>
      <c r="E130" s="105"/>
      <c r="F130" s="105"/>
      <c r="G130" s="105" t="s">
        <v>267</v>
      </c>
      <c r="H130" s="105" t="s">
        <v>215</v>
      </c>
      <c r="M130" s="18"/>
      <c r="Q130" s="14"/>
    </row>
    <row r="131" spans="1:17" x14ac:dyDescent="0.4">
      <c r="A131" s="105"/>
      <c r="B131" s="105"/>
      <c r="C131" s="15" t="s">
        <v>264</v>
      </c>
      <c r="D131" s="15" t="s">
        <v>268</v>
      </c>
      <c r="E131" s="15" t="s">
        <v>265</v>
      </c>
      <c r="F131" s="15" t="s">
        <v>269</v>
      </c>
      <c r="G131" s="105"/>
      <c r="H131" s="105"/>
      <c r="M131" s="18"/>
      <c r="Q131" s="14"/>
    </row>
    <row r="132" spans="1:17" x14ac:dyDescent="0.4">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7.45" x14ac:dyDescent="0.4">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900000000000006" x14ac:dyDescent="0.4">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9.15" x14ac:dyDescent="0.4">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75" x14ac:dyDescent="0.4">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9.15" x14ac:dyDescent="0.4">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9.15" x14ac:dyDescent="0.4">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75" x14ac:dyDescent="0.4">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4">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75" x14ac:dyDescent="0.4">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900000000000006" x14ac:dyDescent="0.4">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75" x14ac:dyDescent="0.4">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9.15" x14ac:dyDescent="0.4">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75" x14ac:dyDescent="0.4">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2" x14ac:dyDescent="0.4">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75" x14ac:dyDescent="0.4">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75" x14ac:dyDescent="0.4">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8.3" x14ac:dyDescent="0.4">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4">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4">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4">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4">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8.3" x14ac:dyDescent="0.4">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900000000000006" x14ac:dyDescent="0.4">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9.15" x14ac:dyDescent="0.4">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9.15" x14ac:dyDescent="0.4">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7.45" x14ac:dyDescent="0.4">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8.3" x14ac:dyDescent="0.4">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75" x14ac:dyDescent="0.4">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75" x14ac:dyDescent="0.4">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900000000000006" x14ac:dyDescent="0.4">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900000000000006" x14ac:dyDescent="0.4">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4.9" x14ac:dyDescent="0.4">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4">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75" x14ac:dyDescent="0.4">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7.75" x14ac:dyDescent="0.4">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4">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4">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900000000000006" x14ac:dyDescent="0.4">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900000000000006" x14ac:dyDescent="0.4">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60.30000000000001" x14ac:dyDescent="0.4">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75" x14ac:dyDescent="0.4">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8.3" x14ac:dyDescent="0.4">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9.15" x14ac:dyDescent="0.4">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8.3" x14ac:dyDescent="0.4">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9.15" x14ac:dyDescent="0.4">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75" x14ac:dyDescent="0.4">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2" x14ac:dyDescent="0.4">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4">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7.45" x14ac:dyDescent="0.4">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75" x14ac:dyDescent="0.4">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31.15" x14ac:dyDescent="0.4">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75" x14ac:dyDescent="0.4">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9.15" x14ac:dyDescent="0.4">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75" x14ac:dyDescent="0.4">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8.3" x14ac:dyDescent="0.4">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4">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0.6" x14ac:dyDescent="0.4">
      <c r="A191" s="101" t="s">
        <v>239</v>
      </c>
      <c r="B191" s="102"/>
      <c r="C191" s="102"/>
      <c r="D191" s="102"/>
      <c r="E191" s="102"/>
      <c r="F191" s="102"/>
      <c r="G191" s="102"/>
    </row>
    <row r="192" spans="1:17" ht="57.75" customHeight="1" x14ac:dyDescent="0.4">
      <c r="A192" s="103" t="s">
        <v>276</v>
      </c>
      <c r="B192" s="106"/>
      <c r="C192" s="106"/>
      <c r="D192" s="106"/>
      <c r="E192" s="106"/>
      <c r="F192" s="106"/>
      <c r="G192" s="106"/>
      <c r="H192" s="26"/>
    </row>
    <row r="193" spans="1:17" x14ac:dyDescent="0.4">
      <c r="A193" s="105" t="s">
        <v>194</v>
      </c>
      <c r="B193" s="105" t="s">
        <v>139</v>
      </c>
      <c r="C193" s="105" t="s">
        <v>266</v>
      </c>
      <c r="D193" s="105"/>
      <c r="E193" s="105"/>
      <c r="F193" s="105"/>
      <c r="G193" s="105" t="s">
        <v>267</v>
      </c>
      <c r="H193" s="105" t="s">
        <v>215</v>
      </c>
      <c r="M193" s="18"/>
      <c r="Q193" s="14"/>
    </row>
    <row r="194" spans="1:17" x14ac:dyDescent="0.4">
      <c r="A194" s="105"/>
      <c r="B194" s="105"/>
      <c r="C194" s="15" t="s">
        <v>264</v>
      </c>
      <c r="D194" s="15" t="s">
        <v>268</v>
      </c>
      <c r="E194" s="15" t="s">
        <v>265</v>
      </c>
      <c r="F194" s="15" t="s">
        <v>269</v>
      </c>
      <c r="G194" s="105"/>
      <c r="H194" s="105"/>
      <c r="M194" s="18"/>
      <c r="Q194" s="14"/>
    </row>
    <row r="195" spans="1:17" ht="29.15" x14ac:dyDescent="0.4">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7.45" x14ac:dyDescent="0.4">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4">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9.15" x14ac:dyDescent="0.4">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75" x14ac:dyDescent="0.4">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9.15" x14ac:dyDescent="0.4">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9.15" x14ac:dyDescent="0.4">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4">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9.15" x14ac:dyDescent="0.4">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4">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4">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75" x14ac:dyDescent="0.4">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9.15" x14ac:dyDescent="0.4">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75" x14ac:dyDescent="0.4">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4">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75" x14ac:dyDescent="0.4">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75" x14ac:dyDescent="0.4">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8.3" x14ac:dyDescent="0.4">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75" x14ac:dyDescent="0.4">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75" x14ac:dyDescent="0.4">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9.15" x14ac:dyDescent="0.4">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75" x14ac:dyDescent="0.4">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8.3" x14ac:dyDescent="0.4">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900000000000006" x14ac:dyDescent="0.4">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9.15" x14ac:dyDescent="0.4">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9.15" x14ac:dyDescent="0.4">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7.45" x14ac:dyDescent="0.4">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8.3" x14ac:dyDescent="0.4">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75" x14ac:dyDescent="0.4">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75" x14ac:dyDescent="0.4">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900000000000006" x14ac:dyDescent="0.4">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900000000000006" x14ac:dyDescent="0.4">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4.9" x14ac:dyDescent="0.4">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8.3" x14ac:dyDescent="0.4">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4">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7.75" x14ac:dyDescent="0.4">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4">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8.3" x14ac:dyDescent="0.4">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900000000000006" x14ac:dyDescent="0.4">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900000000000006" x14ac:dyDescent="0.4">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60.30000000000001" x14ac:dyDescent="0.4">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4">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4">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4">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8.3" x14ac:dyDescent="0.4">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9.15" x14ac:dyDescent="0.4">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75" x14ac:dyDescent="0.4">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2" x14ac:dyDescent="0.4">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9.15" x14ac:dyDescent="0.4">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7.45" x14ac:dyDescent="0.4">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75" x14ac:dyDescent="0.4">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31.15" x14ac:dyDescent="0.4">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75" x14ac:dyDescent="0.4">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9.15" x14ac:dyDescent="0.4">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75" x14ac:dyDescent="0.4">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8.3" x14ac:dyDescent="0.4">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4">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2021-03-03T15:25:10Z</cp:lastPrinted>
  <dcterms:created xsi:type="dcterms:W3CDTF">2019-04-30T17:00:46Z</dcterms:created>
  <dcterms:modified xsi:type="dcterms:W3CDTF">2021-03-03T15:25:23Z</dcterms:modified>
</cp:coreProperties>
</file>