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Volador" sheetId="1" state="visible" r:id="rId1"/>
    <sheet name="Robledo" sheetId="2" state="visible" r:id="rId2"/>
    <sheet name="Sede Rio" sheetId="3" state="hidden" r:id="rId3"/>
  </sheets>
  <calcPr/>
</workbook>
</file>

<file path=xl/sharedStrings.xml><?xml version="1.0" encoding="utf-8"?>
<sst xmlns="http://schemas.openxmlformats.org/spreadsheetml/2006/main" count="69" uniqueCount="69">
  <si>
    <t xml:space="preserve">REGISTRO DE RESIDUOS SÓLIDOS APROVECHADOS</t>
  </si>
  <si>
    <t xml:space="preserve">LUGAR: </t>
  </si>
  <si>
    <t xml:space="preserve">Universidad Nacional sede Volador</t>
  </si>
  <si>
    <t xml:space="preserve">AÑO DEL REGISTRO: </t>
  </si>
  <si>
    <t xml:space="preserve">Centro Costos</t>
  </si>
  <si>
    <t>12100500127</t>
  </si>
  <si>
    <t>MATERIAL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</si>
  <si>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</si>
  <si>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</si>
  <si>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</si>
  <si>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</si>
  <si>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</si>
  <si>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</si>
  <si>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</si>
  <si>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</si>
  <si>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</si>
  <si>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</si>
  <si>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</si>
  <si>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</si>
  <si>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Kg</t>
  </si>
  <si>
    <t xml:space="preserve">VALOR KG</t>
  </si>
  <si>
    <t xml:space="preserve">TOTAL $</t>
  </si>
  <si>
    <t>ACERO</t>
  </si>
  <si>
    <t>0</t>
  </si>
  <si>
    <t xml:space="preserve">ALUMINIO KARLA</t>
  </si>
  <si>
    <t xml:space="preserve">ALUMINIO LIMPIO</t>
  </si>
  <si>
    <t xml:space="preserve">ALUMINIO PERCIANA</t>
  </si>
  <si>
    <t xml:space="preserve">ALUMINIO SUCIO</t>
  </si>
  <si>
    <t>ANTIMONIO</t>
  </si>
  <si>
    <t>ARCHIVO</t>
  </si>
  <si>
    <t>CARTON</t>
  </si>
  <si>
    <t>CHATARRA</t>
  </si>
  <si>
    <t xml:space="preserve">COBRE ENCAUCHETADO</t>
  </si>
  <si>
    <t xml:space="preserve">COBRE ROJO</t>
  </si>
  <si>
    <t xml:space="preserve">CUBETAS DE HUEVO</t>
  </si>
  <si>
    <t xml:space="preserve">PALOS DE ESCOBA</t>
  </si>
  <si>
    <t xml:space="preserve">FRASCO BOCON</t>
  </si>
  <si>
    <t xml:space="preserve">PASTA </t>
  </si>
  <si>
    <t>PERIODICO</t>
  </si>
  <si>
    <t>PET</t>
  </si>
  <si>
    <t xml:space="preserve">PLASTICO </t>
  </si>
  <si>
    <t>PLEGADIZA</t>
  </si>
  <si>
    <t>PVC</t>
  </si>
  <si>
    <t>TETRAPAK</t>
  </si>
  <si>
    <t xml:space="preserve">VASO DESECHABLE</t>
  </si>
  <si>
    <t>VIDRIO</t>
  </si>
  <si>
    <t>TOTAL</t>
  </si>
  <si>
    <t xml:space="preserve">INDICADORES AMBIENTALES</t>
  </si>
  <si>
    <t>FEBRERO</t>
  </si>
  <si>
    <t xml:space="preserve">AHORRO ENERGIA ( Kw-Hora)</t>
  </si>
  <si>
    <t xml:space="preserve">AHORRO AGUA ( litros)</t>
  </si>
  <si>
    <t xml:space="preserve">AHORRO MINERALES (petroleo) litros</t>
  </si>
  <si>
    <t>ARBOLES</t>
  </si>
  <si>
    <t xml:space="preserve">DISMINUCION EMISION DE CO2 ( Kg)</t>
  </si>
  <si>
    <r>
      <rPr>
        <sz val="11"/>
        <rFont val="Arial Narrow"/>
      </rPr>
      <t xml:space="preserve">ESPACIO RELLENO SANITARIO (m</t>
    </r>
    <r>
      <rPr>
        <vertAlign val="superscript"/>
        <sz val="11"/>
        <rFont val="Arial Narrow"/>
      </rPr>
      <t>3</t>
    </r>
    <r>
      <rPr>
        <sz val="11"/>
        <rFont val="Arial Narrow"/>
      </rPr>
      <t>)</t>
    </r>
  </si>
  <si>
    <t xml:space="preserve">DISMINUCION CONSUMO BAUXITA ( Kg)
</t>
  </si>
  <si>
    <t xml:space="preserve">Universidad Nacional sede Robledo</t>
  </si>
  <si>
    <t>12100500126</t>
  </si>
  <si>
    <t xml:space="preserve">COBRE AMARILLO</t>
  </si>
  <si>
    <t>PALOS</t>
  </si>
  <si>
    <t>PASTA</t>
  </si>
  <si>
    <t xml:space="preserve">PET CAFE</t>
  </si>
  <si>
    <t xml:space="preserve">PET ACEITE</t>
  </si>
  <si>
    <t xml:space="preserve">PET VERDE</t>
  </si>
  <si>
    <t>PLÁSTICO</t>
  </si>
  <si>
    <t xml:space="preserve">Universidad Nacional sede Rio</t>
  </si>
  <si>
    <t>050218</t>
  </si>
  <si>
    <t xml:space="preserve">PERIODICO </t>
  </si>
  <si>
    <t xml:space="preserve">PET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</si>
</sst>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[$ $]#,##0"/>
    <numFmt numFmtId="161" formatCode="0.0"/>
    <numFmt numFmtId="162" formatCode="&quot;$&quot;\ #,##0.00"/>
    <numFmt numFmtId="163" formatCode="_(&quot;$&quot;\ * #,##0.00_);_(&quot;$&quot;\ * \(#,##0.00\);_(&quot;$&quot;\ * &quot;-&quot;??_);_(@_)"/>
  </numFmts>
  <fonts count="14">
    <font>
      <sz val="11.000000"/>
      <color indexed="64"/>
      <name val="Calibri"/>
    </font>
    <font>
      <b/>
      <sz val="11.000000"/>
      <color indexed="64"/>
      <name val="Arial Narrow"/>
    </font>
    <font>
      <sz val="11.000000"/>
      <name val="Calibri"/>
    </font>
    <font>
      <sz val="11.000000"/>
      <color indexed="64"/>
      <name val="Arial Narrow"/>
    </font>
    <font>
      <sz val="16.000000"/>
      <color indexed="64"/>
      <name val="Calibri"/>
    </font>
    <font>
      <sz val="11.000000"/>
      <color indexed="64"/>
      <name val="Roboto"/>
    </font>
    <font>
      <b/>
      <sz val="11.000000"/>
      <name val="Arial Narrow"/>
    </font>
    <font>
      <sz val="11.000000"/>
      <name val="Arial Narrow"/>
    </font>
    <font>
      <sz val="11.000000"/>
      <name val="Arial"/>
    </font>
    <font>
      <sz val="11.000000"/>
      <color indexed="64"/>
      <name val="Arial"/>
    </font>
    <font>
      <b/>
      <sz val="11.000000"/>
      <color indexed="64"/>
      <name val="Calibri"/>
    </font>
    <font>
      <b/>
      <sz val="11.000000"/>
      <name val="Calibri"/>
    </font>
    <font>
      <b/>
      <sz val="16.000000"/>
      <color indexed="64"/>
      <name val="Calibri"/>
    </font>
    <font>
      <sz val="12.000000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indexed="17"/>
        <bgColor indexed="17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01"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2" fillId="0" borderId="2" numFmtId="0" xfId="0" applyFont="1" applyBorder="1"/>
    <xf fontId="2" fillId="0" borderId="3" numFmtId="0" xfId="0" applyFont="1" applyBorder="1"/>
    <xf fontId="3" fillId="0" borderId="1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4" fillId="0" borderId="2" numFmtId="0" xfId="0" applyFont="1" applyBorder="1" applyAlignment="1">
      <alignment vertical="center"/>
    </xf>
    <xf fontId="4" fillId="0" borderId="3" numFmtId="0" xfId="0" applyFont="1" applyBorder="1" applyAlignment="1">
      <alignment vertical="center"/>
    </xf>
    <xf fontId="2" fillId="0" borderId="4" numFmtId="0" xfId="0" applyFont="1" applyBorder="1"/>
    <xf fontId="0" fillId="0" borderId="0" numFmtId="0" xfId="0"/>
    <xf fontId="2" fillId="0" borderId="5" numFmtId="0" xfId="0" applyFont="1" applyBorder="1"/>
    <xf fontId="3" fillId="0" borderId="4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0" numFmtId="0" xfId="0" applyFont="1" applyAlignment="1">
      <alignment vertical="center"/>
    </xf>
    <xf fontId="4" fillId="0" borderId="5" numFmtId="0" xfId="0" applyFont="1" applyBorder="1" applyAlignment="1">
      <alignment vertical="center"/>
    </xf>
    <xf fontId="2" fillId="0" borderId="6" numFmtId="0" xfId="0" applyFont="1" applyBorder="1"/>
    <xf fontId="2" fillId="0" borderId="7" numFmtId="0" xfId="0" applyFont="1" applyBorder="1"/>
    <xf fontId="2" fillId="0" borderId="8" numFmtId="0" xfId="0" applyFont="1" applyBorder="1"/>
    <xf fontId="3" fillId="0" borderId="6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4" fillId="0" borderId="7" numFmtId="0" xfId="0" applyFont="1" applyBorder="1" applyAlignment="1">
      <alignment vertical="center"/>
    </xf>
    <xf fontId="0" fillId="0" borderId="8" numFmtId="0" xfId="0" applyBorder="1" applyAlignment="1">
      <alignment horizontal="left"/>
    </xf>
    <xf fontId="1" fillId="0" borderId="6" numFmtId="0" xfId="0" applyFont="1" applyBorder="1" applyAlignment="1">
      <alignment horizontal="right" vertical="center"/>
    </xf>
    <xf fontId="3" fillId="0" borderId="9" numFmtId="0" xfId="0" applyFont="1" applyBorder="1" applyAlignment="1">
      <alignment horizontal="left" vertical="center"/>
    </xf>
    <xf fontId="2" fillId="0" borderId="10" numFmtId="0" xfId="0" applyFont="1" applyBorder="1"/>
    <xf fontId="1" fillId="0" borderId="11" numFmtId="0" xfId="0" applyFont="1" applyBorder="1" applyAlignment="1">
      <alignment horizontal="right" vertical="center"/>
    </xf>
    <xf fontId="3" fillId="0" borderId="6" numFmtId="0" xfId="0" applyFont="1" applyBorder="1" applyAlignment="1">
      <alignment horizontal="left" vertical="center"/>
    </xf>
    <xf fontId="3" fillId="0" borderId="7" numFmtId="0" xfId="0" applyFont="1" applyBorder="1" applyAlignment="1">
      <alignment horizontal="left" vertical="center"/>
    </xf>
    <xf fontId="1" fillId="0" borderId="0" numFmtId="0" xfId="0" applyFont="1" applyAlignment="1">
      <alignment horizontal="left" vertical="center"/>
    </xf>
    <xf fontId="1" fillId="0" borderId="6" numFmtId="0" xfId="0" applyFont="1" applyBorder="1" applyAlignment="1">
      <alignment horizontal="left" vertical="center"/>
    </xf>
    <xf fontId="5" fillId="2" borderId="11" numFmtId="49" xfId="0" applyNumberFormat="1" applyFont="1" applyFill="1" applyBorder="1"/>
    <xf fontId="1" fillId="3" borderId="11" numFmtId="0" xfId="0" applyFont="1" applyFill="1" applyBorder="1" applyAlignment="1">
      <alignment horizontal="center"/>
    </xf>
    <xf fontId="6" fillId="3" borderId="11" numFmtId="0" xfId="0" applyFont="1" applyFill="1" applyBorder="1" applyAlignment="1">
      <alignment horizontal="center"/>
    </xf>
    <xf fontId="7" fillId="0" borderId="11" numFmtId="0" xfId="0" applyFont="1" applyBorder="1" applyAlignment="1">
      <alignment horizontal="left"/>
    </xf>
    <xf fontId="8" fillId="0" borderId="11" numFmtId="0" xfId="0" applyFont="1" applyBorder="1" applyAlignment="1">
      <alignment horizontal="center"/>
    </xf>
    <xf fontId="2" fillId="0" borderId="11" numFmtId="49" xfId="0" applyNumberFormat="1" applyFont="1" applyBorder="1" applyAlignment="1">
      <alignment horizontal="center"/>
    </xf>
    <xf fontId="2" fillId="2" borderId="11" numFmtId="0" xfId="0" applyFont="1" applyFill="1" applyBorder="1" applyAlignment="1">
      <alignment horizontal="center"/>
    </xf>
    <xf fontId="3" fillId="0" borderId="11" numFmtId="0" xfId="0" applyFont="1" applyBorder="1" applyAlignment="1">
      <alignment horizontal="center"/>
    </xf>
    <xf fontId="2" fillId="0" borderId="11" numFmtId="0" xfId="0" applyFont="1" applyBorder="1" applyAlignment="1">
      <alignment horizontal="center"/>
    </xf>
    <xf fontId="0" fillId="0" borderId="11" numFmtId="160" xfId="0" applyNumberFormat="1" applyBorder="1" applyAlignment="1">
      <alignment horizontal="right"/>
    </xf>
    <xf fontId="8" fillId="0" borderId="11" numFmtId="160" xfId="0" applyNumberFormat="1" applyFont="1" applyBorder="1"/>
    <xf fontId="2" fillId="0" borderId="0" numFmtId="0" xfId="0" applyFont="1" applyAlignment="1">
      <alignment horizontal="center"/>
    </xf>
    <xf fontId="8" fillId="0" borderId="11" numFmtId="49" xfId="0" applyNumberFormat="1" applyFont="1" applyBorder="1" applyAlignment="1">
      <alignment horizontal="center"/>
    </xf>
    <xf fontId="2" fillId="0" borderId="0" numFmtId="49" xfId="0" applyNumberFormat="1" applyFont="1" applyAlignment="1">
      <alignment horizontal="center"/>
    </xf>
    <xf fontId="9" fillId="0" borderId="11" numFmtId="0" xfId="0" applyFont="1" applyBorder="1" applyAlignment="1">
      <alignment horizontal="center"/>
    </xf>
    <xf fontId="2" fillId="2" borderId="11" numFmtId="161" xfId="0" applyNumberFormat="1" applyFont="1" applyFill="1" applyBorder="1" applyAlignment="1">
      <alignment horizontal="center"/>
    </xf>
    <xf fontId="2" fillId="0" borderId="11" numFmtId="0" xfId="0" applyFont="1" applyBorder="1" applyAlignment="1">
      <alignment horizontal="center" vertical="center"/>
    </xf>
    <xf fontId="2" fillId="0" borderId="0" numFmtId="0" xfId="0" applyFont="1" applyAlignment="1">
      <alignment horizontal="center" vertical="center"/>
    </xf>
    <xf fontId="8" fillId="0" borderId="11" numFmtId="0" xfId="0" applyFont="1" applyBorder="1" applyAlignment="1">
      <alignment horizontal="right"/>
    </xf>
    <xf fontId="1" fillId="3" borderId="11" numFmtId="49" xfId="0" applyNumberFormat="1" applyFont="1" applyFill="1" applyBorder="1" applyAlignment="1">
      <alignment horizontal="center"/>
    </xf>
    <xf fontId="1" fillId="3" borderId="11" numFmtId="160" xfId="0" applyNumberFormat="1" applyFont="1" applyFill="1" applyBorder="1" applyAlignment="1">
      <alignment horizontal="center"/>
    </xf>
    <xf fontId="4" fillId="0" borderId="0" numFmtId="0" xfId="0" applyFont="1"/>
    <xf fontId="0" fillId="0" borderId="0" numFmtId="0" xfId="0" applyAlignment="1">
      <alignment horizontal="left"/>
    </xf>
    <xf fontId="8" fillId="0" borderId="0" numFmtId="0" xfId="0" applyFont="1"/>
    <xf fontId="10" fillId="3" borderId="11" numFmtId="0" xfId="0" applyFont="1" applyFill="1" applyBorder="1" applyAlignment="1">
      <alignment horizontal="center"/>
    </xf>
    <xf fontId="11" fillId="3" borderId="11" numFmtId="0" xfId="0" applyFont="1" applyFill="1" applyBorder="1" applyAlignment="1">
      <alignment horizontal="center"/>
    </xf>
    <xf fontId="7" fillId="0" borderId="11" numFmtId="0" xfId="0" applyFont="1" applyBorder="1"/>
    <xf fontId="8" fillId="0" borderId="11" numFmtId="3" xfId="0" applyNumberFormat="1" applyFont="1" applyBorder="1" applyAlignment="1">
      <alignment horizontal="center"/>
    </xf>
    <xf fontId="2" fillId="0" borderId="11" numFmtId="1" xfId="0" applyNumberFormat="1" applyFont="1" applyBorder="1" applyAlignment="1">
      <alignment horizontal="center"/>
    </xf>
    <xf fontId="2" fillId="2" borderId="11" numFmtId="1" xfId="0" applyNumberFormat="1" applyFont="1" applyFill="1" applyBorder="1" applyAlignment="1">
      <alignment horizontal="center"/>
    </xf>
    <xf fontId="8" fillId="0" borderId="11" numFmtId="1" xfId="0" applyNumberFormat="1" applyFont="1" applyBorder="1" applyAlignment="1">
      <alignment horizontal="center"/>
    </xf>
    <xf fontId="3" fillId="0" borderId="11" numFmtId="3" xfId="0" applyNumberFormat="1" applyFont="1" applyBorder="1" applyAlignment="1">
      <alignment horizontal="center" vertical="center"/>
    </xf>
    <xf fontId="8" fillId="0" borderId="12" numFmtId="1" xfId="0" applyNumberFormat="1" applyFont="1" applyBorder="1" applyAlignment="1">
      <alignment horizontal="center"/>
    </xf>
    <xf fontId="8" fillId="0" borderId="12" numFmtId="3" xfId="0" applyNumberFormat="1" applyFont="1" applyBorder="1" applyAlignment="1">
      <alignment horizontal="center"/>
    </xf>
    <xf fontId="2" fillId="0" borderId="0" numFmtId="1" xfId="0" applyNumberFormat="1" applyFont="1" applyAlignment="1">
      <alignment horizontal="center"/>
    </xf>
    <xf fontId="8" fillId="0" borderId="12" numFmtId="0" xfId="0" applyFont="1" applyBorder="1" applyAlignment="1">
      <alignment horizontal="center"/>
    </xf>
    <xf fontId="2" fillId="0" borderId="11" numFmtId="0" xfId="0" applyFont="1" applyBorder="1"/>
    <xf fontId="2" fillId="0" borderId="11" numFmtId="3" xfId="0" applyNumberFormat="1" applyFont="1" applyBorder="1" applyAlignment="1">
      <alignment horizontal="center"/>
    </xf>
    <xf fontId="8" fillId="0" borderId="0" numFmtId="0" xfId="0" applyFont="1" applyAlignment="1">
      <alignment horizontal="center"/>
    </xf>
    <xf fontId="4" fillId="0" borderId="0" numFmtId="3" xfId="0" applyNumberFormat="1" applyFont="1" applyAlignment="1">
      <alignment vertical="center"/>
    </xf>
    <xf fontId="4" fillId="0" borderId="0" numFmtId="4" xfId="0" applyNumberFormat="1" applyFont="1" applyAlignment="1">
      <alignment vertical="center"/>
    </xf>
    <xf fontId="4" fillId="0" borderId="0" numFmtId="0" xfId="0" applyFont="1" applyAlignment="1">
      <alignment horizontal="left" vertical="center"/>
    </xf>
    <xf fontId="12" fillId="0" borderId="0" numFmtId="1" xfId="0" applyNumberFormat="1" applyFont="1" applyAlignment="1">
      <alignment horizontal="center" vertical="center"/>
    </xf>
    <xf fontId="4" fillId="0" borderId="0" numFmtId="162" xfId="0" applyNumberFormat="1" applyFont="1" applyAlignment="1">
      <alignment vertical="center"/>
    </xf>
    <xf fontId="1" fillId="0" borderId="2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3" fillId="0" borderId="5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/>
    </xf>
    <xf fontId="1" fillId="0" borderId="12" numFmtId="0" xfId="0" applyFont="1" applyBorder="1" applyAlignment="1">
      <alignment horizontal="right" vertical="center"/>
    </xf>
    <xf fontId="3" fillId="0" borderId="10" numFmtId="0" xfId="0" applyFont="1" applyBorder="1" applyAlignment="1">
      <alignment horizontal="left" vertical="center"/>
    </xf>
    <xf fontId="3" fillId="0" borderId="13" numFmtId="49" xfId="0" applyNumberFormat="1" applyFont="1" applyBorder="1" applyAlignment="1">
      <alignment horizontal="left" vertical="center"/>
    </xf>
    <xf fontId="1" fillId="0" borderId="9" numFmtId="0" xfId="0" applyFont="1" applyBorder="1" applyAlignment="1">
      <alignment horizontal="left" vertical="center"/>
    </xf>
    <xf fontId="2" fillId="0" borderId="13" numFmtId="0" xfId="0" applyFont="1" applyBorder="1"/>
    <xf fontId="7" fillId="0" borderId="11" numFmtId="0" xfId="0" applyFont="1" applyBorder="1" applyAlignment="1">
      <alignment horizontal="center"/>
    </xf>
    <xf fontId="2" fillId="0" borderId="11" numFmtId="160" xfId="0" applyNumberFormat="1" applyFont="1" applyBorder="1"/>
    <xf fontId="8" fillId="0" borderId="0" numFmtId="0" xfId="0" applyFont="1" applyAlignment="1">
      <alignment horizontal="left"/>
    </xf>
    <xf fontId="8" fillId="2" borderId="11" numFmtId="0" xfId="0" applyFont="1" applyFill="1" applyBorder="1" applyAlignment="1">
      <alignment horizontal="center"/>
    </xf>
    <xf fontId="8" fillId="0" borderId="14" numFmtId="0" xfId="0" applyFont="1" applyBorder="1"/>
    <xf fontId="2" fillId="2" borderId="0" numFmtId="0" xfId="0" applyFont="1" applyFill="1" applyAlignment="1">
      <alignment horizontal="center"/>
    </xf>
    <xf fontId="8" fillId="0" borderId="0" numFmtId="0" xfId="0" applyFont="1" applyAlignment="1">
      <alignment horizontal="right"/>
    </xf>
    <xf fontId="8" fillId="0" borderId="2" numFmtId="0" xfId="0" applyFont="1" applyBorder="1" applyAlignment="1">
      <alignment horizontal="center"/>
    </xf>
    <xf fontId="8" fillId="0" borderId="0" numFmtId="163" xfId="0" applyNumberFormat="1" applyFont="1" applyAlignment="1">
      <alignment horizontal="right"/>
    </xf>
    <xf fontId="8" fillId="0" borderId="11" numFmtId="0" xfId="0" applyFont="1" applyBorder="1"/>
    <xf fontId="3" fillId="0" borderId="11" numFmtId="1" xfId="0" applyNumberFormat="1" applyFont="1" applyBorder="1" applyAlignment="1">
      <alignment horizontal="center" vertical="center"/>
    </xf>
    <xf fontId="13" fillId="0" borderId="11" numFmtId="0" xfId="0" applyFont="1" applyBorder="1" applyAlignment="1">
      <alignment horizontal="center" vertical="center"/>
    </xf>
    <xf fontId="3" fillId="0" borderId="11" numFmtId="0" xfId="0" applyFont="1" applyBorder="1" applyAlignment="1">
      <alignment horizontal="center" vertical="center"/>
    </xf>
    <xf fontId="4" fillId="0" borderId="11" numFmt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sz="1000" b="0" i="0">
                <a:solidFill>
                  <a:srgbClr val="000000"/>
                </a:solidFill>
                <a:latin typeface="Roboto"/>
              </a:rPr>
              <a:t>Material Generado Universidad Nacional Sede Volador</a:t>
            </a:r>
            <a:br>
              <a:rPr sz="1000" b="0" i="0">
                <a:solidFill>
                  <a:srgbClr val="000000"/>
                </a:solidFill>
                <a:latin typeface="Roboto"/>
              </a:rPr>
            </a:br>
            <a:r>
              <a:rPr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Volador!$A$8</c:f>
              <c:strCache>
                <c:ptCount val="1"/>
                <c:pt idx="0">
                  <c:v>ACERO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Volador!$B$7:$J$7</c:f>
              <c:strCache>
                <c:ptCount val="9"/>
                <c:pt idx="0">
                  <c:v>ENERO</c:v>
                </c:pt>
                <c:pt idx="1">
                  <c:v xml:space="preserve">FEBRERO 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Volador!$B$8:$J$8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>
                  <c:v>24</c:v>
                </c:pt>
                <c:pt idx="6">
                  <c:v>0</c:v>
                </c:pt>
                <c:pt idx="7">
                  <c:v>8.5</c:v>
                </c:pt>
              </c:numCache>
            </c:numRef>
          </c:val>
        </c:ser>
        <c:ser>
          <c:idx val="1"/>
          <c:order val="1"/>
          <c:tx>
            <c:strRef>
              <c:f>Volador!$A$31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Volador!$B$7:$J$7</c:f>
              <c:strCache>
                <c:ptCount val="9"/>
                <c:pt idx="0">
                  <c:v>ENERO</c:v>
                </c:pt>
                <c:pt idx="1">
                  <c:v xml:space="preserve">FEBRERO 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Volador!$B$31:$N$31</c:f>
              <c:numCache>
                <c:formatCode>General</c:formatCode>
                <c:ptCount val="13"/>
                <c:pt idx="0">
                  <c:v>8269.8</c:v>
                </c:pt>
                <c:pt idx="1">
                  <c:v>5313.5</c:v>
                </c:pt>
                <c:pt idx="2">
                  <c:v>6201.599999999999</c:v>
                </c:pt>
                <c:pt idx="3" formatCode="@">
                  <c:v>2531.7000000000003</c:v>
                </c:pt>
                <c:pt idx="4">
                  <c:v>3898.1400000000003</c:v>
                </c:pt>
                <c:pt idx="5">
                  <c:v>1952.4</c:v>
                </c:pt>
                <c:pt idx="6">
                  <c:v>3492.2000000000003</c:v>
                </c:pt>
                <c:pt idx="7">
                  <c:v>7610.099999999999</c:v>
                </c:pt>
                <c:pt idx="8">
                  <c:v>4080.4</c:v>
                </c:pt>
                <c:pt idx="9">
                  <c:v>3616.7</c:v>
                </c:pt>
                <c:pt idx="10">
                  <c:v>4333.300000000001</c:v>
                </c:pt>
                <c:pt idx="11">
                  <c:v>2544</c:v>
                </c:pt>
                <c:pt idx="12">
                  <c:v>46326.639999999985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016426592"/>
        <c:axId val="1016433664"/>
      </c:barChart>
      <c:catAx>
        <c:axId val="10164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33664"/>
        <c:crosses val="autoZero"/>
        <c:auto val="1"/>
        <c:lblAlgn val="ctr"/>
        <c:lblOffset val="100"/>
        <c:noMultiLvlLbl val="1"/>
      </c:catAx>
      <c:valAx>
        <c:axId val="10164336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2659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sz="1000" b="0" i="0">
                <a:solidFill>
                  <a:srgbClr val="000000"/>
                </a:solidFill>
                <a:latin typeface="Roboto"/>
              </a:rPr>
              <a:t>Material Generado Universidad Nacional sede Robledo </a:t>
            </a:r>
            <a:br>
              <a:rPr sz="1000" b="0" i="0">
                <a:solidFill>
                  <a:srgbClr val="000000"/>
                </a:solidFill>
                <a:latin typeface="Roboto"/>
              </a:rPr>
            </a:br>
            <a:r>
              <a:rPr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Robledo!$A$8</c:f>
              <c:strCache>
                <c:ptCount val="1"/>
                <c:pt idx="0">
                  <c:v>ACERO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Robledo!$B$8:$J$8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Robledo!$A$9</c:f>
              <c:strCache>
                <c:ptCount val="1"/>
                <c:pt idx="0">
                  <c:v xml:space="preserve">ALUMINIO KARLA</c:v>
                </c:pt>
              </c:strCache>
            </c:strRef>
          </c:tx>
          <c:spPr bwMode="auto">
            <a:prstGeom prst="rect">
              <a:avLst/>
            </a:prstGeom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Robledo!$B$9:$J$9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</c:v>
                </c:pt>
              </c:numCache>
            </c:numRef>
          </c:val>
        </c:ser>
        <c:ser>
          <c:idx val="2"/>
          <c:order val="2"/>
          <c:tx>
            <c:strRef>
              <c:f>Robledo!$A$10</c:f>
              <c:strCache>
                <c:ptCount val="1"/>
                <c:pt idx="0">
                  <c:v xml:space="preserve">ALUMINIO LIMPIO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Robledo!$B$10:$J$10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3.2</c:v>
                </c:pt>
                <c:pt idx="3">
                  <c:v>0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Robledo!$A$11</c:f>
              <c:strCache>
                <c:ptCount val="1"/>
                <c:pt idx="0">
                  <c:v xml:space="preserve">COBRE ROJO</c:v>
                </c:pt>
              </c:strCache>
            </c:strRef>
          </c:tx>
          <c:spPr bwMode="auto">
            <a:prstGeom prst="rect">
              <a:avLst/>
            </a:prstGeom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Robledo!$B$11:$J$11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Robledo!$A$12</c:f>
              <c:strCache>
                <c:ptCount val="1"/>
                <c:pt idx="0">
                  <c:v xml:space="preserve">COBRE AMARILLO</c:v>
                </c:pt>
              </c:strCache>
            </c:strRef>
          </c:tx>
          <c:spPr bwMode="auto">
            <a:prstGeom prst="rect">
              <a:avLst/>
            </a:prstGeom>
            <a:solidFill>
              <a:srgbClr val="9900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Robledo!$B$12:$J$12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Robledo!$A$29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Robledo!$B$7:$J$7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Robledo!$B$29:$N$29</c:f>
              <c:numCache>
                <c:formatCode>General</c:formatCode>
                <c:ptCount val="13"/>
                <c:pt idx="0">
                  <c:v>1021.4000000000001</c:v>
                </c:pt>
                <c:pt idx="1">
                  <c:v>917</c:v>
                </c:pt>
                <c:pt idx="2">
                  <c:v>1696.1999999999998</c:v>
                </c:pt>
                <c:pt idx="3">
                  <c:v>912.8000000000001</c:v>
                </c:pt>
                <c:pt idx="4">
                  <c:v>1694.9</c:v>
                </c:pt>
                <c:pt idx="5">
                  <c:v>328.4</c:v>
                </c:pt>
                <c:pt idx="6">
                  <c:v>484.40000000000003</c:v>
                </c:pt>
                <c:pt idx="7">
                  <c:v>658.4000000000001</c:v>
                </c:pt>
                <c:pt idx="8">
                  <c:v>924.0999999999999</c:v>
                </c:pt>
                <c:pt idx="9">
                  <c:v>514</c:v>
                </c:pt>
                <c:pt idx="10">
                  <c:v>722.8</c:v>
                </c:pt>
                <c:pt idx="11">
                  <c:v>1471.2500000000002</c:v>
                </c:pt>
                <c:pt idx="12">
                  <c:v>9099.3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016427136"/>
        <c:axId val="1016423872"/>
      </c:barChart>
      <c:catAx>
        <c:axId val="1016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23872"/>
        <c:crosses val="autoZero"/>
        <c:auto val="1"/>
        <c:lblAlgn val="ctr"/>
        <c:lblOffset val="100"/>
        <c:noMultiLvlLbl val="1"/>
      </c:catAx>
      <c:valAx>
        <c:axId val="10164238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2713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s-E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Roboto"/>
              </a:defRPr>
            </a:pPr>
            <a:r>
              <a:rPr sz="1000" b="0" i="0">
                <a:solidFill>
                  <a:srgbClr val="000000"/>
                </a:solidFill>
                <a:latin typeface="Roboto"/>
              </a:rPr>
              <a:t>Material Generado Universidad Nacional sede Robledo </a:t>
            </a:r>
            <a:br>
              <a:rPr sz="1000" b="0" i="0">
                <a:solidFill>
                  <a:srgbClr val="000000"/>
                </a:solidFill>
                <a:latin typeface="Roboto"/>
              </a:rPr>
            </a:br>
            <a:r>
              <a:rPr sz="1000" b="0" i="0">
                <a:solidFill>
                  <a:srgbClr val="000000"/>
                </a:solidFill>
                <a:latin typeface="Roboto"/>
              </a:rPr>
              <a:t>2019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 xml:space="preserve">'Sede Rio'!$A$8</c:f>
              <c:strCache>
                <c:ptCount val="1"/>
                <c:pt idx="0">
                  <c:v xml:space="preserve">ALUMINIO SUCIO</c:v>
                </c:pt>
              </c:strCache>
            </c:strRef>
          </c:tx>
          <c:spPr bwMode="auto">
            <a:prstGeom prst="rect">
              <a:avLst/>
            </a:prstGeom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 xml:space="preserve">'Sede Rio'!$B$7:$J$7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 xml:space="preserve">'Sede Rio'!$B$8:$J$8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 xml:space="preserve">'Sede Rio'!$A$24</c:f>
              <c:strCache>
                <c:ptCount val="1"/>
                <c:pt idx="0">
                  <c:v>TOTAL</c:v>
                </c:pt>
              </c:strCache>
            </c:strRef>
          </c:tx>
          <c:spPr bwMode="auto">
            <a:prstGeom prst="rect">
              <a:avLst/>
            </a:prstGeom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 xml:space="preserve">'Sede Rio'!$B$7:$J$7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 xml:space="preserve">'Sede Rio'!$B$24:$N$24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1060</c:v>
                </c:pt>
                <c:pt idx="10">
                  <c:v>0</c:v>
                </c:pt>
                <c:pt idx="12">
                  <c:v>1060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1016422240"/>
        <c:axId val="1016427680"/>
      </c:barChart>
      <c:catAx>
        <c:axId val="10164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27680"/>
        <c:crosses val="autoZero"/>
        <c:auto val="1"/>
        <c:lblAlgn val="ctr"/>
        <c:lblOffset val="100"/>
        <c:noMultiLvlLbl val="1"/>
      </c:catAx>
      <c:valAx>
        <c:axId val="10164276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C0C0C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16422240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</c:spPr>
    </c:plotArea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45</xdr:row>
      <xdr:rowOff>657225</xdr:rowOff>
    </xdr:from>
    <xdr:ext cx="15268575" cy="3143250"/>
    <xdr:graphicFrame>
      <xdr:nvGraphicFramePr>
        <xdr:cNvPr id="2" name="Chart 1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523875</xdr:colOff>
      <xdr:row>0</xdr:row>
      <xdr:rowOff>28575</xdr:rowOff>
    </xdr:from>
    <xdr:ext cx="2809875" cy="990599"/>
    <xdr:pic>
      <xdr:nvPicPr>
        <xdr:cNvPr id="3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43</xdr:row>
      <xdr:rowOff>95250</xdr:rowOff>
    </xdr:from>
    <xdr:ext cx="15268575" cy="2847975"/>
    <xdr:graphicFrame>
      <xdr:nvGraphicFramePr>
        <xdr:cNvPr id="2" name="Chart 2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9525</xdr:rowOff>
    </xdr:from>
    <xdr:ext cx="2809875" cy="1000125"/>
    <xdr:pic>
      <xdr:nvPicPr>
        <xdr:cNvPr id="3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38</xdr:row>
      <xdr:rowOff>95250</xdr:rowOff>
    </xdr:from>
    <xdr:ext cx="15268575" cy="3657600"/>
    <xdr:graphicFrame>
      <xdr:nvGraphicFramePr>
        <xdr:cNvPr id="3" name="Chart 3" descr="Chart 0" title="Gráfico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9525</xdr:rowOff>
    </xdr:from>
    <xdr:ext cx="2809875" cy="1000125"/>
    <xdr:pic>
      <xdr:nvPicPr>
        <xdr:cNvPr id="2" name="image1.jpg" title="Imagen"/>
        <xdr:cNvPicPr/>
      </xdr:nvPicPr>
      <xdr:blipFill>
        <a:blip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K4"/>
    </sheetView>
  </sheetViews>
  <sheetFormatPr baseColWidth="10" defaultColWidth="14.42578125" defaultRowHeight="15" customHeight="1"/>
  <cols>
    <col customWidth="1" min="1" max="1" width="44.7109375"/>
    <col customWidth="1" min="2" max="2" width="11"/>
    <col customWidth="1" min="3" max="3" width="10.85546875"/>
    <col customWidth="1" min="4" max="4" width="9.140625"/>
    <col customWidth="1" min="5" max="5" width="10"/>
    <col customWidth="1" min="6" max="6" width="9"/>
    <col customWidth="1" min="7" max="7" width="8.85546875"/>
    <col customWidth="1" min="8" max="8" width="8.5703125"/>
    <col customWidth="1" min="9" max="9" width="10.28515625"/>
    <col customWidth="1" min="10" max="10" width="13.42578125"/>
    <col customWidth="1" min="11" max="12" width="12"/>
    <col customWidth="1" min="13" max="14" width="13.28515625"/>
    <col customWidth="1" min="15" max="15" width="11.140625"/>
    <col customWidth="1" min="16" max="16" width="15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6"/>
      <c r="P1" s="7"/>
    </row>
    <row r="2" ht="21" customHeight="1">
      <c r="A2" s="8"/>
      <c r="B2" s="9"/>
      <c r="C2" s="9"/>
      <c r="D2" s="9"/>
      <c r="E2" s="9"/>
      <c r="F2" s="9"/>
      <c r="G2" s="9"/>
      <c r="H2" s="9"/>
      <c r="I2" s="9"/>
      <c r="J2" s="9"/>
      <c r="K2" s="10"/>
      <c r="L2" s="11"/>
      <c r="M2" s="12"/>
      <c r="N2" s="12"/>
      <c r="O2" s="13"/>
      <c r="P2" s="14"/>
    </row>
    <row r="3" ht="21" customHeight="1">
      <c r="A3" s="8"/>
      <c r="B3" s="9"/>
      <c r="C3" s="9"/>
      <c r="D3" s="9"/>
      <c r="E3" s="9"/>
      <c r="F3" s="9"/>
      <c r="G3" s="9"/>
      <c r="H3" s="9"/>
      <c r="I3" s="9"/>
      <c r="J3" s="9"/>
      <c r="K3" s="10"/>
      <c r="L3" s="11"/>
      <c r="M3" s="12"/>
      <c r="N3" s="12"/>
      <c r="O3" s="13"/>
      <c r="P3" s="14"/>
    </row>
    <row r="4" ht="21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7"/>
      <c r="L4" s="18"/>
      <c r="M4" s="19"/>
      <c r="N4" s="19"/>
      <c r="O4" s="20"/>
      <c r="P4" s="21"/>
    </row>
    <row r="5" ht="21" customHeight="1">
      <c r="A5" s="22" t="s">
        <v>1</v>
      </c>
      <c r="B5" s="23" t="s">
        <v>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0"/>
      <c r="P5" s="21"/>
    </row>
    <row r="6" ht="21" customHeight="1">
      <c r="A6" s="25" t="s">
        <v>3</v>
      </c>
      <c r="B6" s="26">
        <v>2022</v>
      </c>
      <c r="C6" s="27"/>
      <c r="D6" s="27"/>
      <c r="E6" s="27"/>
      <c r="F6" s="27"/>
      <c r="G6" s="27"/>
      <c r="H6" s="27"/>
      <c r="L6" s="28"/>
      <c r="M6" s="28"/>
      <c r="N6" s="29" t="s">
        <v>4</v>
      </c>
      <c r="O6" s="17"/>
      <c r="P6" s="30" t="s">
        <v>5</v>
      </c>
    </row>
    <row r="7" ht="21" customHeight="1">
      <c r="A7" s="31" t="s">
        <v>6</v>
      </c>
      <c r="B7" s="31" t="s">
        <v>7</v>
      </c>
      <c r="C7" s="31" t="s">
        <v>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2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</row>
    <row r="8" ht="21" customHeight="1">
      <c r="A8" s="33" t="s">
        <v>22</v>
      </c>
      <c r="B8" s="34">
        <v>0</v>
      </c>
      <c r="C8" s="34">
        <v>0</v>
      </c>
      <c r="D8" s="34">
        <v>0</v>
      </c>
      <c r="E8" s="35" t="s">
        <v>23</v>
      </c>
      <c r="F8" s="34">
        <v>24</v>
      </c>
      <c r="G8" s="34"/>
      <c r="H8" s="34">
        <v>0</v>
      </c>
      <c r="I8" s="36">
        <v>8.5</v>
      </c>
      <c r="J8" s="37"/>
      <c r="K8" s="37"/>
      <c r="L8" s="38"/>
      <c r="M8" s="37"/>
      <c r="N8" s="37">
        <f t="shared" ref="N8:N12" si="0">SUM(B8:K8)</f>
        <v>32.5</v>
      </c>
      <c r="O8" s="39">
        <v>1000</v>
      </c>
      <c r="P8" s="40">
        <f t="shared" ref="P8:P30" si="1">O8*M8</f>
        <v>0</v>
      </c>
    </row>
    <row r="9" ht="21" customHeight="1">
      <c r="A9" s="33" t="s">
        <v>24</v>
      </c>
      <c r="B9" s="34">
        <v>0</v>
      </c>
      <c r="C9" s="34">
        <v>0</v>
      </c>
      <c r="D9" s="34">
        <v>0</v>
      </c>
      <c r="E9" s="35" t="s">
        <v>23</v>
      </c>
      <c r="F9" s="34">
        <v>23.800000000000001</v>
      </c>
      <c r="G9" s="36">
        <v>5.0999999999999996</v>
      </c>
      <c r="H9" s="34">
        <v>48.799999999999997</v>
      </c>
      <c r="I9" s="36">
        <v>27.399999999999999</v>
      </c>
      <c r="J9" s="36">
        <v>60.399999999999999</v>
      </c>
      <c r="K9" s="36">
        <v>125.69999999999999</v>
      </c>
      <c r="L9" s="36">
        <v>48.700000000000003</v>
      </c>
      <c r="M9" s="36">
        <v>53.600000000000001</v>
      </c>
      <c r="N9" s="37">
        <f t="shared" si="0"/>
        <v>291.19999999999999</v>
      </c>
      <c r="O9" s="39">
        <v>616</v>
      </c>
      <c r="P9" s="40">
        <f t="shared" si="1"/>
        <v>33017.599999999999</v>
      </c>
    </row>
    <row r="10" ht="21" customHeight="1">
      <c r="A10" s="33" t="s">
        <v>25</v>
      </c>
      <c r="B10" s="36">
        <v>17</v>
      </c>
      <c r="C10" s="34">
        <v>0</v>
      </c>
      <c r="D10" s="41">
        <v>32.600000000000001</v>
      </c>
      <c r="E10" s="42" t="s">
        <v>23</v>
      </c>
      <c r="F10" s="34">
        <v>0</v>
      </c>
      <c r="G10" s="38"/>
      <c r="H10" s="34">
        <v>0</v>
      </c>
      <c r="I10" s="38">
        <v>0</v>
      </c>
      <c r="J10" s="38"/>
      <c r="K10" s="38"/>
      <c r="L10" s="38"/>
      <c r="M10" s="38"/>
      <c r="N10" s="37">
        <f t="shared" si="0"/>
        <v>49.600000000000001</v>
      </c>
      <c r="O10" s="39">
        <v>420</v>
      </c>
      <c r="P10" s="40">
        <f t="shared" si="1"/>
        <v>0</v>
      </c>
    </row>
    <row r="11" ht="21" customHeight="1">
      <c r="A11" s="33" t="s">
        <v>26</v>
      </c>
      <c r="B11" s="36">
        <v>214</v>
      </c>
      <c r="C11" s="34">
        <v>0</v>
      </c>
      <c r="D11" s="34">
        <v>0</v>
      </c>
      <c r="E11" s="42" t="s">
        <v>23</v>
      </c>
      <c r="F11" s="34">
        <v>0</v>
      </c>
      <c r="G11" s="38"/>
      <c r="H11" s="34">
        <v>0</v>
      </c>
      <c r="I11" s="34">
        <v>0</v>
      </c>
      <c r="J11" s="38"/>
      <c r="K11" s="37"/>
      <c r="L11" s="38"/>
      <c r="M11" s="38"/>
      <c r="N11" s="37">
        <f t="shared" si="0"/>
        <v>214</v>
      </c>
      <c r="O11" s="39">
        <v>590</v>
      </c>
      <c r="P11" s="40">
        <f t="shared" si="1"/>
        <v>0</v>
      </c>
    </row>
    <row r="12" ht="21" customHeight="1">
      <c r="A12" s="33" t="s">
        <v>27</v>
      </c>
      <c r="B12" s="36">
        <v>20.5</v>
      </c>
      <c r="C12" s="38">
        <v>7</v>
      </c>
      <c r="D12" s="41">
        <v>164.59999999999999</v>
      </c>
      <c r="E12" s="42" t="s">
        <v>23</v>
      </c>
      <c r="F12" s="34">
        <v>0</v>
      </c>
      <c r="G12" s="38"/>
      <c r="H12" s="34">
        <v>0</v>
      </c>
      <c r="I12" s="36">
        <v>10.800000000000001</v>
      </c>
      <c r="J12" s="37"/>
      <c r="K12" s="37"/>
      <c r="L12" s="37"/>
      <c r="M12" s="37"/>
      <c r="N12" s="37">
        <f t="shared" si="0"/>
        <v>202.90000000000001</v>
      </c>
      <c r="O12" s="39">
        <v>360</v>
      </c>
      <c r="P12" s="40">
        <f t="shared" si="1"/>
        <v>0</v>
      </c>
    </row>
    <row r="13" ht="21" customHeight="1">
      <c r="A13" s="33" t="s">
        <v>28</v>
      </c>
      <c r="B13" s="36">
        <v>0</v>
      </c>
      <c r="C13" s="38">
        <v>15.199999999999999</v>
      </c>
      <c r="D13" s="34">
        <v>0</v>
      </c>
      <c r="E13" s="42" t="s">
        <v>23</v>
      </c>
      <c r="F13" s="34">
        <v>0</v>
      </c>
      <c r="G13" s="34"/>
      <c r="H13" s="34">
        <v>0</v>
      </c>
      <c r="I13" s="34">
        <v>0</v>
      </c>
      <c r="J13" s="37"/>
      <c r="K13" s="37"/>
      <c r="L13" s="37"/>
      <c r="M13" s="37"/>
      <c r="N13" s="37"/>
      <c r="O13" s="39">
        <v>450</v>
      </c>
      <c r="P13" s="40">
        <f t="shared" si="1"/>
        <v>0</v>
      </c>
    </row>
    <row r="14" ht="21" customHeight="1">
      <c r="A14" s="33" t="s">
        <v>29</v>
      </c>
      <c r="B14" s="36">
        <v>981.39999999999998</v>
      </c>
      <c r="C14" s="36">
        <v>904</v>
      </c>
      <c r="D14" s="38">
        <v>410.10000000000002</v>
      </c>
      <c r="E14" s="43">
        <v>390.19999999999999</v>
      </c>
      <c r="F14" s="34">
        <v>608.5</v>
      </c>
      <c r="G14" s="36">
        <v>542.29999999999995</v>
      </c>
      <c r="H14" s="44">
        <v>1707</v>
      </c>
      <c r="I14" s="36">
        <v>1575</v>
      </c>
      <c r="J14" s="36">
        <v>721.10000000000002</v>
      </c>
      <c r="K14" s="36">
        <v>367.39999999999998</v>
      </c>
      <c r="L14" s="36">
        <v>742.10000000000002</v>
      </c>
      <c r="M14" s="45">
        <v>980.89999999999998</v>
      </c>
      <c r="N14" s="37">
        <f t="shared" ref="N14:N30" si="2">SUM(B14:K14)</f>
        <v>8207</v>
      </c>
      <c r="O14" s="39">
        <v>325</v>
      </c>
      <c r="P14" s="40">
        <f t="shared" si="1"/>
        <v>318792.5</v>
      </c>
    </row>
    <row r="15" ht="21" customHeight="1">
      <c r="A15" s="33" t="s">
        <v>30</v>
      </c>
      <c r="B15" s="36">
        <v>124.39999999999999</v>
      </c>
      <c r="C15" s="36">
        <v>583.20000000000005</v>
      </c>
      <c r="D15" s="38">
        <v>427.89999999999998</v>
      </c>
      <c r="E15" s="35">
        <v>572.39999999999998</v>
      </c>
      <c r="F15" s="34">
        <v>339.60000000000002</v>
      </c>
      <c r="G15" s="36">
        <v>460.30000000000001</v>
      </c>
      <c r="H15" s="44">
        <v>111.40000000000001</v>
      </c>
      <c r="I15" s="36">
        <v>1357.0999999999999</v>
      </c>
      <c r="J15" s="36">
        <v>728</v>
      </c>
      <c r="K15" s="36">
        <v>585.60000000000002</v>
      </c>
      <c r="L15" s="36">
        <v>459.19999999999999</v>
      </c>
      <c r="M15" s="36">
        <v>547.39999999999998</v>
      </c>
      <c r="N15" s="37">
        <f t="shared" si="2"/>
        <v>5289.9000000000005</v>
      </c>
      <c r="O15" s="39">
        <v>100</v>
      </c>
      <c r="P15" s="40">
        <f t="shared" si="1"/>
        <v>54740</v>
      </c>
    </row>
    <row r="16" ht="21" customHeight="1">
      <c r="A16" s="33" t="s">
        <v>31</v>
      </c>
      <c r="B16" s="36">
        <v>6305</v>
      </c>
      <c r="C16" s="36">
        <v>2566.5999999999999</v>
      </c>
      <c r="D16" s="38">
        <v>4464</v>
      </c>
      <c r="E16" s="43">
        <v>660.00000000000011</v>
      </c>
      <c r="F16" s="34">
        <v>1178.0999999999999</v>
      </c>
      <c r="G16" s="36">
        <v>122</v>
      </c>
      <c r="H16" s="44">
        <v>0</v>
      </c>
      <c r="I16" s="36">
        <v>2050.9000000000001</v>
      </c>
      <c r="J16" s="36">
        <v>253.30000000000001</v>
      </c>
      <c r="K16" s="36">
        <v>219.29999999999998</v>
      </c>
      <c r="L16" s="38">
        <v>302.69999999999999</v>
      </c>
      <c r="M16" s="37"/>
      <c r="N16" s="37">
        <f t="shared" si="2"/>
        <v>17819.200000000001</v>
      </c>
      <c r="O16" s="39">
        <v>200</v>
      </c>
      <c r="P16" s="40">
        <f t="shared" si="1"/>
        <v>0</v>
      </c>
    </row>
    <row r="17" ht="21" customHeight="1">
      <c r="A17" s="33" t="s">
        <v>32</v>
      </c>
      <c r="B17" s="38">
        <v>0</v>
      </c>
      <c r="C17" s="34">
        <v>229</v>
      </c>
      <c r="D17" s="34">
        <v>0</v>
      </c>
      <c r="E17" s="42" t="s">
        <v>23</v>
      </c>
      <c r="F17" s="34">
        <v>0</v>
      </c>
      <c r="G17" s="38"/>
      <c r="H17" s="44">
        <v>0</v>
      </c>
      <c r="I17" s="34">
        <v>0</v>
      </c>
      <c r="J17" s="38"/>
      <c r="K17" s="37"/>
      <c r="L17" s="37"/>
      <c r="M17" s="37"/>
      <c r="N17" s="37">
        <f t="shared" si="2"/>
        <v>229</v>
      </c>
      <c r="O17" s="39">
        <v>2511</v>
      </c>
      <c r="P17" s="40">
        <f t="shared" si="1"/>
        <v>0</v>
      </c>
    </row>
    <row r="18" ht="21" customHeight="1">
      <c r="A18" s="33" t="s">
        <v>33</v>
      </c>
      <c r="B18" s="36"/>
      <c r="C18" s="34"/>
      <c r="D18" s="34"/>
      <c r="E18" s="42"/>
      <c r="F18" s="34">
        <v>74</v>
      </c>
      <c r="G18" s="34"/>
      <c r="H18" s="44">
        <v>0</v>
      </c>
      <c r="I18" s="34">
        <v>0</v>
      </c>
      <c r="J18" s="38"/>
      <c r="K18" s="37"/>
      <c r="L18" s="37"/>
      <c r="M18" s="37"/>
      <c r="N18" s="37"/>
      <c r="O18" s="39">
        <v>2800</v>
      </c>
      <c r="P18" s="40">
        <f t="shared" si="1"/>
        <v>0</v>
      </c>
    </row>
    <row r="19" ht="21" customHeight="1">
      <c r="A19" s="33" t="s">
        <v>34</v>
      </c>
      <c r="B19" s="36">
        <v>34</v>
      </c>
      <c r="C19" s="34">
        <v>0</v>
      </c>
      <c r="D19" s="34">
        <v>0</v>
      </c>
      <c r="E19" s="42" t="s">
        <v>23</v>
      </c>
      <c r="F19" s="34">
        <f>48*0.08</f>
        <v>3.8399999999999999</v>
      </c>
      <c r="G19" s="34"/>
      <c r="H19" s="44">
        <v>0</v>
      </c>
      <c r="I19" s="34">
        <v>0</v>
      </c>
      <c r="J19" s="36">
        <v>47</v>
      </c>
      <c r="K19" s="36">
        <v>156</v>
      </c>
      <c r="L19" s="37"/>
      <c r="M19" s="37"/>
      <c r="N19" s="37">
        <f t="shared" si="2"/>
        <v>240.84</v>
      </c>
      <c r="O19" s="39">
        <v>8</v>
      </c>
      <c r="P19" s="40">
        <f t="shared" si="1"/>
        <v>0</v>
      </c>
    </row>
    <row r="20" ht="21" customHeight="1">
      <c r="A20" s="33" t="s">
        <v>35</v>
      </c>
      <c r="B20" s="36">
        <v>22</v>
      </c>
      <c r="C20" s="38">
        <v>32</v>
      </c>
      <c r="D20" s="46">
        <v>0</v>
      </c>
      <c r="E20" s="35" t="s">
        <v>23</v>
      </c>
      <c r="F20" s="47">
        <v>0</v>
      </c>
      <c r="G20" s="36">
        <v>29</v>
      </c>
      <c r="H20" s="38">
        <v>0</v>
      </c>
      <c r="I20" s="36">
        <v>90</v>
      </c>
      <c r="J20" s="36">
        <v>34</v>
      </c>
      <c r="K20" s="38"/>
      <c r="L20" s="37">
        <v>40</v>
      </c>
      <c r="M20" s="37"/>
      <c r="N20" s="37">
        <f t="shared" si="2"/>
        <v>207</v>
      </c>
      <c r="O20" s="39">
        <v>300</v>
      </c>
      <c r="P20" s="40">
        <f t="shared" si="1"/>
        <v>0</v>
      </c>
    </row>
    <row r="21" ht="21" customHeight="1">
      <c r="A21" s="33" t="s">
        <v>36</v>
      </c>
      <c r="B21" s="38">
        <v>0</v>
      </c>
      <c r="C21" s="34">
        <v>0</v>
      </c>
      <c r="D21" s="34">
        <v>0</v>
      </c>
      <c r="E21" s="42" t="s">
        <v>23</v>
      </c>
      <c r="F21" s="34">
        <v>0</v>
      </c>
      <c r="G21" s="34"/>
      <c r="H21" s="44">
        <v>0</v>
      </c>
      <c r="I21" s="34">
        <v>0</v>
      </c>
      <c r="J21" s="38"/>
      <c r="K21" s="38"/>
      <c r="L21" s="37"/>
      <c r="M21" s="37"/>
      <c r="N21" s="37">
        <f t="shared" si="2"/>
        <v>0</v>
      </c>
      <c r="O21" s="39">
        <v>80</v>
      </c>
      <c r="P21" s="40">
        <f t="shared" si="1"/>
        <v>0</v>
      </c>
    </row>
    <row r="22" ht="21" customHeight="1">
      <c r="A22" s="33" t="s">
        <v>37</v>
      </c>
      <c r="B22" s="36">
        <v>58.200000000000003</v>
      </c>
      <c r="C22" s="36">
        <v>117.99999999999999</v>
      </c>
      <c r="D22" s="41">
        <v>59.899999999999999</v>
      </c>
      <c r="E22" s="35">
        <v>204.90000000000001</v>
      </c>
      <c r="F22" s="34">
        <v>69.700000000000003</v>
      </c>
      <c r="G22" s="36">
        <v>81</v>
      </c>
      <c r="H22" s="44">
        <v>201.30000000000001</v>
      </c>
      <c r="I22" s="36">
        <v>116.19999999999999</v>
      </c>
      <c r="J22" s="36">
        <v>168.40000000000001</v>
      </c>
      <c r="K22" s="36">
        <v>136.59999999999999</v>
      </c>
      <c r="L22" s="36">
        <v>84</v>
      </c>
      <c r="M22" s="36">
        <v>145.5</v>
      </c>
      <c r="N22" s="37">
        <f t="shared" si="2"/>
        <v>1214.2</v>
      </c>
      <c r="O22" s="39">
        <v>300</v>
      </c>
      <c r="P22" s="40">
        <f t="shared" si="1"/>
        <v>43650</v>
      </c>
    </row>
    <row r="23" ht="21" customHeight="1">
      <c r="A23" s="33" t="s">
        <v>38</v>
      </c>
      <c r="B23" s="36">
        <v>94.700000000000003</v>
      </c>
      <c r="C23" s="36">
        <v>2</v>
      </c>
      <c r="D23" s="38">
        <v>33.299999999999997</v>
      </c>
      <c r="E23" s="43">
        <v>30.800000000000001</v>
      </c>
      <c r="F23" s="34">
        <v>54.899999999999999</v>
      </c>
      <c r="G23" s="36">
        <v>39.899999999999999</v>
      </c>
      <c r="H23" s="44">
        <v>18</v>
      </c>
      <c r="I23" s="36">
        <v>26.700000000000003</v>
      </c>
      <c r="J23" s="36">
        <v>11.199999999999999</v>
      </c>
      <c r="K23" s="36">
        <v>21.200000000000003</v>
      </c>
      <c r="L23" s="36">
        <v>86.700000000000003</v>
      </c>
      <c r="M23" s="36">
        <v>41.399999999999999</v>
      </c>
      <c r="N23" s="37">
        <f t="shared" si="2"/>
        <v>332.69999999999999</v>
      </c>
      <c r="O23" s="39">
        <v>40</v>
      </c>
      <c r="P23" s="40">
        <f t="shared" si="1"/>
        <v>1656</v>
      </c>
    </row>
    <row r="24" ht="21" customHeight="1">
      <c r="A24" s="33" t="s">
        <v>39</v>
      </c>
      <c r="B24" s="36">
        <v>128.69999999999999</v>
      </c>
      <c r="C24" s="36">
        <v>143.80000000000001</v>
      </c>
      <c r="D24" s="41">
        <v>176.90000000000001</v>
      </c>
      <c r="E24" s="35">
        <v>305.10000000000002</v>
      </c>
      <c r="F24" s="34">
        <v>445.80000000000001</v>
      </c>
      <c r="G24" s="36">
        <v>143.09999999999999</v>
      </c>
      <c r="H24" s="48">
        <v>376.30000000000001</v>
      </c>
      <c r="I24" s="36">
        <v>287.89999999999998</v>
      </c>
      <c r="J24" s="36">
        <v>398.10000000000002</v>
      </c>
      <c r="K24" s="36">
        <v>336.79999999999995</v>
      </c>
      <c r="L24" s="36">
        <v>452.70000000000005</v>
      </c>
      <c r="M24" s="36">
        <v>179</v>
      </c>
      <c r="N24" s="37">
        <f t="shared" si="2"/>
        <v>2742.5</v>
      </c>
      <c r="O24" s="39">
        <v>400</v>
      </c>
      <c r="P24" s="40">
        <f t="shared" si="1"/>
        <v>71600</v>
      </c>
    </row>
    <row r="25" ht="21" customHeight="1">
      <c r="A25" s="33" t="s">
        <v>40</v>
      </c>
      <c r="B25" s="36">
        <v>55.799999999999997</v>
      </c>
      <c r="C25" s="36">
        <v>55.299999999999997</v>
      </c>
      <c r="D25" s="34">
        <v>44.200000000000003</v>
      </c>
      <c r="E25" s="43">
        <v>12.400000000000002</v>
      </c>
      <c r="F25" s="34">
        <v>67.299999999999997</v>
      </c>
      <c r="G25" s="36">
        <v>133.40000000000001</v>
      </c>
      <c r="H25" s="44">
        <v>217.40000000000001</v>
      </c>
      <c r="I25" s="36">
        <v>176.09999999999999</v>
      </c>
      <c r="J25" s="36">
        <v>167.29999999999998</v>
      </c>
      <c r="K25" s="36">
        <v>269</v>
      </c>
      <c r="L25" s="36">
        <v>152.30000000000001</v>
      </c>
      <c r="M25" s="36">
        <v>25</v>
      </c>
      <c r="N25" s="37">
        <f t="shared" si="2"/>
        <v>1198.1999999999998</v>
      </c>
      <c r="O25" s="39">
        <v>200</v>
      </c>
      <c r="P25" s="40">
        <f t="shared" si="1"/>
        <v>5000</v>
      </c>
    </row>
    <row r="26" ht="21" customHeight="1">
      <c r="A26" s="33" t="s">
        <v>41</v>
      </c>
      <c r="B26" s="36">
        <v>105.40000000000001</v>
      </c>
      <c r="C26" s="36">
        <v>335.19999999999999</v>
      </c>
      <c r="D26" s="41">
        <v>196.09999999999999</v>
      </c>
      <c r="E26" s="35">
        <v>266</v>
      </c>
      <c r="F26" s="34">
        <v>298.30000000000001</v>
      </c>
      <c r="G26" s="36">
        <v>220.09999999999999</v>
      </c>
      <c r="H26" s="44">
        <v>812</v>
      </c>
      <c r="I26" s="36">
        <v>1067.9000000000001</v>
      </c>
      <c r="J26" s="36">
        <v>962.79999999999995</v>
      </c>
      <c r="K26" s="36">
        <v>876.69999999999993</v>
      </c>
      <c r="L26" s="38">
        <v>1422.5999999999999</v>
      </c>
      <c r="M26" s="36">
        <v>304.5</v>
      </c>
      <c r="N26" s="37">
        <f t="shared" si="2"/>
        <v>5140.5</v>
      </c>
      <c r="O26" s="39">
        <v>90</v>
      </c>
      <c r="P26" s="40">
        <f t="shared" si="1"/>
        <v>27405</v>
      </c>
    </row>
    <row r="27" ht="21" customHeight="1">
      <c r="A27" s="33" t="s">
        <v>42</v>
      </c>
      <c r="B27" s="36">
        <v>2.7999999999999998</v>
      </c>
      <c r="C27" s="36">
        <v>42.399999999999999</v>
      </c>
      <c r="D27" s="34">
        <v>0</v>
      </c>
      <c r="E27" s="35" t="s">
        <v>23</v>
      </c>
      <c r="F27" s="34">
        <v>0</v>
      </c>
      <c r="G27" s="36">
        <v>14.9</v>
      </c>
      <c r="H27" s="38">
        <v>0</v>
      </c>
      <c r="I27" s="36">
        <v>73.200000000000003</v>
      </c>
      <c r="J27" s="36">
        <v>75.900000000000006</v>
      </c>
      <c r="K27" s="38"/>
      <c r="L27" s="36">
        <v>13.800000000000001</v>
      </c>
      <c r="M27" s="37"/>
      <c r="N27" s="37">
        <f t="shared" si="2"/>
        <v>209.20000000000002</v>
      </c>
      <c r="O27" s="39">
        <v>50</v>
      </c>
      <c r="P27" s="40">
        <f t="shared" si="1"/>
        <v>0</v>
      </c>
    </row>
    <row r="28" ht="21" customHeight="1">
      <c r="A28" s="33" t="s">
        <v>43</v>
      </c>
      <c r="B28" s="38">
        <v>0</v>
      </c>
      <c r="C28" s="38">
        <v>0</v>
      </c>
      <c r="D28" s="34">
        <v>0</v>
      </c>
      <c r="E28" s="42" t="s">
        <v>23</v>
      </c>
      <c r="F28" s="34">
        <v>0</v>
      </c>
      <c r="G28" s="38">
        <v>0</v>
      </c>
      <c r="H28" s="38">
        <v>0</v>
      </c>
      <c r="I28" s="38">
        <v>0</v>
      </c>
      <c r="J28" s="38"/>
      <c r="K28" s="37"/>
      <c r="L28" s="38"/>
      <c r="M28" s="37"/>
      <c r="N28" s="37">
        <f t="shared" si="2"/>
        <v>0</v>
      </c>
      <c r="O28" s="39">
        <v>40</v>
      </c>
      <c r="P28" s="40">
        <f t="shared" si="1"/>
        <v>0</v>
      </c>
    </row>
    <row r="29" ht="21" customHeight="1">
      <c r="A29" s="33" t="s">
        <v>44</v>
      </c>
      <c r="B29" s="34">
        <v>0</v>
      </c>
      <c r="C29" s="34">
        <v>0</v>
      </c>
      <c r="D29" s="34">
        <v>0</v>
      </c>
      <c r="E29" s="42" t="s">
        <v>23</v>
      </c>
      <c r="F29" s="34">
        <v>0</v>
      </c>
      <c r="G29" s="34">
        <v>0</v>
      </c>
      <c r="H29" s="38">
        <v>0</v>
      </c>
      <c r="I29" s="36">
        <v>10.5</v>
      </c>
      <c r="J29" s="36">
        <v>20.200000000000003</v>
      </c>
      <c r="K29" s="36">
        <v>22.5</v>
      </c>
      <c r="L29" s="36">
        <v>22.300000000000001</v>
      </c>
      <c r="M29" s="36">
        <v>10</v>
      </c>
      <c r="N29" s="37">
        <f t="shared" si="2"/>
        <v>53.200000000000003</v>
      </c>
      <c r="O29" s="39">
        <v>10</v>
      </c>
      <c r="P29" s="40">
        <f t="shared" si="1"/>
        <v>100</v>
      </c>
    </row>
    <row r="30" ht="21" customHeight="1">
      <c r="A30" s="33" t="s">
        <v>45</v>
      </c>
      <c r="B30" s="36">
        <v>336.89999999999998</v>
      </c>
      <c r="C30" s="36">
        <v>279.80000000000001</v>
      </c>
      <c r="D30" s="41">
        <v>192</v>
      </c>
      <c r="E30" s="35">
        <v>89.900000000000006</v>
      </c>
      <c r="F30" s="34">
        <v>710.29999999999995</v>
      </c>
      <c r="G30" s="36">
        <v>161.30000000000001</v>
      </c>
      <c r="H30" s="38">
        <v>0</v>
      </c>
      <c r="I30" s="36">
        <v>740.39999999999998</v>
      </c>
      <c r="J30" s="36">
        <v>432.69999999999999</v>
      </c>
      <c r="K30" s="38">
        <v>499.90000000000003</v>
      </c>
      <c r="L30" s="38">
        <v>554.90000000000009</v>
      </c>
      <c r="M30" s="36">
        <v>256.69999999999999</v>
      </c>
      <c r="N30" s="37">
        <f t="shared" si="2"/>
        <v>3443.1999999999998</v>
      </c>
      <c r="O30" s="39">
        <v>20</v>
      </c>
      <c r="P30" s="40">
        <f t="shared" si="1"/>
        <v>5134</v>
      </c>
    </row>
    <row r="31" ht="21.75" customHeight="1">
      <c r="A31" s="31" t="s">
        <v>46</v>
      </c>
      <c r="B31" s="31">
        <f>SUM(B12:B30)</f>
        <v>8269.7999999999993</v>
      </c>
      <c r="C31" s="31">
        <f t="shared" ref="C31:D31" si="3">SUM(C9:C30)</f>
        <v>5313.5</v>
      </c>
      <c r="D31" s="31">
        <f t="shared" si="3"/>
        <v>6201.5999999999995</v>
      </c>
      <c r="E31" s="49">
        <f>SUM(E10:E30)</f>
        <v>2531.7000000000003</v>
      </c>
      <c r="F31" s="31">
        <f>SUM(F8:F30)</f>
        <v>3898.1400000000003</v>
      </c>
      <c r="G31" s="31">
        <f>SUM(G9:G30)</f>
        <v>1952.4000000000001</v>
      </c>
      <c r="H31" s="31">
        <f>SUM(H8:H30)</f>
        <v>3492.2000000000003</v>
      </c>
      <c r="I31" s="31">
        <f t="shared" ref="I31:K31" si="4">SUM(I9:I30)</f>
        <v>7610.0999999999995</v>
      </c>
      <c r="J31" s="31">
        <f t="shared" si="4"/>
        <v>4080.4000000000001</v>
      </c>
      <c r="K31" s="31">
        <f t="shared" si="4"/>
        <v>3616.6999999999998</v>
      </c>
      <c r="L31" s="31">
        <f>SUM(L12:L30)</f>
        <v>4333.3000000000011</v>
      </c>
      <c r="M31" s="31">
        <f>SUM(M9:M30)</f>
        <v>2544</v>
      </c>
      <c r="N31" s="31">
        <f>SUM(N14:N30)</f>
        <v>46326.639999999985</v>
      </c>
      <c r="O31" s="31"/>
      <c r="P31" s="50">
        <f>SUM(P9:P30)</f>
        <v>561095.09999999998</v>
      </c>
    </row>
    <row r="32" ht="21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3"/>
    </row>
    <row r="33" ht="21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2"/>
    </row>
    <row r="34" ht="21" customHeight="1">
      <c r="A34" s="54" t="s">
        <v>47</v>
      </c>
      <c r="B34" s="54" t="s">
        <v>7</v>
      </c>
      <c r="C34" s="54" t="s">
        <v>48</v>
      </c>
      <c r="D34" s="54" t="s">
        <v>9</v>
      </c>
      <c r="E34" s="54" t="s">
        <v>10</v>
      </c>
      <c r="F34" s="54" t="s">
        <v>11</v>
      </c>
      <c r="G34" s="54" t="s">
        <v>12</v>
      </c>
      <c r="H34" s="54" t="s">
        <v>13</v>
      </c>
      <c r="I34" s="54" t="s">
        <v>14</v>
      </c>
      <c r="J34" s="54" t="s">
        <v>15</v>
      </c>
      <c r="K34" s="55" t="s">
        <v>16</v>
      </c>
      <c r="L34" s="54" t="s">
        <v>17</v>
      </c>
      <c r="M34" s="54" t="s">
        <v>18</v>
      </c>
      <c r="N34" s="54" t="s">
        <v>46</v>
      </c>
      <c r="O34" s="52"/>
      <c r="P34" s="53"/>
    </row>
    <row r="35" ht="21" customHeight="1">
      <c r="A35" s="56" t="s">
        <v>49</v>
      </c>
      <c r="B35" s="57">
        <v>5945</v>
      </c>
      <c r="C35" s="57">
        <v>13815.1</v>
      </c>
      <c r="D35" s="58">
        <v>2348.0599999999999</v>
      </c>
      <c r="E35" s="59">
        <v>3274.4400000000001</v>
      </c>
      <c r="F35" s="60">
        <v>3331</v>
      </c>
      <c r="G35" s="59">
        <v>3244.3362999999999</v>
      </c>
      <c r="H35" s="60">
        <v>6886</v>
      </c>
      <c r="I35" s="59">
        <v>10469.420000000002</v>
      </c>
      <c r="J35" s="59">
        <v>6300.0599999999995</v>
      </c>
      <c r="K35" s="59">
        <v>4812.3400000000001</v>
      </c>
      <c r="L35" s="59">
        <v>7047.5600000000004</v>
      </c>
      <c r="M35" s="59">
        <v>1543.6199999999999</v>
      </c>
      <c r="N35" s="61">
        <f t="shared" ref="N35:N41" si="5">SUM(B35:J35)</f>
        <v>55613.416299999997</v>
      </c>
      <c r="O35" s="52"/>
      <c r="P35" s="53"/>
    </row>
    <row r="36" ht="21" customHeight="1">
      <c r="A36" s="56" t="s">
        <v>50</v>
      </c>
      <c r="B36" s="57">
        <v>110508</v>
      </c>
      <c r="C36" s="60">
        <v>265675</v>
      </c>
      <c r="D36" s="58">
        <v>58758.200000000004</v>
      </c>
      <c r="E36" s="59">
        <v>123421.20000000001</v>
      </c>
      <c r="F36" s="62">
        <v>93175</v>
      </c>
      <c r="G36" s="59">
        <v>88362.399999999994</v>
      </c>
      <c r="H36" s="63">
        <v>132420</v>
      </c>
      <c r="I36" s="59">
        <v>201335</v>
      </c>
      <c r="J36" s="59">
        <v>121155</v>
      </c>
      <c r="K36" s="59">
        <v>92545</v>
      </c>
      <c r="L36" s="59">
        <v>135530</v>
      </c>
      <c r="M36" s="59">
        <v>29684.999999999996</v>
      </c>
      <c r="N36" s="61">
        <f t="shared" si="5"/>
        <v>1194809.8</v>
      </c>
      <c r="O36" s="13"/>
      <c r="P36" s="13"/>
    </row>
    <row r="37" ht="21" customHeight="1">
      <c r="A37" s="56" t="s">
        <v>51</v>
      </c>
      <c r="B37" s="57">
        <v>3142</v>
      </c>
      <c r="C37" s="60">
        <v>743.88999999999999</v>
      </c>
      <c r="D37" s="64">
        <v>1617.1180000000002</v>
      </c>
      <c r="E37" s="59">
        <v>10107.18</v>
      </c>
      <c r="F37" s="63">
        <v>4933</v>
      </c>
      <c r="G37" s="59">
        <v>9727.5599999999995</v>
      </c>
      <c r="H37" s="65">
        <v>27216</v>
      </c>
      <c r="I37" s="59">
        <v>30752.460000000003</v>
      </c>
      <c r="J37" s="59">
        <v>20214.900000000001</v>
      </c>
      <c r="K37" s="59">
        <v>19746.18</v>
      </c>
      <c r="L37" s="59">
        <v>22321.439999999999</v>
      </c>
      <c r="M37" s="59">
        <v>3253.7979999999998</v>
      </c>
      <c r="N37" s="61">
        <f t="shared" si="5"/>
        <v>108454.10800000001</v>
      </c>
      <c r="O37" s="13"/>
      <c r="P37" s="13"/>
    </row>
    <row r="38" ht="21" customHeight="1">
      <c r="A38" s="56" t="s">
        <v>52</v>
      </c>
      <c r="B38" s="34">
        <v>22</v>
      </c>
      <c r="C38" s="60">
        <v>79.702500000000001</v>
      </c>
      <c r="D38" s="58">
        <v>14.113300000000001</v>
      </c>
      <c r="E38" s="59">
        <v>21.409800000000001</v>
      </c>
      <c r="F38" s="65">
        <v>21</v>
      </c>
      <c r="G38" s="59">
        <v>9.8973999999999993</v>
      </c>
      <c r="H38" s="65">
        <v>45</v>
      </c>
      <c r="I38" s="59">
        <v>68.453900000000004</v>
      </c>
      <c r="J38" s="59">
        <v>41.192699999999995</v>
      </c>
      <c r="K38" s="59">
        <v>31.465300000000003</v>
      </c>
      <c r="L38" s="59">
        <v>46.080200000000005</v>
      </c>
      <c r="M38" s="59">
        <v>10.0929</v>
      </c>
      <c r="N38" s="61">
        <f t="shared" si="5"/>
        <v>322.76960000000003</v>
      </c>
      <c r="O38" s="13"/>
      <c r="P38" s="13"/>
    </row>
    <row r="39" ht="21" customHeight="1">
      <c r="A39" s="56" t="s">
        <v>53</v>
      </c>
      <c r="B39" s="38">
        <v>589</v>
      </c>
      <c r="C39" s="60">
        <v>10.627000000000001</v>
      </c>
      <c r="D39" s="62">
        <v>0</v>
      </c>
      <c r="E39" s="38">
        <v>0</v>
      </c>
      <c r="F39" s="65">
        <v>0</v>
      </c>
      <c r="G39" s="38">
        <v>0</v>
      </c>
      <c r="H39" s="65">
        <v>0</v>
      </c>
      <c r="I39" s="41">
        <v>0</v>
      </c>
      <c r="J39" s="66"/>
      <c r="K39" s="38"/>
      <c r="L39" s="38"/>
      <c r="M39" s="38"/>
      <c r="N39" s="61">
        <f t="shared" si="5"/>
        <v>599.62699999999995</v>
      </c>
      <c r="O39" s="13"/>
      <c r="P39" s="13"/>
    </row>
    <row r="40" ht="24" customHeight="1">
      <c r="A40" s="56" t="s">
        <v>54</v>
      </c>
      <c r="B40" s="38">
        <v>4</v>
      </c>
      <c r="C40" s="60">
        <v>542.39999999999998</v>
      </c>
      <c r="D40" s="64">
        <v>1.9478999999999997</v>
      </c>
      <c r="E40" s="59">
        <v>3.3732499999999996</v>
      </c>
      <c r="F40" s="65">
        <v>5</v>
      </c>
      <c r="G40" s="59">
        <v>3.6097500000000005</v>
      </c>
      <c r="H40" s="65">
        <v>13</v>
      </c>
      <c r="I40" s="59">
        <v>11.278999999999998</v>
      </c>
      <c r="J40" s="59">
        <v>7.3387499999999992</v>
      </c>
      <c r="K40" s="59">
        <v>5.9867499999999998</v>
      </c>
      <c r="L40" s="59">
        <v>5.3692500000000001</v>
      </c>
      <c r="M40" s="59">
        <v>1.9976499999999997</v>
      </c>
      <c r="N40" s="61">
        <f t="shared" si="5"/>
        <v>591.94864999999993</v>
      </c>
      <c r="O40" s="13"/>
      <c r="P40" s="13"/>
    </row>
    <row r="41" ht="21" customHeight="1">
      <c r="A41" s="56" t="s">
        <v>55</v>
      </c>
      <c r="B41" s="67">
        <v>1006</v>
      </c>
      <c r="C41" s="34">
        <v>0</v>
      </c>
      <c r="D41" s="60">
        <v>0</v>
      </c>
      <c r="E41" s="60" t="s">
        <v>23</v>
      </c>
      <c r="F41" s="34">
        <v>0</v>
      </c>
      <c r="G41" s="66">
        <v>0</v>
      </c>
      <c r="H41" s="65">
        <v>0</v>
      </c>
      <c r="I41" s="65"/>
      <c r="J41" s="34"/>
      <c r="K41" s="38"/>
      <c r="L41" s="34"/>
      <c r="M41" s="38"/>
      <c r="N41" s="61">
        <f t="shared" si="5"/>
        <v>1006</v>
      </c>
      <c r="O41" s="13"/>
      <c r="P41" s="13"/>
    </row>
    <row r="42" ht="21" customHeight="1">
      <c r="A42" s="13"/>
      <c r="B42" s="68"/>
      <c r="C42" s="68"/>
      <c r="D42" s="68"/>
      <c r="E42" s="68"/>
      <c r="F42" s="68"/>
      <c r="G42" s="68"/>
      <c r="L42" s="13"/>
      <c r="N42" s="13"/>
      <c r="O42" s="13"/>
      <c r="P42" s="13"/>
    </row>
    <row r="43" ht="21" customHeight="1">
      <c r="A43" s="13"/>
      <c r="L43" s="13"/>
      <c r="N43" s="13"/>
      <c r="O43" s="13"/>
      <c r="P43" s="13"/>
    </row>
    <row r="44" ht="21" customHeight="1">
      <c r="A44" s="13"/>
      <c r="L44" s="13"/>
      <c r="N44" s="13"/>
      <c r="O44" s="13"/>
      <c r="P44" s="13"/>
    </row>
    <row r="45" ht="21" customHeight="1">
      <c r="A45" s="13"/>
      <c r="H45" s="13"/>
      <c r="I45" s="13"/>
      <c r="J45" s="13"/>
      <c r="K45" s="13"/>
      <c r="L45" s="13"/>
      <c r="M45" s="13"/>
      <c r="N45" s="13"/>
      <c r="O45" s="13"/>
      <c r="P45" s="13"/>
    </row>
    <row r="46" ht="63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ht="33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ht="21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ht="21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ht="21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ht="21" customHeight="1">
      <c r="A51" s="13"/>
      <c r="B51" s="13"/>
      <c r="C51" s="13"/>
      <c r="D51" s="13"/>
      <c r="E51" s="13"/>
      <c r="F51" s="13"/>
      <c r="G51" s="13"/>
      <c r="H51" s="69"/>
      <c r="I51" s="69"/>
      <c r="J51" s="69"/>
      <c r="K51" s="69"/>
      <c r="L51" s="69"/>
      <c r="M51" s="69"/>
      <c r="N51" s="69"/>
      <c r="O51" s="13"/>
      <c r="P51" s="13"/>
    </row>
    <row r="52" ht="21" customHeight="1">
      <c r="A52" s="13"/>
      <c r="B52" s="13"/>
      <c r="C52" s="13"/>
      <c r="D52" s="13"/>
      <c r="E52" s="13"/>
      <c r="F52" s="13"/>
      <c r="G52" s="13"/>
      <c r="H52" s="70"/>
      <c r="I52" s="70"/>
      <c r="J52" s="70"/>
      <c r="K52" s="70"/>
      <c r="L52" s="70"/>
      <c r="M52" s="70"/>
      <c r="N52" s="70"/>
      <c r="O52" s="13"/>
      <c r="P52" s="13"/>
    </row>
    <row r="53" ht="21" customHeight="1">
      <c r="A53" s="13"/>
      <c r="B53" s="13"/>
      <c r="C53" s="13"/>
      <c r="D53" s="13"/>
      <c r="E53" s="13"/>
      <c r="F53" s="13"/>
      <c r="G53" s="13"/>
      <c r="H53" s="69"/>
      <c r="I53" s="69"/>
      <c r="J53" s="69"/>
      <c r="K53" s="69"/>
      <c r="L53" s="69"/>
      <c r="M53" s="69"/>
      <c r="N53" s="69"/>
      <c r="O53" s="13"/>
      <c r="P53" s="13"/>
    </row>
    <row r="54" ht="21" customHeight="1">
      <c r="A54" s="13"/>
      <c r="B54" s="13"/>
      <c r="C54" s="13"/>
      <c r="D54" s="13"/>
      <c r="E54" s="13"/>
      <c r="F54" s="13"/>
      <c r="G54" s="13"/>
      <c r="H54" s="70"/>
      <c r="I54" s="70"/>
      <c r="J54" s="70"/>
      <c r="K54" s="70"/>
      <c r="L54" s="70"/>
      <c r="M54" s="70"/>
      <c r="N54" s="70"/>
      <c r="O54" s="13"/>
      <c r="P54" s="13"/>
    </row>
    <row r="55" ht="21" customHeight="1">
      <c r="A55" s="13"/>
      <c r="B55" s="71"/>
      <c r="C55" s="13"/>
      <c r="D55" s="13"/>
      <c r="E55" s="13"/>
      <c r="F55" s="13"/>
      <c r="G55" s="13"/>
      <c r="H55" s="69"/>
      <c r="I55" s="69"/>
      <c r="J55" s="69"/>
      <c r="K55" s="69"/>
      <c r="L55" s="69"/>
      <c r="M55" s="69"/>
      <c r="N55" s="69"/>
      <c r="O55" s="13"/>
      <c r="P55" s="13"/>
    </row>
    <row r="56" ht="21" customHeight="1">
      <c r="A56" s="13"/>
      <c r="B56" s="72"/>
      <c r="C56" s="13"/>
      <c r="D56" s="13"/>
      <c r="E56" s="13"/>
      <c r="F56" s="13"/>
      <c r="G56" s="13"/>
      <c r="H56" s="70"/>
      <c r="I56" s="70"/>
      <c r="J56" s="70"/>
      <c r="K56" s="70"/>
      <c r="L56" s="70"/>
      <c r="M56" s="70"/>
      <c r="N56" s="70"/>
      <c r="O56" s="13"/>
      <c r="P56" s="13"/>
    </row>
    <row r="57" ht="21" customHeight="1">
      <c r="A57" s="13"/>
      <c r="B57" s="72"/>
      <c r="C57" s="13"/>
      <c r="D57" s="73"/>
      <c r="E57" s="13"/>
      <c r="F57" s="13"/>
      <c r="G57" s="13"/>
      <c r="H57" s="69"/>
      <c r="I57" s="69"/>
      <c r="J57" s="69"/>
      <c r="K57" s="69"/>
      <c r="L57" s="69"/>
      <c r="M57" s="69"/>
      <c r="N57" s="69"/>
      <c r="O57" s="13"/>
      <c r="P57" s="13"/>
    </row>
    <row r="58" ht="21" customHeight="1">
      <c r="A58" s="13"/>
      <c r="B58" s="72"/>
      <c r="C58" s="13"/>
      <c r="D58" s="13"/>
      <c r="E58" s="13"/>
      <c r="F58" s="13"/>
      <c r="G58" s="13"/>
      <c r="H58" s="69"/>
      <c r="I58" s="69"/>
      <c r="J58" s="69"/>
      <c r="K58" s="69"/>
      <c r="L58" s="69"/>
      <c r="M58" s="69"/>
      <c r="N58" s="69"/>
      <c r="O58" s="13"/>
      <c r="P58" s="13"/>
    </row>
    <row r="59" ht="21" customHeight="1">
      <c r="A59" s="13"/>
      <c r="B59" s="72"/>
      <c r="C59" s="13"/>
      <c r="D59" s="13"/>
      <c r="E59" s="13"/>
      <c r="F59" s="13"/>
      <c r="G59" s="13"/>
      <c r="H59" s="69"/>
      <c r="I59" s="69"/>
      <c r="J59" s="69"/>
      <c r="K59" s="69"/>
      <c r="L59" s="69"/>
      <c r="M59" s="69"/>
      <c r="N59" s="69"/>
      <c r="O59" s="13"/>
      <c r="P59" s="13"/>
    </row>
    <row r="60" ht="21" customHeight="1">
      <c r="A60" s="13"/>
      <c r="B60" s="72"/>
      <c r="C60" s="13"/>
      <c r="D60" s="13"/>
      <c r="E60" s="13"/>
      <c r="F60" s="13"/>
      <c r="G60" s="13"/>
      <c r="H60" s="69"/>
      <c r="I60" s="69"/>
      <c r="J60" s="69"/>
      <c r="K60" s="69"/>
      <c r="L60" s="69"/>
      <c r="M60" s="69"/>
      <c r="N60" s="69"/>
      <c r="O60" s="13"/>
      <c r="P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  <row r="1001" ht="21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</row>
    <row r="1002" ht="21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</row>
    <row r="1003" ht="21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</row>
    <row r="1004" ht="21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</row>
    <row r="1005" ht="21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</row>
    <row r="1006" ht="21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</row>
    <row r="1007" ht="21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</row>
    <row r="1008" ht="21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</row>
    <row r="1009" ht="21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</row>
    <row r="1010" ht="21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</row>
  </sheetData>
  <mergeCells count="3">
    <mergeCell ref="A1:K4"/>
    <mergeCell ref="B5:N5"/>
    <mergeCell ref="N6:O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H4"/>
    </sheetView>
  </sheetViews>
  <sheetFormatPr baseColWidth="10" defaultColWidth="14.42578125" defaultRowHeight="15" customHeight="1"/>
  <cols>
    <col customWidth="1" min="1" max="1" width="32.85546875"/>
    <col customWidth="1" min="2" max="2" width="12.28515625"/>
    <col customWidth="1" min="3" max="3" width="12.42578125"/>
    <col customWidth="1" min="4" max="4" width="13.7109375"/>
    <col customWidth="1" min="5" max="5" width="13.28515625"/>
    <col customWidth="1" min="6" max="6" width="14.42578125"/>
    <col customWidth="1" min="7" max="7" width="12.5703125"/>
    <col customWidth="1" min="8" max="8" width="12.140625"/>
    <col customWidth="1" min="9" max="9" width="13.7109375"/>
    <col customWidth="1" min="10" max="10" width="17.42578125"/>
    <col customWidth="1" min="11" max="14" width="13.28515625"/>
    <col customWidth="1" min="15" max="15" width="11.85546875"/>
    <col customWidth="1" min="16" max="16" width="10.140625"/>
    <col customWidth="1" min="17" max="17" width="13.85546875"/>
    <col customWidth="1" min="18" max="20" width="10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1"/>
      <c r="J1" s="74"/>
      <c r="K1" s="5"/>
      <c r="L1" s="5"/>
      <c r="M1" s="5"/>
      <c r="N1" s="75"/>
      <c r="O1" s="13"/>
      <c r="P1" s="52"/>
      <c r="Q1" s="13"/>
      <c r="R1" s="13"/>
      <c r="S1" s="13"/>
      <c r="T1" s="13"/>
    </row>
    <row r="2" ht="21" customHeight="1">
      <c r="A2" s="8"/>
      <c r="B2" s="9"/>
      <c r="C2" s="9"/>
      <c r="D2" s="9"/>
      <c r="E2" s="9"/>
      <c r="F2" s="9"/>
      <c r="G2" s="9"/>
      <c r="H2" s="9"/>
      <c r="I2" s="76"/>
      <c r="J2" s="77"/>
      <c r="K2" s="12"/>
      <c r="L2" s="12"/>
      <c r="M2" s="12"/>
      <c r="N2" s="78"/>
      <c r="O2" s="13"/>
      <c r="P2" s="52"/>
      <c r="Q2" s="13"/>
      <c r="R2" s="13"/>
      <c r="S2" s="13"/>
      <c r="T2" s="13"/>
    </row>
    <row r="3" ht="21" customHeight="1">
      <c r="A3" s="8"/>
      <c r="B3" s="9"/>
      <c r="C3" s="9"/>
      <c r="D3" s="9"/>
      <c r="E3" s="9"/>
      <c r="F3" s="9"/>
      <c r="G3" s="9"/>
      <c r="H3" s="9"/>
      <c r="I3" s="76"/>
      <c r="J3" s="77"/>
      <c r="K3" s="12"/>
      <c r="L3" s="12"/>
      <c r="M3" s="12"/>
      <c r="N3" s="78"/>
      <c r="O3" s="13"/>
      <c r="P3" s="52"/>
      <c r="Q3" s="13"/>
      <c r="R3" s="13"/>
      <c r="S3" s="13"/>
      <c r="T3" s="13"/>
    </row>
    <row r="4" ht="21" customHeight="1">
      <c r="A4" s="15"/>
      <c r="B4" s="16"/>
      <c r="C4" s="16"/>
      <c r="D4" s="16"/>
      <c r="E4" s="16"/>
      <c r="F4" s="16"/>
      <c r="G4" s="16"/>
      <c r="H4" s="16"/>
      <c r="I4" s="79"/>
      <c r="J4" s="80"/>
      <c r="K4" s="19"/>
      <c r="L4" s="19"/>
      <c r="M4" s="19"/>
      <c r="N4" s="81"/>
      <c r="O4" s="52"/>
      <c r="P4" s="9"/>
      <c r="Q4" s="13"/>
      <c r="R4" s="13"/>
      <c r="S4" s="13"/>
      <c r="T4" s="13"/>
    </row>
    <row r="5" ht="21" customHeight="1">
      <c r="A5" s="82" t="s">
        <v>1</v>
      </c>
      <c r="B5" s="26" t="s">
        <v>56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52"/>
      <c r="P5" s="9"/>
      <c r="Q5" s="13"/>
      <c r="R5" s="13"/>
      <c r="S5" s="13"/>
      <c r="T5" s="13"/>
    </row>
    <row r="6" ht="21" customHeight="1">
      <c r="A6" s="25" t="s">
        <v>3</v>
      </c>
      <c r="B6" s="23">
        <v>2022</v>
      </c>
      <c r="C6" s="83"/>
      <c r="D6" s="83"/>
      <c r="E6" s="83"/>
      <c r="F6" s="83"/>
      <c r="G6" s="83"/>
      <c r="H6" s="83"/>
      <c r="K6" s="84"/>
      <c r="L6" s="85" t="s">
        <v>4</v>
      </c>
      <c r="M6" s="86"/>
      <c r="N6" s="84" t="s">
        <v>57</v>
      </c>
      <c r="O6" s="52"/>
      <c r="P6" s="9"/>
      <c r="Q6" s="13"/>
      <c r="R6" s="13"/>
      <c r="S6" s="13"/>
      <c r="T6" s="13"/>
    </row>
    <row r="7" ht="21" customHeight="1">
      <c r="A7" s="31" t="s">
        <v>6</v>
      </c>
      <c r="B7" s="31" t="s">
        <v>7</v>
      </c>
      <c r="C7" s="31" t="s">
        <v>48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1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  <c r="Q7" s="13"/>
      <c r="R7" s="13"/>
      <c r="S7" s="13"/>
      <c r="T7" s="13"/>
    </row>
    <row r="8" ht="21" customHeight="1">
      <c r="A8" s="33" t="s">
        <v>22</v>
      </c>
      <c r="B8" s="34">
        <v>0</v>
      </c>
      <c r="C8" s="36">
        <v>3</v>
      </c>
      <c r="D8" s="87">
        <v>0</v>
      </c>
      <c r="E8" s="37">
        <v>0</v>
      </c>
      <c r="F8" s="34">
        <v>10.9</v>
      </c>
      <c r="G8" s="34">
        <v>0</v>
      </c>
      <c r="H8" s="34">
        <v>0</v>
      </c>
      <c r="I8" s="37">
        <v>0</v>
      </c>
      <c r="J8" s="37"/>
      <c r="K8" s="37"/>
      <c r="L8" s="37"/>
      <c r="M8" s="37"/>
      <c r="N8" s="37">
        <f t="shared" ref="N8:N26" si="6">SUM(B8:K8)</f>
        <v>13.9</v>
      </c>
      <c r="O8" s="39">
        <v>1040</v>
      </c>
      <c r="P8" s="88">
        <f t="shared" ref="P8:P28" si="7">O8*M8</f>
        <v>0</v>
      </c>
      <c r="Q8" s="13"/>
      <c r="R8" s="13"/>
      <c r="S8" s="13"/>
      <c r="T8" s="13"/>
    </row>
    <row r="9" ht="21" customHeight="1">
      <c r="A9" s="33" t="s">
        <v>24</v>
      </c>
      <c r="B9" s="34">
        <v>0</v>
      </c>
      <c r="C9" s="38">
        <v>0</v>
      </c>
      <c r="D9" s="87">
        <v>0</v>
      </c>
      <c r="E9" s="37">
        <v>0</v>
      </c>
      <c r="F9" s="34">
        <v>8.4000000000000004</v>
      </c>
      <c r="G9" s="34">
        <v>0</v>
      </c>
      <c r="H9" s="34">
        <v>0</v>
      </c>
      <c r="I9" s="37">
        <v>0</v>
      </c>
      <c r="J9" s="36">
        <v>7.0999999999999996</v>
      </c>
      <c r="K9" s="37"/>
      <c r="L9" s="37"/>
      <c r="M9" s="36">
        <v>9</v>
      </c>
      <c r="N9" s="37">
        <f t="shared" si="6"/>
        <v>15.5</v>
      </c>
      <c r="O9" s="39">
        <v>616</v>
      </c>
      <c r="P9" s="88">
        <f t="shared" si="7"/>
        <v>5544</v>
      </c>
      <c r="Q9" s="13"/>
      <c r="R9" s="13"/>
      <c r="S9" s="13"/>
      <c r="T9" s="13"/>
    </row>
    <row r="10" ht="21" customHeight="1">
      <c r="A10" s="33" t="s">
        <v>25</v>
      </c>
      <c r="B10" s="34">
        <v>0</v>
      </c>
      <c r="C10" s="36">
        <v>22</v>
      </c>
      <c r="D10" s="41">
        <v>3.2000000000000002</v>
      </c>
      <c r="E10" s="37">
        <v>0</v>
      </c>
      <c r="F10" s="38">
        <v>0.90000000000000002</v>
      </c>
      <c r="G10" s="38">
        <v>0</v>
      </c>
      <c r="H10" s="34">
        <v>0</v>
      </c>
      <c r="I10" s="37">
        <v>0</v>
      </c>
      <c r="J10" s="38"/>
      <c r="K10" s="37"/>
      <c r="L10" s="37"/>
      <c r="M10" s="38"/>
      <c r="N10" s="37">
        <f t="shared" si="6"/>
        <v>26.099999999999998</v>
      </c>
      <c r="O10" s="39">
        <v>360</v>
      </c>
      <c r="P10" s="88">
        <f t="shared" si="7"/>
        <v>0</v>
      </c>
      <c r="Q10" s="89"/>
      <c r="R10" s="13"/>
      <c r="S10" s="13"/>
      <c r="T10" s="13"/>
    </row>
    <row r="11" ht="21" customHeight="1">
      <c r="A11" s="33" t="s">
        <v>33</v>
      </c>
      <c r="B11" s="34">
        <v>0</v>
      </c>
      <c r="C11" s="87">
        <v>0</v>
      </c>
      <c r="D11" s="87">
        <v>0</v>
      </c>
      <c r="E11" s="37">
        <v>0</v>
      </c>
      <c r="F11" s="38">
        <v>0</v>
      </c>
      <c r="G11" s="38">
        <v>0</v>
      </c>
      <c r="H11" s="34">
        <v>0</v>
      </c>
      <c r="I11" s="37">
        <v>0</v>
      </c>
      <c r="J11" s="38"/>
      <c r="K11" s="37"/>
      <c r="L11" s="37"/>
      <c r="M11" s="38"/>
      <c r="N11" s="37">
        <f t="shared" si="6"/>
        <v>0</v>
      </c>
      <c r="O11" s="39">
        <v>2800</v>
      </c>
      <c r="P11" s="88">
        <f t="shared" si="7"/>
        <v>0</v>
      </c>
      <c r="Q11" s="89"/>
      <c r="R11" s="13"/>
      <c r="S11" s="13"/>
      <c r="T11" s="13"/>
    </row>
    <row r="12" ht="21" customHeight="1">
      <c r="A12" s="33" t="s">
        <v>58</v>
      </c>
      <c r="B12" s="34">
        <v>0</v>
      </c>
      <c r="C12" s="87">
        <v>0</v>
      </c>
      <c r="D12" s="87">
        <v>0</v>
      </c>
      <c r="E12" s="37">
        <v>0</v>
      </c>
      <c r="F12" s="38">
        <v>0</v>
      </c>
      <c r="G12" s="38">
        <v>0</v>
      </c>
      <c r="H12" s="34">
        <v>0</v>
      </c>
      <c r="I12" s="37">
        <v>0</v>
      </c>
      <c r="J12" s="38"/>
      <c r="K12" s="37"/>
      <c r="L12" s="37"/>
      <c r="M12" s="37"/>
      <c r="N12" s="37">
        <f t="shared" si="6"/>
        <v>0</v>
      </c>
      <c r="O12" s="39">
        <v>2511</v>
      </c>
      <c r="P12" s="88">
        <f t="shared" si="7"/>
        <v>0</v>
      </c>
      <c r="Q12" s="89"/>
      <c r="R12" s="13"/>
      <c r="S12" s="13"/>
      <c r="T12" s="13"/>
    </row>
    <row r="13" ht="21" customHeight="1">
      <c r="A13" s="33" t="s">
        <v>29</v>
      </c>
      <c r="B13" s="36">
        <v>16.800000000000001</v>
      </c>
      <c r="C13" s="36">
        <v>66.799999999999997</v>
      </c>
      <c r="D13" s="38">
        <v>235</v>
      </c>
      <c r="E13" s="90">
        <v>192.80000000000001</v>
      </c>
      <c r="F13" s="44">
        <v>163.09999999999999</v>
      </c>
      <c r="G13" s="36">
        <v>86.200000000000003</v>
      </c>
      <c r="H13" s="44">
        <v>101.2</v>
      </c>
      <c r="I13" s="34">
        <v>0</v>
      </c>
      <c r="J13" s="36">
        <v>202.79999999999998</v>
      </c>
      <c r="K13" s="36">
        <v>139</v>
      </c>
      <c r="L13" s="38">
        <v>152</v>
      </c>
      <c r="M13" s="45">
        <v>221.19999999999999</v>
      </c>
      <c r="N13" s="37">
        <f t="shared" si="6"/>
        <v>1203.7</v>
      </c>
      <c r="O13" s="39">
        <v>325</v>
      </c>
      <c r="P13" s="88">
        <f t="shared" si="7"/>
        <v>71890</v>
      </c>
      <c r="Q13" s="89"/>
      <c r="R13" s="13"/>
      <c r="S13" s="13"/>
      <c r="T13" s="13"/>
    </row>
    <row r="14" ht="21" customHeight="1">
      <c r="A14" s="33" t="s">
        <v>30</v>
      </c>
      <c r="B14" s="36">
        <v>95.400000000000006</v>
      </c>
      <c r="C14" s="36">
        <v>83.099999999999994</v>
      </c>
      <c r="D14" s="38">
        <v>287.60000000000002</v>
      </c>
      <c r="E14" s="90">
        <v>57</v>
      </c>
      <c r="F14" s="44">
        <v>389.89999999999998</v>
      </c>
      <c r="G14" s="36">
        <v>37</v>
      </c>
      <c r="H14" s="44">
        <v>75.400000000000006</v>
      </c>
      <c r="I14" s="36">
        <v>94.799999999999997</v>
      </c>
      <c r="J14" s="36">
        <v>175.09999999999999</v>
      </c>
      <c r="K14" s="36">
        <v>128.80000000000001</v>
      </c>
      <c r="L14" s="38">
        <v>162.40000000000001</v>
      </c>
      <c r="M14" s="36">
        <v>102</v>
      </c>
      <c r="N14" s="37">
        <f t="shared" si="6"/>
        <v>1424.0999999999999</v>
      </c>
      <c r="O14" s="39">
        <v>100</v>
      </c>
      <c r="P14" s="88">
        <f t="shared" si="7"/>
        <v>10200</v>
      </c>
      <c r="Q14" s="89"/>
      <c r="R14" s="13"/>
      <c r="S14" s="13"/>
      <c r="T14" s="13"/>
    </row>
    <row r="15" ht="21" customHeight="1">
      <c r="A15" s="33" t="s">
        <v>31</v>
      </c>
      <c r="B15" s="36">
        <v>642.60000000000002</v>
      </c>
      <c r="C15" s="36">
        <v>378</v>
      </c>
      <c r="D15" s="38">
        <v>511.30000000000001</v>
      </c>
      <c r="E15" s="38">
        <v>493.39999999999998</v>
      </c>
      <c r="F15" s="44">
        <v>381.69999999999999</v>
      </c>
      <c r="G15" s="36">
        <v>48.600000000000001</v>
      </c>
      <c r="H15" s="44">
        <v>113.40000000000001</v>
      </c>
      <c r="I15" s="36">
        <v>318.39999999999998</v>
      </c>
      <c r="J15" s="36">
        <v>23.199999999999999</v>
      </c>
      <c r="K15" s="36">
        <v>15.800000000000001</v>
      </c>
      <c r="L15" s="37"/>
      <c r="M15" s="36">
        <v>888</v>
      </c>
      <c r="N15" s="37">
        <f t="shared" si="6"/>
        <v>2926.4000000000001</v>
      </c>
      <c r="O15" s="39">
        <v>200</v>
      </c>
      <c r="P15" s="88">
        <f t="shared" si="7"/>
        <v>177600</v>
      </c>
      <c r="Q15" s="89"/>
      <c r="R15" s="13"/>
      <c r="S15" s="13"/>
      <c r="T15" s="13"/>
    </row>
    <row r="16" ht="21" customHeight="1">
      <c r="A16" s="91" t="s">
        <v>59</v>
      </c>
      <c r="B16" s="36">
        <v>19</v>
      </c>
      <c r="C16" s="36">
        <v>17</v>
      </c>
      <c r="D16" s="38">
        <v>27</v>
      </c>
      <c r="E16" s="38">
        <v>7</v>
      </c>
      <c r="F16" s="34">
        <f>4* 0.25</f>
        <v>1</v>
      </c>
      <c r="G16" s="38">
        <v>0</v>
      </c>
      <c r="H16" s="34">
        <v>0</v>
      </c>
      <c r="I16" s="38">
        <v>0</v>
      </c>
      <c r="J16" s="36">
        <v>32</v>
      </c>
      <c r="K16" s="36">
        <v>13</v>
      </c>
      <c r="L16" s="38">
        <v>34</v>
      </c>
      <c r="M16" s="36">
        <v>4.25</v>
      </c>
      <c r="N16" s="37">
        <f t="shared" si="6"/>
        <v>116</v>
      </c>
      <c r="O16" s="40">
        <v>32</v>
      </c>
      <c r="P16" s="88">
        <f t="shared" si="7"/>
        <v>136</v>
      </c>
      <c r="Q16" s="89"/>
      <c r="R16" s="13"/>
      <c r="S16" s="13"/>
      <c r="T16" s="13"/>
    </row>
    <row r="17" ht="21" customHeight="1">
      <c r="A17" s="33" t="s">
        <v>60</v>
      </c>
      <c r="B17" s="36">
        <v>33</v>
      </c>
      <c r="C17" s="36">
        <v>80</v>
      </c>
      <c r="D17" s="38">
        <v>106.80000000000001</v>
      </c>
      <c r="E17" s="38">
        <v>73.599999999999994</v>
      </c>
      <c r="F17" s="44">
        <v>182</v>
      </c>
      <c r="G17" s="36">
        <v>23.399999999999999</v>
      </c>
      <c r="H17" s="34">
        <v>0</v>
      </c>
      <c r="I17" s="36">
        <v>38.399999999999999</v>
      </c>
      <c r="J17" s="36">
        <v>60</v>
      </c>
      <c r="K17" s="38"/>
      <c r="L17" s="38">
        <v>39.799999999999997</v>
      </c>
      <c r="M17" s="36">
        <v>71.400000000000006</v>
      </c>
      <c r="N17" s="37">
        <f t="shared" si="6"/>
        <v>597.19999999999993</v>
      </c>
      <c r="O17" s="39">
        <v>300</v>
      </c>
      <c r="P17" s="88">
        <f t="shared" si="7"/>
        <v>21420</v>
      </c>
      <c r="Q17" s="89"/>
      <c r="R17" s="13"/>
      <c r="S17" s="13"/>
      <c r="T17" s="13"/>
    </row>
    <row r="18" ht="21" customHeight="1">
      <c r="A18" s="33" t="s">
        <v>42</v>
      </c>
      <c r="B18" s="36">
        <v>82.200000000000003</v>
      </c>
      <c r="C18" s="38">
        <v>0</v>
      </c>
      <c r="D18" s="38">
        <v>16</v>
      </c>
      <c r="E18" s="38">
        <v>5.5999999999999996</v>
      </c>
      <c r="F18" s="44">
        <v>23</v>
      </c>
      <c r="G18" s="44">
        <v>0</v>
      </c>
      <c r="H18" s="34">
        <v>0</v>
      </c>
      <c r="I18" s="36">
        <v>155.80000000000001</v>
      </c>
      <c r="J18" s="36">
        <v>41.600000000000001</v>
      </c>
      <c r="K18" s="38"/>
      <c r="L18" s="37"/>
      <c r="M18" s="37"/>
      <c r="N18" s="37">
        <f t="shared" si="6"/>
        <v>324.20000000000005</v>
      </c>
      <c r="O18" s="39">
        <v>50</v>
      </c>
      <c r="P18" s="88">
        <f t="shared" si="7"/>
        <v>0</v>
      </c>
      <c r="Q18" s="89"/>
      <c r="R18" s="13"/>
      <c r="S18" s="13"/>
      <c r="T18" s="13"/>
    </row>
    <row r="19" ht="21" customHeight="1">
      <c r="A19" s="33" t="s">
        <v>38</v>
      </c>
      <c r="B19" s="36">
        <v>0</v>
      </c>
      <c r="C19" s="38">
        <v>0</v>
      </c>
      <c r="D19" s="38">
        <v>17</v>
      </c>
      <c r="E19" s="38">
        <v>0</v>
      </c>
      <c r="F19" s="44">
        <v>0</v>
      </c>
      <c r="G19" s="44">
        <v>0</v>
      </c>
      <c r="H19" s="34">
        <v>0</v>
      </c>
      <c r="I19" s="38">
        <v>0</v>
      </c>
      <c r="J19" s="36">
        <v>1.2</v>
      </c>
      <c r="K19" s="36">
        <v>6.2000000000000002</v>
      </c>
      <c r="L19" s="37"/>
      <c r="M19" s="37"/>
      <c r="N19" s="37">
        <f t="shared" si="6"/>
        <v>24.399999999999999</v>
      </c>
      <c r="O19" s="39">
        <v>40</v>
      </c>
      <c r="P19" s="88">
        <f t="shared" si="7"/>
        <v>0</v>
      </c>
      <c r="Q19" s="89"/>
      <c r="R19" s="13"/>
      <c r="S19" s="13"/>
      <c r="T19" s="13"/>
    </row>
    <row r="20" ht="21" customHeight="1">
      <c r="A20" s="33" t="s">
        <v>39</v>
      </c>
      <c r="B20" s="36">
        <v>28</v>
      </c>
      <c r="C20" s="36">
        <v>77</v>
      </c>
      <c r="D20" s="38">
        <v>133</v>
      </c>
      <c r="E20" s="38">
        <v>25</v>
      </c>
      <c r="F20" s="44">
        <v>138.69999999999999</v>
      </c>
      <c r="G20" s="36">
        <v>40</v>
      </c>
      <c r="H20" s="38">
        <v>53.799999999999997</v>
      </c>
      <c r="I20" s="36">
        <v>22.399999999999999</v>
      </c>
      <c r="J20" s="36">
        <v>93.700000000000003</v>
      </c>
      <c r="K20" s="36">
        <v>62</v>
      </c>
      <c r="L20" s="36">
        <v>81.200000000000003</v>
      </c>
      <c r="M20" s="36">
        <v>64</v>
      </c>
      <c r="N20" s="37">
        <f t="shared" si="6"/>
        <v>673.60000000000002</v>
      </c>
      <c r="O20" s="39">
        <v>400</v>
      </c>
      <c r="P20" s="88">
        <f t="shared" si="7"/>
        <v>25600</v>
      </c>
      <c r="Q20" s="89"/>
      <c r="R20" s="13"/>
      <c r="S20" s="13"/>
      <c r="T20" s="13"/>
    </row>
    <row r="21" ht="21" customHeight="1">
      <c r="A21" s="33" t="s">
        <v>61</v>
      </c>
      <c r="B21" s="41">
        <v>0</v>
      </c>
      <c r="C21" s="38">
        <v>0</v>
      </c>
      <c r="D21" s="87">
        <v>0</v>
      </c>
      <c r="E21" s="38">
        <v>0</v>
      </c>
      <c r="F21" s="41">
        <v>0</v>
      </c>
      <c r="G21" s="38">
        <v>0</v>
      </c>
      <c r="H21" s="34">
        <v>0</v>
      </c>
      <c r="I21" s="38">
        <v>0</v>
      </c>
      <c r="J21" s="37"/>
      <c r="K21" s="37"/>
      <c r="L21" s="38"/>
      <c r="M21" s="38"/>
      <c r="N21" s="37">
        <f t="shared" si="6"/>
        <v>0</v>
      </c>
      <c r="O21" s="39">
        <v>0</v>
      </c>
      <c r="P21" s="88">
        <f t="shared" si="7"/>
        <v>0</v>
      </c>
      <c r="Q21" s="89"/>
      <c r="R21" s="13"/>
      <c r="S21" s="13"/>
      <c r="T21" s="13"/>
    </row>
    <row r="22" ht="21" customHeight="1">
      <c r="A22" s="33" t="s">
        <v>62</v>
      </c>
      <c r="B22" s="38">
        <v>0</v>
      </c>
      <c r="C22" s="38">
        <v>0</v>
      </c>
      <c r="D22" s="87">
        <v>0</v>
      </c>
      <c r="E22" s="37">
        <v>0</v>
      </c>
      <c r="F22" s="34">
        <v>0</v>
      </c>
      <c r="G22" s="38">
        <v>0</v>
      </c>
      <c r="H22" s="34">
        <v>0</v>
      </c>
      <c r="I22" s="38">
        <v>0</v>
      </c>
      <c r="J22" s="37"/>
      <c r="K22" s="37"/>
      <c r="L22" s="37"/>
      <c r="M22" s="37"/>
      <c r="N22" s="37">
        <f t="shared" si="6"/>
        <v>0</v>
      </c>
      <c r="O22" s="39">
        <v>5</v>
      </c>
      <c r="P22" s="88">
        <f t="shared" si="7"/>
        <v>0</v>
      </c>
      <c r="Q22" s="89"/>
      <c r="R22" s="13"/>
      <c r="S22" s="13"/>
      <c r="T22" s="13"/>
    </row>
    <row r="23" ht="21" customHeight="1">
      <c r="A23" s="33" t="s">
        <v>63</v>
      </c>
      <c r="B23" s="41">
        <v>0</v>
      </c>
      <c r="C23" s="38">
        <v>0</v>
      </c>
      <c r="D23" s="87">
        <v>0</v>
      </c>
      <c r="E23" s="37">
        <v>0</v>
      </c>
      <c r="F23" s="34">
        <v>0</v>
      </c>
      <c r="G23" s="38">
        <v>0</v>
      </c>
      <c r="H23" s="34">
        <v>0</v>
      </c>
      <c r="I23" s="37">
        <v>0</v>
      </c>
      <c r="J23" s="37"/>
      <c r="K23" s="37"/>
      <c r="L23" s="37"/>
      <c r="M23" s="37"/>
      <c r="N23" s="37">
        <f t="shared" si="6"/>
        <v>0</v>
      </c>
      <c r="O23" s="39">
        <v>80</v>
      </c>
      <c r="P23" s="88">
        <f t="shared" si="7"/>
        <v>0</v>
      </c>
      <c r="Q23" s="89"/>
      <c r="R23" s="13"/>
      <c r="S23" s="13"/>
      <c r="T23" s="13"/>
    </row>
    <row r="24" ht="21" customHeight="1">
      <c r="A24" s="33" t="s">
        <v>64</v>
      </c>
      <c r="B24" s="36">
        <v>26.399999999999999</v>
      </c>
      <c r="C24" s="36">
        <v>72.700000000000003</v>
      </c>
      <c r="D24" s="38">
        <v>81.300000000000011</v>
      </c>
      <c r="E24" s="38">
        <v>16.199999999999999</v>
      </c>
      <c r="F24" s="44">
        <v>39.5</v>
      </c>
      <c r="G24" s="36">
        <v>3.2000000000000002</v>
      </c>
      <c r="H24" s="44">
        <v>15.5</v>
      </c>
      <c r="I24" s="36">
        <v>5.2000000000000002</v>
      </c>
      <c r="J24" s="36">
        <v>61.800000000000004</v>
      </c>
      <c r="K24" s="36">
        <v>5.5999999999999996</v>
      </c>
      <c r="L24" s="36">
        <v>17.399999999999999</v>
      </c>
      <c r="M24" s="36">
        <v>4</v>
      </c>
      <c r="N24" s="37">
        <f t="shared" si="6"/>
        <v>327.40000000000003</v>
      </c>
      <c r="O24" s="39">
        <v>200</v>
      </c>
      <c r="P24" s="88">
        <f t="shared" si="7"/>
        <v>800</v>
      </c>
      <c r="Q24" s="89"/>
      <c r="R24" s="13"/>
      <c r="S24" s="13"/>
      <c r="T24" s="13"/>
    </row>
    <row r="25" ht="21" customHeight="1">
      <c r="A25" s="33" t="s">
        <v>41</v>
      </c>
      <c r="B25" s="36">
        <v>47</v>
      </c>
      <c r="C25" s="36">
        <v>58.399999999999999</v>
      </c>
      <c r="D25" s="38">
        <v>170.59999999999999</v>
      </c>
      <c r="E25" s="38">
        <v>17.800000000000001</v>
      </c>
      <c r="F25" s="44">
        <v>174.40000000000001</v>
      </c>
      <c r="G25" s="36">
        <v>19.800000000000001</v>
      </c>
      <c r="H25" s="44">
        <v>53.100000000000001</v>
      </c>
      <c r="I25" s="36">
        <v>1.2</v>
      </c>
      <c r="J25" s="36">
        <v>86.799999999999997</v>
      </c>
      <c r="K25" s="36">
        <v>54.799999999999997</v>
      </c>
      <c r="L25" s="38">
        <v>85.599999999999994</v>
      </c>
      <c r="M25" s="36">
        <v>27.199999999999999</v>
      </c>
      <c r="N25" s="37">
        <f t="shared" si="6"/>
        <v>683.89999999999998</v>
      </c>
      <c r="O25" s="39">
        <v>10</v>
      </c>
      <c r="P25" s="88">
        <f t="shared" si="7"/>
        <v>272</v>
      </c>
      <c r="Q25" s="89"/>
      <c r="R25" s="13"/>
      <c r="S25" s="13"/>
      <c r="T25" s="13"/>
    </row>
    <row r="26" ht="21" customHeight="1">
      <c r="A26" s="33" t="s">
        <v>43</v>
      </c>
      <c r="B26" s="41">
        <v>0</v>
      </c>
      <c r="C26" s="38">
        <v>0</v>
      </c>
      <c r="D26" s="87">
        <v>0</v>
      </c>
      <c r="E26" s="37">
        <v>0</v>
      </c>
      <c r="F26" s="38">
        <v>0</v>
      </c>
      <c r="G26" s="38">
        <v>0</v>
      </c>
      <c r="H26" s="38">
        <v>0</v>
      </c>
      <c r="I26" s="37">
        <v>0</v>
      </c>
      <c r="J26" s="38"/>
      <c r="K26" s="38"/>
      <c r="L26" s="37"/>
      <c r="M26" s="38"/>
      <c r="N26" s="37">
        <f t="shared" si="6"/>
        <v>0</v>
      </c>
      <c r="O26" s="39">
        <v>40</v>
      </c>
      <c r="P26" s="88">
        <f t="shared" si="7"/>
        <v>0</v>
      </c>
      <c r="Q26" s="89"/>
      <c r="R26" s="13"/>
      <c r="S26" s="13"/>
      <c r="T26" s="13"/>
    </row>
    <row r="27" ht="21" customHeight="1">
      <c r="A27" s="33" t="s">
        <v>44</v>
      </c>
      <c r="B27" s="38">
        <v>0</v>
      </c>
      <c r="C27" s="34">
        <v>0</v>
      </c>
      <c r="D27" s="87">
        <v>0</v>
      </c>
      <c r="E27" s="38">
        <v>0</v>
      </c>
      <c r="F27" s="38">
        <v>0</v>
      </c>
      <c r="G27" s="38">
        <v>0</v>
      </c>
      <c r="H27" s="38">
        <v>0</v>
      </c>
      <c r="I27" s="34">
        <v>0</v>
      </c>
      <c r="J27" s="38"/>
      <c r="K27" s="37"/>
      <c r="L27" s="37"/>
      <c r="M27" s="37"/>
      <c r="N27" s="37"/>
      <c r="O27" s="39">
        <v>0</v>
      </c>
      <c r="P27" s="88">
        <f t="shared" si="7"/>
        <v>0</v>
      </c>
      <c r="Q27" s="89"/>
      <c r="R27" s="13"/>
      <c r="S27" s="13"/>
      <c r="T27" s="13"/>
    </row>
    <row r="28" ht="21" customHeight="1">
      <c r="A28" s="33" t="s">
        <v>45</v>
      </c>
      <c r="B28" s="36">
        <v>31</v>
      </c>
      <c r="C28" s="36">
        <v>59</v>
      </c>
      <c r="D28" s="41">
        <v>110.59999999999999</v>
      </c>
      <c r="E28" s="38">
        <v>24.399999999999999</v>
      </c>
      <c r="F28" s="38">
        <v>181.40000000000001</v>
      </c>
      <c r="G28" s="92">
        <v>70.200000000000003</v>
      </c>
      <c r="H28" s="38">
        <v>72</v>
      </c>
      <c r="I28" s="36">
        <v>22.199999999999999</v>
      </c>
      <c r="J28" s="36">
        <v>138.80000000000001</v>
      </c>
      <c r="K28" s="36">
        <v>88.799999999999997</v>
      </c>
      <c r="L28" s="38">
        <v>150.40000000000001</v>
      </c>
      <c r="M28" s="36">
        <v>80.200000000000003</v>
      </c>
      <c r="N28" s="37">
        <f>SUM(B28:K28)</f>
        <v>798.39999999999986</v>
      </c>
      <c r="O28" s="39">
        <v>20</v>
      </c>
      <c r="P28" s="88">
        <f t="shared" si="7"/>
        <v>1604</v>
      </c>
      <c r="Q28" s="89"/>
      <c r="R28" s="13"/>
      <c r="S28" s="13"/>
      <c r="T28" s="13"/>
    </row>
    <row r="29" ht="21.75" customHeight="1">
      <c r="A29" s="31" t="s">
        <v>46</v>
      </c>
      <c r="B29" s="31">
        <f t="shared" ref="B29:C29" si="8">SUM(B8:B28)</f>
        <v>1021.4000000000001</v>
      </c>
      <c r="C29" s="31">
        <f t="shared" si="8"/>
        <v>917</v>
      </c>
      <c r="D29" s="31">
        <f t="shared" ref="D29:E29" si="9">SUM(D13:D28)</f>
        <v>1696.1999999999998</v>
      </c>
      <c r="E29" s="31">
        <f t="shared" si="9"/>
        <v>912.80000000000007</v>
      </c>
      <c r="F29" s="31">
        <f>SUM(F8:F28)</f>
        <v>1694.9000000000001</v>
      </c>
      <c r="G29" s="31">
        <f t="shared" ref="G29:I29" si="10">SUM(G13:G28)</f>
        <v>328.39999999999998</v>
      </c>
      <c r="H29" s="31">
        <f t="shared" si="10"/>
        <v>484.40000000000003</v>
      </c>
      <c r="I29" s="31">
        <f t="shared" si="10"/>
        <v>658.40000000000009</v>
      </c>
      <c r="J29" s="31">
        <f t="shared" ref="J29:M29" si="11">SUM(J8:J28)</f>
        <v>924.09999999999991</v>
      </c>
      <c r="K29" s="31">
        <f t="shared" si="11"/>
        <v>514</v>
      </c>
      <c r="L29" s="31">
        <f t="shared" si="11"/>
        <v>722.79999999999995</v>
      </c>
      <c r="M29" s="31">
        <f t="shared" si="11"/>
        <v>1471.2500000000002</v>
      </c>
      <c r="N29" s="31">
        <f>SUM(N13:N28)</f>
        <v>9099.2999999999993</v>
      </c>
      <c r="O29" s="31"/>
      <c r="P29" s="50">
        <f>SUM(P8:P28)</f>
        <v>315066</v>
      </c>
      <c r="Q29" s="89"/>
      <c r="R29" s="13"/>
      <c r="S29" s="13"/>
      <c r="T29" s="13"/>
    </row>
    <row r="30" ht="21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3"/>
      <c r="Q30" s="89"/>
      <c r="R30" s="13"/>
      <c r="S30" s="13"/>
      <c r="T30" s="13"/>
    </row>
    <row r="31" ht="21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P31" s="93"/>
      <c r="Q31" s="89"/>
      <c r="R31" s="13"/>
      <c r="S31" s="13"/>
      <c r="T31" s="13"/>
    </row>
    <row r="32" ht="21" customHeight="1">
      <c r="A32" s="54" t="s">
        <v>47</v>
      </c>
      <c r="B32" s="54" t="s">
        <v>7</v>
      </c>
      <c r="C32" s="54" t="s">
        <v>48</v>
      </c>
      <c r="D32" s="54" t="s">
        <v>9</v>
      </c>
      <c r="E32" s="54" t="s">
        <v>10</v>
      </c>
      <c r="F32" s="54" t="s">
        <v>11</v>
      </c>
      <c r="G32" s="54" t="s">
        <v>12</v>
      </c>
      <c r="H32" s="54" t="s">
        <v>13</v>
      </c>
      <c r="I32" s="54" t="s">
        <v>14</v>
      </c>
      <c r="J32" s="54" t="s">
        <v>15</v>
      </c>
      <c r="K32" s="54" t="s">
        <v>16</v>
      </c>
      <c r="L32" s="54" t="s">
        <v>17</v>
      </c>
      <c r="M32" s="54" t="s">
        <v>18</v>
      </c>
      <c r="N32" s="54" t="s">
        <v>46</v>
      </c>
      <c r="O32" s="53"/>
      <c r="P32" s="93"/>
      <c r="Q32" s="89"/>
      <c r="R32" s="13"/>
      <c r="S32" s="13"/>
      <c r="T32" s="13"/>
    </row>
    <row r="33" ht="21" customHeight="1">
      <c r="A33" s="56" t="s">
        <v>49</v>
      </c>
      <c r="B33" s="57">
        <v>1104</v>
      </c>
      <c r="C33" s="57">
        <v>2384.1999999999998</v>
      </c>
      <c r="D33" s="58">
        <v>4348.2400000000007</v>
      </c>
      <c r="E33" s="59">
        <v>695.75999999999999</v>
      </c>
      <c r="F33" s="57">
        <v>1891</v>
      </c>
      <c r="G33" s="59">
        <v>371.80000000000001</v>
      </c>
      <c r="H33" s="59">
        <v>597.22000000000003</v>
      </c>
      <c r="I33" s="59">
        <v>249.59999999999999</v>
      </c>
      <c r="J33" s="59">
        <v>1211.3399999999999</v>
      </c>
      <c r="K33" s="59">
        <v>854.88000000000011</v>
      </c>
      <c r="L33" s="59">
        <v>1040</v>
      </c>
      <c r="M33" s="59">
        <v>1543.6199999999999</v>
      </c>
      <c r="N33" s="61">
        <f t="shared" ref="N33:N38" si="12">SUM(B33:M33)</f>
        <v>16291.66</v>
      </c>
      <c r="O33" s="53"/>
      <c r="P33" s="93"/>
      <c r="Q33" s="89"/>
      <c r="R33" s="13"/>
      <c r="S33" s="13"/>
      <c r="T33" s="13"/>
    </row>
    <row r="34" ht="21" customHeight="1">
      <c r="A34" s="56" t="s">
        <v>50</v>
      </c>
      <c r="B34" s="63">
        <v>23352</v>
      </c>
      <c r="C34" s="60">
        <v>45850</v>
      </c>
      <c r="D34" s="58">
        <v>122519.2</v>
      </c>
      <c r="E34" s="59">
        <v>26224.800000000003</v>
      </c>
      <c r="F34" s="60">
        <v>44199</v>
      </c>
      <c r="G34" s="59">
        <v>11287.6</v>
      </c>
      <c r="H34" s="59">
        <v>11485</v>
      </c>
      <c r="I34" s="59">
        <v>4800</v>
      </c>
      <c r="J34" s="59">
        <v>23295</v>
      </c>
      <c r="K34" s="59">
        <v>16440</v>
      </c>
      <c r="L34" s="59">
        <v>20000</v>
      </c>
      <c r="M34" s="59">
        <v>29684.999999999996</v>
      </c>
      <c r="N34" s="61">
        <f t="shared" si="12"/>
        <v>379137.59999999998</v>
      </c>
      <c r="O34" s="13"/>
      <c r="P34" s="52"/>
      <c r="Q34" s="13"/>
      <c r="R34" s="13"/>
      <c r="S34" s="13"/>
      <c r="T34" s="13"/>
    </row>
    <row r="35" ht="21" customHeight="1">
      <c r="A35" s="56" t="s">
        <v>51</v>
      </c>
      <c r="B35" s="65">
        <v>399</v>
      </c>
      <c r="C35" s="60">
        <v>128.38</v>
      </c>
      <c r="D35" s="35">
        <v>4496.8400000000001</v>
      </c>
      <c r="E35" s="59">
        <v>2196.7200000000003</v>
      </c>
      <c r="F35" s="60">
        <v>1571</v>
      </c>
      <c r="G35" s="59">
        <v>1773.3600000000001</v>
      </c>
      <c r="H35" s="59">
        <v>2467.8000000000002</v>
      </c>
      <c r="I35" s="59">
        <v>2120.04</v>
      </c>
      <c r="J35" s="59">
        <v>4085.1000000000004</v>
      </c>
      <c r="K35" s="59">
        <v>4536</v>
      </c>
      <c r="L35" s="59">
        <v>4256.2800000000007</v>
      </c>
      <c r="M35" s="59">
        <v>3253.7979999999998</v>
      </c>
      <c r="N35" s="61">
        <f t="shared" si="12"/>
        <v>31284.318000000003</v>
      </c>
      <c r="O35" s="13"/>
      <c r="P35" s="52"/>
      <c r="Q35" s="13"/>
      <c r="R35" s="13"/>
      <c r="S35" s="13"/>
      <c r="T35" s="13"/>
    </row>
    <row r="36" ht="21" customHeight="1">
      <c r="A36" s="56" t="s">
        <v>52</v>
      </c>
      <c r="B36" s="65">
        <v>7</v>
      </c>
      <c r="C36" s="57">
        <v>13.755000000000001</v>
      </c>
      <c r="D36" s="38">
        <v>26.706800000000001</v>
      </c>
      <c r="E36" s="59">
        <v>4.5492000000000008</v>
      </c>
      <c r="F36" s="34">
        <v>11</v>
      </c>
      <c r="G36" s="59">
        <v>1.4654000000000003</v>
      </c>
      <c r="H36" s="59">
        <v>3.9049000000000005</v>
      </c>
      <c r="I36" s="59">
        <v>1.6320000000000001</v>
      </c>
      <c r="J36" s="59">
        <v>7.9203000000000019</v>
      </c>
      <c r="K36" s="59">
        <v>5.5895999999999999</v>
      </c>
      <c r="L36" s="59">
        <v>6.8000000000000007</v>
      </c>
      <c r="M36" s="59">
        <v>10.0929</v>
      </c>
      <c r="N36" s="61">
        <f t="shared" si="12"/>
        <v>100.4161</v>
      </c>
      <c r="O36" s="13"/>
      <c r="P36" s="52"/>
      <c r="Q36" s="13"/>
      <c r="R36" s="13"/>
      <c r="S36" s="13"/>
      <c r="T36" s="13"/>
    </row>
    <row r="37" ht="21" customHeight="1">
      <c r="A37" s="56" t="s">
        <v>53</v>
      </c>
      <c r="B37" s="65">
        <v>24</v>
      </c>
      <c r="C37" s="60">
        <v>1.8340000000000001</v>
      </c>
      <c r="D37" s="65">
        <v>0</v>
      </c>
      <c r="E37" s="38">
        <v>0</v>
      </c>
      <c r="F37" s="34">
        <v>0</v>
      </c>
      <c r="G37" s="38">
        <v>0</v>
      </c>
      <c r="H37" s="38">
        <v>0</v>
      </c>
      <c r="I37" s="38">
        <v>0</v>
      </c>
      <c r="J37" s="38"/>
      <c r="K37" s="38"/>
      <c r="L37" s="38"/>
      <c r="M37" s="38"/>
      <c r="N37" s="61">
        <f t="shared" si="12"/>
        <v>25.834</v>
      </c>
      <c r="O37" s="13"/>
      <c r="P37" s="52"/>
      <c r="Q37" s="13"/>
      <c r="R37" s="13"/>
      <c r="S37" s="13"/>
      <c r="T37" s="13"/>
    </row>
    <row r="38" ht="24" customHeight="1">
      <c r="A38" s="56" t="s">
        <v>54</v>
      </c>
      <c r="B38" s="65">
        <v>1</v>
      </c>
      <c r="C38" s="34">
        <v>40.079999999999998</v>
      </c>
      <c r="D38" s="38">
        <v>3.75</v>
      </c>
      <c r="E38" s="59">
        <v>0.72999999999999998</v>
      </c>
      <c r="F38" s="34">
        <v>2</v>
      </c>
      <c r="G38" s="59">
        <v>0.65449999999999997</v>
      </c>
      <c r="H38" s="59">
        <v>1.1425000000000001</v>
      </c>
      <c r="I38" s="59">
        <v>0.29599999999999999</v>
      </c>
      <c r="J38" s="59">
        <v>1.4852500000000002</v>
      </c>
      <c r="K38" s="59">
        <v>1.4305000000000001</v>
      </c>
      <c r="L38" s="59">
        <v>0.70500000000000007</v>
      </c>
      <c r="M38" s="59">
        <v>1.9976499999999997</v>
      </c>
      <c r="N38" s="61">
        <f t="shared" si="12"/>
        <v>55.271399999999993</v>
      </c>
      <c r="O38" s="13"/>
      <c r="P38" s="52"/>
      <c r="Q38" s="13"/>
      <c r="R38" s="13"/>
      <c r="S38" s="13"/>
      <c r="T38" s="13"/>
    </row>
    <row r="39" ht="21" customHeight="1">
      <c r="A39" s="13"/>
      <c r="C39" s="94"/>
      <c r="D39" s="94"/>
      <c r="E39" s="6"/>
      <c r="F39" s="94"/>
      <c r="J39" s="68"/>
      <c r="N39" s="13"/>
      <c r="O39" s="13"/>
      <c r="P39" s="52"/>
      <c r="Q39" s="13"/>
      <c r="R39" s="13"/>
      <c r="S39" s="13"/>
      <c r="T39" s="13"/>
    </row>
    <row r="40" ht="21" customHeight="1">
      <c r="A40" s="13"/>
      <c r="E40" s="13"/>
      <c r="N40" s="13"/>
      <c r="O40" s="13"/>
      <c r="P40" s="52"/>
      <c r="Q40" s="13"/>
      <c r="R40" s="13"/>
      <c r="S40" s="13"/>
      <c r="T40" s="13"/>
    </row>
    <row r="41" ht="21" customHeight="1">
      <c r="A41" s="13"/>
      <c r="E41" s="13"/>
      <c r="N41" s="13"/>
      <c r="O41" s="13"/>
      <c r="P41" s="52"/>
      <c r="Q41" s="13"/>
      <c r="R41" s="13"/>
      <c r="S41" s="13"/>
      <c r="T41" s="13"/>
    </row>
    <row r="42" ht="21" customHeight="1">
      <c r="A42" s="13"/>
      <c r="E42" s="13"/>
      <c r="G42" s="13"/>
      <c r="H42" s="13"/>
      <c r="I42" s="13"/>
      <c r="J42" s="13"/>
      <c r="L42" s="13"/>
      <c r="N42" s="13"/>
      <c r="O42" s="13"/>
      <c r="P42" s="52"/>
      <c r="Q42" s="13"/>
      <c r="R42" s="13"/>
      <c r="S42" s="13"/>
      <c r="T42" s="13"/>
    </row>
    <row r="43" ht="63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2"/>
      <c r="Q43" s="13"/>
      <c r="R43" s="13"/>
      <c r="S43" s="13"/>
      <c r="T43" s="13"/>
    </row>
    <row r="44" ht="33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2"/>
      <c r="Q44" s="13"/>
      <c r="R44" s="13"/>
      <c r="S44" s="13"/>
      <c r="T44" s="13"/>
    </row>
    <row r="45" ht="21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52"/>
      <c r="Q45" s="13"/>
      <c r="R45" s="13"/>
      <c r="S45" s="13"/>
      <c r="T45" s="13"/>
    </row>
    <row r="46" ht="21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52"/>
      <c r="Q46" s="13"/>
      <c r="R46" s="13"/>
      <c r="S46" s="13"/>
      <c r="T46" s="13"/>
    </row>
    <row r="47" ht="21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52"/>
      <c r="Q47" s="13"/>
      <c r="R47" s="13"/>
      <c r="S47" s="13"/>
      <c r="T47" s="13"/>
    </row>
    <row r="48" ht="21" customHeight="1">
      <c r="A48" s="13"/>
      <c r="B48" s="13"/>
      <c r="C48" s="13"/>
      <c r="D48" s="13"/>
      <c r="E48" s="13"/>
      <c r="F48" s="13"/>
      <c r="G48" s="13"/>
      <c r="H48" s="69"/>
      <c r="I48" s="69"/>
      <c r="J48" s="69"/>
      <c r="K48" s="69"/>
      <c r="L48" s="69"/>
      <c r="M48" s="69"/>
      <c r="N48" s="69"/>
      <c r="O48" s="13"/>
      <c r="P48" s="52"/>
      <c r="Q48" s="13"/>
      <c r="R48" s="13"/>
      <c r="S48" s="13"/>
      <c r="T48" s="13"/>
    </row>
    <row r="49" ht="21" customHeight="1">
      <c r="A49" s="13"/>
      <c r="B49" s="13"/>
      <c r="C49" s="13"/>
      <c r="D49" s="13"/>
      <c r="E49" s="13"/>
      <c r="F49" s="13"/>
      <c r="G49" s="13"/>
      <c r="H49" s="70"/>
      <c r="I49" s="70"/>
      <c r="J49" s="70"/>
      <c r="K49" s="70"/>
      <c r="L49" s="70"/>
      <c r="M49" s="70"/>
      <c r="N49" s="70"/>
      <c r="O49" s="13"/>
      <c r="P49" s="13"/>
      <c r="Q49" s="13"/>
      <c r="R49" s="13"/>
      <c r="S49" s="13"/>
      <c r="T49" s="13"/>
    </row>
    <row r="50" ht="21" customHeight="1">
      <c r="A50" s="13"/>
      <c r="B50" s="13"/>
      <c r="C50" s="13"/>
      <c r="D50" s="13"/>
      <c r="E50" s="13"/>
      <c r="F50" s="13"/>
      <c r="G50" s="13"/>
      <c r="H50" s="69"/>
      <c r="I50" s="69"/>
      <c r="J50" s="69"/>
      <c r="K50" s="69"/>
      <c r="L50" s="69"/>
      <c r="M50" s="69"/>
      <c r="N50" s="69"/>
      <c r="O50" s="13"/>
      <c r="P50" s="13"/>
      <c r="Q50" s="13"/>
      <c r="R50" s="13"/>
      <c r="S50" s="13"/>
      <c r="T50" s="13"/>
    </row>
    <row r="51" ht="21" customHeight="1">
      <c r="A51" s="13"/>
      <c r="B51" s="13"/>
      <c r="C51" s="13"/>
      <c r="D51" s="13"/>
      <c r="E51" s="13"/>
      <c r="F51" s="13"/>
      <c r="G51" s="13"/>
      <c r="H51" s="70"/>
      <c r="I51" s="70"/>
      <c r="J51" s="70"/>
      <c r="K51" s="70"/>
      <c r="L51" s="70"/>
      <c r="M51" s="70"/>
      <c r="N51" s="70"/>
      <c r="O51" s="13"/>
      <c r="P51" s="13"/>
      <c r="Q51" s="13"/>
      <c r="R51" s="13"/>
      <c r="S51" s="13"/>
      <c r="T51" s="13"/>
    </row>
    <row r="52" ht="21" customHeight="1">
      <c r="A52" s="13"/>
      <c r="B52" s="71"/>
      <c r="C52" s="13"/>
      <c r="D52" s="13"/>
      <c r="E52" s="13"/>
      <c r="F52" s="13"/>
      <c r="G52" s="13"/>
      <c r="H52" s="69"/>
      <c r="I52" s="69"/>
      <c r="J52" s="69"/>
      <c r="K52" s="69"/>
      <c r="L52" s="69"/>
      <c r="M52" s="69"/>
      <c r="N52" s="69"/>
      <c r="O52" s="13"/>
      <c r="P52" s="13"/>
      <c r="Q52" s="13"/>
      <c r="R52" s="13"/>
      <c r="S52" s="13"/>
      <c r="T52" s="13"/>
    </row>
    <row r="53" ht="21" customHeight="1">
      <c r="A53" s="13"/>
      <c r="B53" s="72"/>
      <c r="C53" s="13"/>
      <c r="D53" s="13"/>
      <c r="E53" s="13"/>
      <c r="F53" s="13"/>
      <c r="G53" s="13"/>
      <c r="H53" s="70"/>
      <c r="I53" s="70"/>
      <c r="J53" s="70"/>
      <c r="K53" s="70"/>
      <c r="L53" s="70"/>
      <c r="M53" s="70"/>
      <c r="N53" s="70"/>
      <c r="O53" s="13"/>
      <c r="P53" s="13"/>
      <c r="Q53" s="13"/>
      <c r="R53" s="13"/>
      <c r="S53" s="13"/>
      <c r="T53" s="13"/>
    </row>
    <row r="54" ht="21" customHeight="1">
      <c r="A54" s="13"/>
      <c r="B54" s="72"/>
      <c r="C54" s="13"/>
      <c r="D54" s="73"/>
      <c r="E54" s="13"/>
      <c r="F54" s="13"/>
      <c r="G54" s="13"/>
      <c r="H54" s="69"/>
      <c r="I54" s="69"/>
      <c r="J54" s="69"/>
      <c r="K54" s="69"/>
      <c r="L54" s="69"/>
      <c r="M54" s="69"/>
      <c r="N54" s="69"/>
      <c r="O54" s="13"/>
      <c r="P54" s="13"/>
      <c r="Q54" s="13"/>
      <c r="R54" s="13"/>
      <c r="S54" s="13"/>
      <c r="T54" s="13"/>
    </row>
    <row r="55" ht="21" customHeight="1">
      <c r="A55" s="13"/>
      <c r="B55" s="72"/>
      <c r="C55" s="13"/>
      <c r="D55" s="13"/>
      <c r="E55" s="13"/>
      <c r="F55" s="13"/>
      <c r="G55" s="13"/>
      <c r="H55" s="69"/>
      <c r="I55" s="69"/>
      <c r="J55" s="69"/>
      <c r="K55" s="69"/>
      <c r="L55" s="69"/>
      <c r="M55" s="69"/>
      <c r="N55" s="69"/>
      <c r="O55" s="13"/>
      <c r="P55" s="13"/>
      <c r="Q55" s="13"/>
      <c r="R55" s="13"/>
      <c r="S55" s="13"/>
      <c r="T55" s="13"/>
    </row>
    <row r="56" ht="21" customHeight="1">
      <c r="A56" s="13"/>
      <c r="B56" s="72"/>
      <c r="C56" s="13"/>
      <c r="D56" s="13"/>
      <c r="E56" s="13"/>
      <c r="F56" s="13"/>
      <c r="G56" s="13"/>
      <c r="H56" s="69"/>
      <c r="I56" s="69"/>
      <c r="J56" s="69"/>
      <c r="K56" s="69"/>
      <c r="L56" s="69"/>
      <c r="M56" s="69"/>
      <c r="N56" s="69"/>
      <c r="O56" s="13"/>
      <c r="P56" s="13"/>
      <c r="Q56" s="13"/>
      <c r="R56" s="13"/>
      <c r="S56" s="13"/>
      <c r="T56" s="13"/>
    </row>
    <row r="57" ht="21" customHeight="1">
      <c r="A57" s="13"/>
      <c r="B57" s="72"/>
      <c r="C57" s="13"/>
      <c r="D57" s="13"/>
      <c r="E57" s="13"/>
      <c r="F57" s="13"/>
      <c r="G57" s="13"/>
      <c r="H57" s="69"/>
      <c r="I57" s="69"/>
      <c r="J57" s="69"/>
      <c r="K57" s="69"/>
      <c r="L57" s="69"/>
      <c r="M57" s="69"/>
      <c r="N57" s="69"/>
      <c r="O57" s="13"/>
      <c r="P57" s="13"/>
      <c r="Q57" s="13"/>
      <c r="R57" s="13"/>
      <c r="S57" s="13"/>
      <c r="T57" s="13"/>
    </row>
    <row r="58" ht="21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ht="21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ht="21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ht="21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 ht="21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 ht="21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ht="21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 ht="21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 ht="21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</sheetData>
  <mergeCells count="3">
    <mergeCell ref="A1:H4"/>
    <mergeCell ref="B5:N5"/>
    <mergeCell ref="L6:M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4.42578125" defaultRowHeight="15" customHeight="1"/>
  <cols>
    <col customWidth="1" min="1" max="1" width="35.5703125"/>
    <col customWidth="1" min="2" max="2" width="12.28515625"/>
    <col customWidth="1" min="3" max="3" width="12.42578125"/>
    <col customWidth="1" min="4" max="4" width="13.7109375"/>
    <col customWidth="1" min="5" max="5" width="13.28515625"/>
    <col customWidth="1" min="6" max="6" width="14.42578125"/>
    <col customWidth="1" min="7" max="7" width="12.5703125"/>
    <col customWidth="1" min="8" max="8" width="12.140625"/>
    <col customWidth="1" min="9" max="9" width="13.7109375"/>
    <col customWidth="1" min="10" max="10" width="17.42578125"/>
    <col customWidth="1" min="11" max="14" width="13.28515625"/>
    <col customWidth="1" min="15" max="15" width="11.85546875"/>
    <col customWidth="1" min="16" max="16" width="10.140625"/>
    <col customWidth="1" min="17" max="17" width="13.85546875"/>
    <col customWidth="1" min="18" max="18" width="19.42578125"/>
    <col customWidth="1" min="19" max="25" width="10"/>
  </cols>
  <sheetData>
    <row r="1" ht="21" customHeight="1">
      <c r="A1" s="1" t="s">
        <v>0</v>
      </c>
      <c r="B1" s="2"/>
      <c r="C1" s="2"/>
      <c r="D1" s="2"/>
      <c r="E1" s="2"/>
      <c r="F1" s="2"/>
      <c r="G1" s="2"/>
      <c r="H1" s="2"/>
      <c r="I1" s="1"/>
      <c r="J1" s="74"/>
      <c r="K1" s="5"/>
      <c r="L1" s="5"/>
      <c r="M1" s="5"/>
      <c r="N1" s="75"/>
      <c r="O1" s="13"/>
      <c r="P1" s="52"/>
      <c r="Q1" s="13"/>
      <c r="R1" s="13"/>
      <c r="S1" s="13"/>
      <c r="T1" s="13"/>
      <c r="U1" s="13"/>
      <c r="V1" s="13"/>
      <c r="W1" s="13"/>
      <c r="X1" s="13"/>
      <c r="Y1" s="13"/>
    </row>
    <row r="2" ht="21" customHeight="1">
      <c r="A2" s="8"/>
      <c r="B2" s="9"/>
      <c r="C2" s="9"/>
      <c r="D2" s="9"/>
      <c r="E2" s="9"/>
      <c r="F2" s="9"/>
      <c r="G2" s="9"/>
      <c r="H2" s="9"/>
      <c r="I2" s="76"/>
      <c r="J2" s="77"/>
      <c r="K2" s="12"/>
      <c r="L2" s="12"/>
      <c r="M2" s="12"/>
      <c r="N2" s="78"/>
      <c r="O2" s="13"/>
      <c r="P2" s="52"/>
      <c r="Q2" s="13"/>
      <c r="R2" s="13"/>
      <c r="S2" s="13"/>
      <c r="T2" s="13"/>
      <c r="U2" s="13"/>
      <c r="V2" s="13"/>
      <c r="W2" s="13"/>
      <c r="X2" s="13"/>
      <c r="Y2" s="13"/>
    </row>
    <row r="3" ht="21" customHeight="1">
      <c r="A3" s="8"/>
      <c r="B3" s="9"/>
      <c r="C3" s="9"/>
      <c r="D3" s="9"/>
      <c r="E3" s="9"/>
      <c r="F3" s="9"/>
      <c r="G3" s="9"/>
      <c r="H3" s="9"/>
      <c r="I3" s="76"/>
      <c r="J3" s="77"/>
      <c r="K3" s="12"/>
      <c r="L3" s="12"/>
      <c r="M3" s="12"/>
      <c r="N3" s="78"/>
      <c r="O3" s="13"/>
      <c r="P3" s="52"/>
      <c r="Q3" s="13"/>
      <c r="R3" s="13"/>
      <c r="S3" s="13"/>
      <c r="T3" s="13"/>
      <c r="U3" s="13"/>
      <c r="V3" s="13"/>
      <c r="W3" s="13"/>
      <c r="X3" s="13"/>
      <c r="Y3" s="13"/>
    </row>
    <row r="4" ht="21" customHeight="1">
      <c r="A4" s="15"/>
      <c r="B4" s="16"/>
      <c r="C4" s="16"/>
      <c r="D4" s="16"/>
      <c r="E4" s="16"/>
      <c r="F4" s="16"/>
      <c r="G4" s="16"/>
      <c r="H4" s="16"/>
      <c r="I4" s="79"/>
      <c r="J4" s="80"/>
      <c r="K4" s="19"/>
      <c r="L4" s="19"/>
      <c r="M4" s="19"/>
      <c r="N4" s="81"/>
      <c r="O4" s="52"/>
      <c r="P4" s="9"/>
      <c r="Q4" s="13"/>
      <c r="R4" s="13"/>
      <c r="S4" s="13"/>
      <c r="T4" s="13"/>
      <c r="U4" s="13"/>
      <c r="V4" s="13"/>
      <c r="W4" s="13"/>
      <c r="X4" s="13"/>
      <c r="Y4" s="13"/>
    </row>
    <row r="5" ht="21" customHeight="1">
      <c r="A5" s="82" t="s">
        <v>1</v>
      </c>
      <c r="B5" s="26" t="s">
        <v>65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52"/>
      <c r="P5" s="9"/>
      <c r="Q5" s="13"/>
      <c r="R5" s="13"/>
      <c r="S5" s="13"/>
      <c r="T5" s="13"/>
      <c r="U5" s="13"/>
      <c r="V5" s="13"/>
      <c r="W5" s="13"/>
      <c r="X5" s="13"/>
      <c r="Y5" s="13"/>
    </row>
    <row r="6" ht="21" customHeight="1">
      <c r="A6" s="25" t="s">
        <v>3</v>
      </c>
      <c r="B6" s="23">
        <v>2021</v>
      </c>
      <c r="C6" s="83"/>
      <c r="D6" s="83"/>
      <c r="E6" s="83"/>
      <c r="F6" s="83"/>
      <c r="G6" s="83"/>
      <c r="H6" s="83"/>
      <c r="I6" s="85" t="s">
        <v>4</v>
      </c>
      <c r="J6" s="86"/>
      <c r="K6" s="84"/>
      <c r="L6" s="84"/>
      <c r="M6" s="84"/>
      <c r="N6" s="84" t="s">
        <v>66</v>
      </c>
      <c r="O6" s="52"/>
      <c r="P6" s="9"/>
      <c r="Q6" s="13"/>
      <c r="R6" s="13"/>
      <c r="S6" s="13"/>
      <c r="T6" s="13"/>
      <c r="U6" s="13"/>
      <c r="V6" s="13"/>
      <c r="W6" s="13"/>
      <c r="X6" s="13"/>
      <c r="Y6" s="13"/>
    </row>
    <row r="7" ht="21" customHeight="1">
      <c r="A7" s="31" t="s">
        <v>6</v>
      </c>
      <c r="B7" s="31" t="s">
        <v>7</v>
      </c>
      <c r="C7" s="31" t="s">
        <v>48</v>
      </c>
      <c r="D7" s="31" t="s">
        <v>9</v>
      </c>
      <c r="E7" s="31" t="s">
        <v>10</v>
      </c>
      <c r="F7" s="31" t="s">
        <v>11</v>
      </c>
      <c r="G7" s="31" t="s">
        <v>12</v>
      </c>
      <c r="H7" s="31" t="s">
        <v>13</v>
      </c>
      <c r="I7" s="31" t="s">
        <v>14</v>
      </c>
      <c r="J7" s="31" t="s">
        <v>15</v>
      </c>
      <c r="K7" s="31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  <c r="Q7" s="13"/>
      <c r="R7" s="13"/>
      <c r="S7" s="13"/>
      <c r="T7" s="13">
        <f>22.8+8+7.2+6.6+1.6+1+5.2</f>
        <v>52.400000000000006</v>
      </c>
      <c r="U7" s="13"/>
      <c r="V7" s="13"/>
      <c r="W7" s="13"/>
      <c r="X7" s="13"/>
      <c r="Y7" s="13"/>
    </row>
    <row r="8" ht="21" customHeight="1">
      <c r="A8" s="33" t="s">
        <v>27</v>
      </c>
      <c r="B8" s="34">
        <v>0</v>
      </c>
      <c r="C8" s="38">
        <v>0</v>
      </c>
      <c r="D8" s="34">
        <v>0</v>
      </c>
      <c r="E8" s="34">
        <v>0</v>
      </c>
      <c r="F8" s="37">
        <v>0</v>
      </c>
      <c r="G8" s="37"/>
      <c r="H8" s="37"/>
      <c r="I8" s="37"/>
      <c r="J8" s="37"/>
      <c r="K8" s="37">
        <v>0</v>
      </c>
      <c r="L8" s="37"/>
      <c r="M8" s="37"/>
      <c r="N8" s="37">
        <f t="shared" ref="N8:N11" si="13">SUM(B8:K8)</f>
        <v>0</v>
      </c>
      <c r="O8" s="39">
        <v>616</v>
      </c>
      <c r="P8" s="88">
        <f t="shared" ref="P8:P11" si="14">O8*D8</f>
        <v>0</v>
      </c>
      <c r="Q8" s="13"/>
      <c r="R8" s="13"/>
      <c r="S8" s="13"/>
      <c r="T8" s="13"/>
      <c r="U8" s="13"/>
      <c r="V8" s="13"/>
      <c r="W8" s="13"/>
      <c r="X8" s="13"/>
      <c r="Y8" s="13"/>
    </row>
    <row r="9" ht="21" customHeight="1">
      <c r="A9" s="33" t="s">
        <v>29</v>
      </c>
      <c r="B9" s="34">
        <v>0</v>
      </c>
      <c r="C9" s="38">
        <v>0</v>
      </c>
      <c r="D9" s="34">
        <v>0</v>
      </c>
      <c r="E9" s="34">
        <v>0</v>
      </c>
      <c r="F9" s="37">
        <v>0</v>
      </c>
      <c r="G9" s="37"/>
      <c r="H9" s="37"/>
      <c r="I9" s="37"/>
      <c r="J9" s="37"/>
      <c r="K9" s="37">
        <v>0</v>
      </c>
      <c r="L9" s="37"/>
      <c r="M9" s="37"/>
      <c r="N9" s="37">
        <f t="shared" si="13"/>
        <v>0</v>
      </c>
      <c r="O9" s="39">
        <v>90</v>
      </c>
      <c r="P9" s="88">
        <f t="shared" si="14"/>
        <v>0</v>
      </c>
      <c r="Q9" s="89"/>
      <c r="S9" s="13"/>
      <c r="T9" s="13"/>
      <c r="U9" s="13"/>
      <c r="V9" s="13"/>
      <c r="W9" s="13"/>
      <c r="X9" s="13"/>
      <c r="Y9" s="13"/>
    </row>
    <row r="10" ht="21" customHeight="1">
      <c r="A10" s="33" t="s">
        <v>30</v>
      </c>
      <c r="B10" s="34">
        <v>0</v>
      </c>
      <c r="C10" s="38">
        <v>0</v>
      </c>
      <c r="D10" s="34">
        <v>0</v>
      </c>
      <c r="E10" s="34">
        <v>0</v>
      </c>
      <c r="F10" s="37">
        <v>0</v>
      </c>
      <c r="G10" s="37"/>
      <c r="H10" s="37"/>
      <c r="I10" s="37"/>
      <c r="J10" s="37"/>
      <c r="K10" s="37">
        <v>0</v>
      </c>
      <c r="L10" s="37"/>
      <c r="M10" s="37"/>
      <c r="N10" s="37">
        <f t="shared" si="13"/>
        <v>0</v>
      </c>
      <c r="O10" s="39">
        <v>30</v>
      </c>
      <c r="P10" s="88">
        <f t="shared" si="14"/>
        <v>0</v>
      </c>
      <c r="Q10" s="89"/>
      <c r="R10" s="95"/>
      <c r="T10" s="13"/>
      <c r="U10" s="13"/>
      <c r="V10" s="13"/>
      <c r="W10" s="13"/>
      <c r="X10" s="13"/>
      <c r="Y10" s="13"/>
    </row>
    <row r="11" ht="21" customHeight="1">
      <c r="A11" s="33" t="s">
        <v>31</v>
      </c>
      <c r="B11" s="34">
        <v>0</v>
      </c>
      <c r="C11" s="38">
        <v>0</v>
      </c>
      <c r="D11" s="34">
        <v>0</v>
      </c>
      <c r="E11" s="34">
        <v>0</v>
      </c>
      <c r="F11" s="37">
        <v>0</v>
      </c>
      <c r="G11" s="37"/>
      <c r="H11" s="37"/>
      <c r="I11" s="37"/>
      <c r="J11" s="37"/>
      <c r="K11" s="37">
        <v>1060</v>
      </c>
      <c r="L11" s="37"/>
      <c r="M11" s="37"/>
      <c r="N11" s="37">
        <f t="shared" si="13"/>
        <v>1060</v>
      </c>
      <c r="O11" s="39">
        <v>160</v>
      </c>
      <c r="P11" s="88">
        <f t="shared" si="14"/>
        <v>0</v>
      </c>
      <c r="Q11" s="89"/>
      <c r="T11" s="13"/>
      <c r="U11" s="13"/>
      <c r="V11" s="13"/>
      <c r="W11" s="13"/>
      <c r="X11" s="13"/>
      <c r="Y11" s="13"/>
    </row>
    <row r="12" ht="21" customHeight="1">
      <c r="A12" s="96" t="s">
        <v>34</v>
      </c>
      <c r="B12" s="34"/>
      <c r="C12" s="38"/>
      <c r="D12" s="37"/>
      <c r="E12" s="37"/>
      <c r="F12" s="37"/>
      <c r="G12" s="37"/>
      <c r="H12" s="37"/>
      <c r="I12" s="37"/>
      <c r="J12" s="37"/>
      <c r="K12" s="37">
        <v>0</v>
      </c>
      <c r="L12" s="37"/>
      <c r="M12" s="37"/>
      <c r="N12" s="37"/>
      <c r="O12" s="40"/>
      <c r="P12" s="66"/>
      <c r="Q12" s="89"/>
      <c r="T12" s="13"/>
      <c r="U12" s="13"/>
      <c r="V12" s="13"/>
      <c r="W12" s="13"/>
      <c r="X12" s="13"/>
      <c r="Y12" s="13"/>
    </row>
    <row r="13" ht="21" customHeight="1">
      <c r="A13" s="91" t="s">
        <v>59</v>
      </c>
      <c r="B13" s="34">
        <v>0</v>
      </c>
      <c r="C13" s="38">
        <v>0</v>
      </c>
      <c r="D13" s="37">
        <v>0</v>
      </c>
      <c r="E13" s="37">
        <v>0</v>
      </c>
      <c r="F13" s="37">
        <v>0</v>
      </c>
      <c r="G13" s="37"/>
      <c r="H13" s="37"/>
      <c r="I13" s="37"/>
      <c r="J13" s="37"/>
      <c r="K13" s="37">
        <v>0</v>
      </c>
      <c r="L13" s="66"/>
      <c r="M13" s="37"/>
      <c r="N13" s="37">
        <f t="shared" ref="N13:N23" si="15">SUM(B13:K13)</f>
        <v>0</v>
      </c>
      <c r="O13" s="40">
        <v>32</v>
      </c>
      <c r="P13" s="88">
        <f t="shared" ref="P13:P23" si="16">O13*D13</f>
        <v>0</v>
      </c>
      <c r="Q13" s="89"/>
      <c r="T13" s="13"/>
      <c r="U13" s="13"/>
      <c r="V13" s="13"/>
      <c r="W13" s="13"/>
      <c r="X13" s="13"/>
      <c r="Y13" s="13"/>
    </row>
    <row r="14" ht="21" customHeight="1">
      <c r="A14" s="33" t="s">
        <v>60</v>
      </c>
      <c r="B14" s="34">
        <v>0</v>
      </c>
      <c r="C14" s="38">
        <v>0</v>
      </c>
      <c r="D14" s="37">
        <v>0</v>
      </c>
      <c r="E14" s="37">
        <v>0</v>
      </c>
      <c r="F14" s="37">
        <v>0</v>
      </c>
      <c r="G14" s="37"/>
      <c r="H14" s="37"/>
      <c r="I14" s="37"/>
      <c r="J14" s="37"/>
      <c r="K14" s="37">
        <v>0</v>
      </c>
      <c r="L14" s="66"/>
      <c r="M14" s="37"/>
      <c r="N14" s="37">
        <f t="shared" si="15"/>
        <v>0</v>
      </c>
      <c r="O14" s="39">
        <v>300</v>
      </c>
      <c r="P14" s="88">
        <f t="shared" si="16"/>
        <v>0</v>
      </c>
      <c r="Q14" s="89"/>
      <c r="R14" s="93"/>
      <c r="T14" s="13"/>
      <c r="U14" s="13"/>
      <c r="V14" s="13"/>
      <c r="W14" s="13"/>
      <c r="X14" s="13"/>
      <c r="Y14" s="13"/>
    </row>
    <row r="15" ht="21" customHeight="1">
      <c r="A15" s="33" t="s">
        <v>67</v>
      </c>
      <c r="B15" s="34">
        <v>0</v>
      </c>
      <c r="C15" s="38">
        <v>0</v>
      </c>
      <c r="D15" s="37">
        <v>0</v>
      </c>
      <c r="E15" s="37">
        <v>0</v>
      </c>
      <c r="F15" s="37">
        <v>0</v>
      </c>
      <c r="G15" s="37"/>
      <c r="H15" s="37"/>
      <c r="I15" s="37"/>
      <c r="J15" s="37"/>
      <c r="K15" s="37">
        <v>0</v>
      </c>
      <c r="L15" s="66"/>
      <c r="M15" s="37"/>
      <c r="N15" s="37">
        <f t="shared" si="15"/>
        <v>0</v>
      </c>
      <c r="O15" s="39">
        <v>40</v>
      </c>
      <c r="P15" s="88">
        <f t="shared" si="16"/>
        <v>0</v>
      </c>
      <c r="Q15" s="89"/>
      <c r="R15" s="93"/>
      <c r="T15" s="13"/>
      <c r="U15" s="13"/>
      <c r="V15" s="13"/>
      <c r="W15" s="13"/>
      <c r="X15" s="13"/>
      <c r="Y15" s="13"/>
    </row>
    <row r="16" ht="21" customHeight="1">
      <c r="A16" s="33" t="s">
        <v>68</v>
      </c>
      <c r="B16" s="34">
        <v>0</v>
      </c>
      <c r="C16" s="38">
        <v>0</v>
      </c>
      <c r="D16" s="34">
        <v>0</v>
      </c>
      <c r="E16" s="34">
        <v>0</v>
      </c>
      <c r="F16" s="37">
        <v>0</v>
      </c>
      <c r="G16" s="37"/>
      <c r="H16" s="37"/>
      <c r="I16" s="37"/>
      <c r="J16" s="37"/>
      <c r="K16" s="37">
        <v>0</v>
      </c>
      <c r="L16" s="66"/>
      <c r="M16" s="37"/>
      <c r="N16" s="37">
        <f t="shared" si="15"/>
        <v>0</v>
      </c>
      <c r="O16" s="39">
        <v>200</v>
      </c>
      <c r="P16" s="88">
        <f t="shared" si="16"/>
        <v>0</v>
      </c>
      <c r="Q16" s="89"/>
      <c r="R16" s="93"/>
      <c r="T16" s="13"/>
      <c r="U16" s="13"/>
      <c r="V16" s="13"/>
      <c r="W16" s="13"/>
      <c r="X16" s="13"/>
      <c r="Y16" s="13"/>
    </row>
    <row r="17" ht="21" customHeight="1">
      <c r="A17" s="33" t="s">
        <v>63</v>
      </c>
      <c r="B17" s="34">
        <v>0</v>
      </c>
      <c r="C17" s="34">
        <v>0</v>
      </c>
      <c r="D17" s="37">
        <v>0</v>
      </c>
      <c r="E17" s="37">
        <v>0</v>
      </c>
      <c r="F17" s="37">
        <v>0</v>
      </c>
      <c r="G17" s="37"/>
      <c r="H17" s="37"/>
      <c r="I17" s="37"/>
      <c r="J17" s="37"/>
      <c r="K17" s="37">
        <v>0</v>
      </c>
      <c r="L17" s="37"/>
      <c r="M17" s="37"/>
      <c r="N17" s="37">
        <f t="shared" si="15"/>
        <v>0</v>
      </c>
      <c r="O17" s="39">
        <v>80</v>
      </c>
      <c r="P17" s="88">
        <f t="shared" si="16"/>
        <v>0</v>
      </c>
      <c r="Q17" s="89"/>
      <c r="R17" s="93"/>
      <c r="T17" s="13"/>
      <c r="U17" s="13"/>
      <c r="V17" s="13"/>
      <c r="W17" s="13"/>
      <c r="X17" s="13"/>
      <c r="Y17" s="13"/>
    </row>
    <row r="18" ht="21" customHeight="1">
      <c r="A18" s="33" t="s">
        <v>61</v>
      </c>
      <c r="B18" s="34">
        <v>0</v>
      </c>
      <c r="C18" s="34">
        <v>0</v>
      </c>
      <c r="D18" s="37">
        <v>0</v>
      </c>
      <c r="E18" s="37">
        <v>0</v>
      </c>
      <c r="F18" s="37">
        <v>0</v>
      </c>
      <c r="G18" s="37"/>
      <c r="H18" s="37"/>
      <c r="I18" s="37"/>
      <c r="J18" s="37"/>
      <c r="K18" s="37">
        <v>0</v>
      </c>
      <c r="L18" s="37"/>
      <c r="M18" s="37"/>
      <c r="N18" s="37"/>
      <c r="O18" s="39">
        <v>0</v>
      </c>
      <c r="P18" s="88">
        <f t="shared" si="16"/>
        <v>0</v>
      </c>
      <c r="Q18" s="89"/>
      <c r="R18" s="93"/>
      <c r="T18" s="13"/>
      <c r="U18" s="13"/>
      <c r="V18" s="13"/>
      <c r="W18" s="13"/>
      <c r="X18" s="13"/>
      <c r="Y18" s="13"/>
    </row>
    <row r="19" ht="21" customHeight="1">
      <c r="A19" s="33" t="s">
        <v>40</v>
      </c>
      <c r="B19" s="34">
        <v>0</v>
      </c>
      <c r="C19" s="38">
        <v>0</v>
      </c>
      <c r="D19" s="37">
        <v>0</v>
      </c>
      <c r="E19" s="37">
        <v>0</v>
      </c>
      <c r="F19" s="37">
        <v>0</v>
      </c>
      <c r="G19" s="37"/>
      <c r="H19" s="37"/>
      <c r="I19" s="37"/>
      <c r="J19" s="37"/>
      <c r="K19" s="37">
        <v>0</v>
      </c>
      <c r="L19" s="66"/>
      <c r="M19" s="37"/>
      <c r="N19" s="37">
        <f t="shared" si="15"/>
        <v>0</v>
      </c>
      <c r="O19" s="39">
        <v>124</v>
      </c>
      <c r="P19" s="88">
        <f t="shared" si="16"/>
        <v>0</v>
      </c>
      <c r="Q19" s="89"/>
      <c r="R19" s="93"/>
      <c r="T19" s="13"/>
      <c r="U19" s="13"/>
      <c r="V19" s="13"/>
      <c r="W19" s="13"/>
      <c r="X19" s="13"/>
      <c r="Y19" s="13"/>
    </row>
    <row r="20" ht="21" customHeight="1">
      <c r="A20" s="33" t="s">
        <v>41</v>
      </c>
      <c r="B20" s="34">
        <v>0</v>
      </c>
      <c r="C20" s="38">
        <v>0</v>
      </c>
      <c r="D20" s="37">
        <v>0</v>
      </c>
      <c r="E20" s="37">
        <v>0</v>
      </c>
      <c r="F20" s="37">
        <v>0</v>
      </c>
      <c r="G20" s="37"/>
      <c r="H20" s="37"/>
      <c r="I20" s="37"/>
      <c r="J20" s="37"/>
      <c r="K20" s="37">
        <v>0</v>
      </c>
      <c r="L20" s="66"/>
      <c r="M20" s="37"/>
      <c r="N20" s="37">
        <f t="shared" si="15"/>
        <v>0</v>
      </c>
      <c r="O20" s="39">
        <v>10</v>
      </c>
      <c r="P20" s="88">
        <f t="shared" si="16"/>
        <v>0</v>
      </c>
      <c r="Q20" s="89"/>
      <c r="R20" s="93"/>
      <c r="T20" s="13"/>
      <c r="U20" s="13"/>
      <c r="V20" s="13"/>
      <c r="W20" s="13"/>
      <c r="X20" s="13"/>
      <c r="Y20" s="13"/>
    </row>
    <row r="21" ht="21" customHeight="1">
      <c r="A21" s="33" t="s">
        <v>42</v>
      </c>
      <c r="B21" s="34">
        <v>0</v>
      </c>
      <c r="C21" s="38">
        <v>0</v>
      </c>
      <c r="D21" s="37">
        <v>0</v>
      </c>
      <c r="E21" s="37">
        <v>0</v>
      </c>
      <c r="F21" s="37">
        <v>0</v>
      </c>
      <c r="G21" s="37"/>
      <c r="H21" s="37"/>
      <c r="I21" s="37"/>
      <c r="J21" s="37"/>
      <c r="K21" s="37">
        <v>0</v>
      </c>
      <c r="L21" s="66"/>
      <c r="M21" s="37"/>
      <c r="N21" s="37"/>
      <c r="O21" s="39"/>
      <c r="P21" s="66"/>
      <c r="Q21" s="89"/>
      <c r="R21" s="93"/>
      <c r="T21" s="13"/>
      <c r="U21" s="13"/>
      <c r="V21" s="13"/>
      <c r="W21" s="13"/>
      <c r="X21" s="13"/>
      <c r="Y21" s="13"/>
    </row>
    <row r="22" ht="21" customHeight="1">
      <c r="A22" s="33" t="s">
        <v>43</v>
      </c>
      <c r="B22" s="87">
        <v>0</v>
      </c>
      <c r="C22" s="87">
        <v>0</v>
      </c>
      <c r="D22" s="37">
        <v>0</v>
      </c>
      <c r="E22" s="37">
        <v>0</v>
      </c>
      <c r="F22" s="37">
        <v>0</v>
      </c>
      <c r="G22" s="37"/>
      <c r="H22" s="37"/>
      <c r="I22" s="37"/>
      <c r="J22" s="37"/>
      <c r="K22" s="37">
        <v>0</v>
      </c>
      <c r="L22" s="37"/>
      <c r="M22" s="37"/>
      <c r="N22" s="37">
        <f t="shared" si="15"/>
        <v>0</v>
      </c>
      <c r="O22" s="39">
        <v>12</v>
      </c>
      <c r="P22" s="88">
        <f t="shared" si="16"/>
        <v>0</v>
      </c>
      <c r="Q22" s="89"/>
      <c r="R22" s="93"/>
      <c r="S22" s="13"/>
      <c r="T22" s="13"/>
      <c r="U22" s="13"/>
      <c r="V22" s="13"/>
      <c r="W22" s="13"/>
      <c r="X22" s="13"/>
      <c r="Y22" s="13"/>
    </row>
    <row r="23" ht="21" customHeight="1">
      <c r="A23" s="33" t="s">
        <v>45</v>
      </c>
      <c r="B23" s="34">
        <v>0</v>
      </c>
      <c r="C23" s="38">
        <v>0</v>
      </c>
      <c r="D23" s="37">
        <v>0</v>
      </c>
      <c r="E23" s="37">
        <v>0</v>
      </c>
      <c r="F23" s="37">
        <v>0</v>
      </c>
      <c r="G23" s="37"/>
      <c r="H23" s="37"/>
      <c r="I23" s="37"/>
      <c r="J23" s="37"/>
      <c r="K23" s="37">
        <v>0</v>
      </c>
      <c r="L23" s="37"/>
      <c r="M23" s="37"/>
      <c r="N23" s="37">
        <f t="shared" si="15"/>
        <v>0</v>
      </c>
      <c r="O23" s="39">
        <v>20</v>
      </c>
      <c r="P23" s="88">
        <f t="shared" si="16"/>
        <v>0</v>
      </c>
      <c r="Q23" s="13"/>
      <c r="R23" s="13"/>
      <c r="S23" s="13"/>
      <c r="T23" s="13"/>
      <c r="U23" s="13"/>
      <c r="V23" s="13"/>
      <c r="W23" s="13"/>
      <c r="X23" s="13"/>
      <c r="Y23" s="13"/>
    </row>
    <row r="24" ht="21.75" customHeight="1">
      <c r="A24" s="31" t="s">
        <v>46</v>
      </c>
      <c r="B24" s="31">
        <f>SUM(B9:B23)</f>
        <v>0</v>
      </c>
      <c r="C24" s="31">
        <f>SUM(C8:C23)</f>
        <v>0</v>
      </c>
      <c r="D24" s="31">
        <f>SUM(D9:D23)</f>
        <v>0</v>
      </c>
      <c r="E24" s="31">
        <f>SUM(E8:E23)</f>
        <v>0</v>
      </c>
      <c r="F24" s="31">
        <f t="shared" ref="F24:K24" si="17">SUM(F9:F23)</f>
        <v>0</v>
      </c>
      <c r="G24" s="31">
        <f t="shared" si="17"/>
        <v>0</v>
      </c>
      <c r="H24" s="31">
        <f t="shared" si="17"/>
        <v>0</v>
      </c>
      <c r="I24" s="31">
        <f t="shared" si="17"/>
        <v>0</v>
      </c>
      <c r="J24" s="31">
        <f t="shared" si="17"/>
        <v>0</v>
      </c>
      <c r="K24" s="31">
        <f t="shared" si="17"/>
        <v>1060</v>
      </c>
      <c r="L24" s="31">
        <f>SUM(L8:L23)</f>
        <v>0</v>
      </c>
      <c r="M24" s="31"/>
      <c r="N24" s="31">
        <f>SUM(N9:N23)</f>
        <v>1060</v>
      </c>
      <c r="O24" s="31"/>
      <c r="P24" s="50">
        <f>SUM(P8:P23)</f>
        <v>0</v>
      </c>
      <c r="Q24" s="13"/>
      <c r="R24" s="13"/>
      <c r="S24" s="13"/>
      <c r="T24" s="13"/>
      <c r="U24" s="13"/>
      <c r="V24" s="13"/>
      <c r="W24" s="13"/>
      <c r="X24" s="13"/>
      <c r="Y24" s="13"/>
    </row>
    <row r="25" ht="21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3"/>
      <c r="P25">
        <f>H24+Robledo!H29+Volador!H31</f>
        <v>3976.6000000000004</v>
      </c>
      <c r="Q25" s="13"/>
      <c r="R25" s="13"/>
      <c r="S25" s="13"/>
      <c r="T25" s="13"/>
      <c r="U25" s="13"/>
      <c r="V25" s="13"/>
      <c r="W25" s="13"/>
      <c r="X25" s="13"/>
      <c r="Y25" s="13"/>
    </row>
    <row r="26" ht="21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P26" s="93"/>
      <c r="Q26" s="13"/>
      <c r="R26" s="13"/>
      <c r="S26" s="13"/>
      <c r="T26" s="13"/>
      <c r="U26" s="13"/>
      <c r="V26" s="13"/>
      <c r="W26" s="13"/>
      <c r="X26" s="13"/>
      <c r="Y26" s="13"/>
    </row>
    <row r="27" ht="21" customHeight="1">
      <c r="A27" s="54" t="s">
        <v>47</v>
      </c>
      <c r="B27" s="54" t="s">
        <v>7</v>
      </c>
      <c r="C27" s="54" t="s">
        <v>48</v>
      </c>
      <c r="D27" s="54" t="s">
        <v>9</v>
      </c>
      <c r="E27" s="54" t="s">
        <v>10</v>
      </c>
      <c r="F27" s="54" t="s">
        <v>11</v>
      </c>
      <c r="G27" s="54" t="s">
        <v>12</v>
      </c>
      <c r="H27" s="54" t="s">
        <v>13</v>
      </c>
      <c r="I27" s="54" t="s">
        <v>14</v>
      </c>
      <c r="J27" s="54" t="s">
        <v>15</v>
      </c>
      <c r="K27" s="54" t="s">
        <v>16</v>
      </c>
      <c r="L27" s="54" t="s">
        <v>17</v>
      </c>
      <c r="M27" s="54" t="s">
        <v>18</v>
      </c>
      <c r="N27" s="54" t="s">
        <v>46</v>
      </c>
      <c r="O27" s="53"/>
      <c r="P27" s="93"/>
      <c r="Q27" s="13"/>
      <c r="R27" s="13"/>
      <c r="S27" s="13"/>
      <c r="T27" s="13"/>
      <c r="U27" s="13"/>
      <c r="V27" s="13"/>
      <c r="W27" s="13"/>
      <c r="X27" s="13"/>
      <c r="Y27" s="13"/>
    </row>
    <row r="28" ht="21" customHeight="1">
      <c r="A28" s="56" t="s">
        <v>49</v>
      </c>
      <c r="B28" s="57">
        <v>0</v>
      </c>
      <c r="C28" s="57">
        <v>0</v>
      </c>
      <c r="D28" s="97">
        <v>0</v>
      </c>
      <c r="E28" s="97">
        <v>0</v>
      </c>
      <c r="F28" s="61">
        <v>0</v>
      </c>
      <c r="G28" s="97"/>
      <c r="H28" s="97"/>
      <c r="I28" s="61"/>
      <c r="J28" s="61"/>
      <c r="K28" s="61"/>
      <c r="L28" s="66"/>
      <c r="M28" s="61"/>
      <c r="N28" s="61"/>
      <c r="O28" s="53"/>
      <c r="P28" s="93"/>
      <c r="Q28" s="13"/>
      <c r="R28" s="13"/>
      <c r="S28" s="13"/>
      <c r="T28" s="13"/>
      <c r="U28" s="13"/>
      <c r="V28" s="13"/>
      <c r="W28" s="13"/>
      <c r="X28" s="13"/>
      <c r="Y28" s="13"/>
    </row>
    <row r="29" ht="21" customHeight="1">
      <c r="A29" s="56" t="s">
        <v>50</v>
      </c>
      <c r="B29" s="57">
        <v>0</v>
      </c>
      <c r="C29" s="60">
        <v>0</v>
      </c>
      <c r="D29" s="97">
        <v>0</v>
      </c>
      <c r="E29" s="97">
        <v>0</v>
      </c>
      <c r="F29" s="61">
        <v>0</v>
      </c>
      <c r="G29" s="97"/>
      <c r="H29" s="97"/>
      <c r="I29" s="61"/>
      <c r="J29" s="61"/>
      <c r="K29" s="61"/>
      <c r="L29" s="66"/>
      <c r="M29" s="61"/>
      <c r="N29" s="61"/>
      <c r="O29" s="13"/>
      <c r="P29" s="52"/>
      <c r="Q29" s="13"/>
      <c r="R29" s="13"/>
      <c r="S29" s="13"/>
      <c r="T29" s="13"/>
      <c r="U29" s="13"/>
      <c r="V29" s="13"/>
      <c r="W29" s="13"/>
      <c r="X29" s="13"/>
      <c r="Y29" s="13"/>
    </row>
    <row r="30" ht="21" customHeight="1">
      <c r="A30" s="56" t="s">
        <v>51</v>
      </c>
      <c r="B30" s="34">
        <v>0</v>
      </c>
      <c r="C30" s="60">
        <v>0</v>
      </c>
      <c r="D30" s="97">
        <v>0</v>
      </c>
      <c r="E30" s="97">
        <v>0</v>
      </c>
      <c r="F30" s="97">
        <v>0</v>
      </c>
      <c r="G30" s="97"/>
      <c r="H30" s="97"/>
      <c r="I30" s="61"/>
      <c r="J30" s="61"/>
      <c r="K30" s="61"/>
      <c r="L30" s="66"/>
      <c r="M30" s="61"/>
      <c r="N30" s="61"/>
      <c r="O30" s="13"/>
      <c r="P30" s="52"/>
      <c r="Q30" s="13"/>
      <c r="R30" s="13"/>
      <c r="S30" s="13"/>
      <c r="T30" s="13"/>
      <c r="U30" s="13"/>
      <c r="V30" s="13"/>
      <c r="W30" s="13"/>
      <c r="X30" s="13"/>
      <c r="Y30" s="13"/>
    </row>
    <row r="31" ht="21" customHeight="1">
      <c r="A31" s="56" t="s">
        <v>52</v>
      </c>
      <c r="B31" s="38">
        <v>0</v>
      </c>
      <c r="C31" s="34">
        <v>0</v>
      </c>
      <c r="D31" s="97">
        <v>0</v>
      </c>
      <c r="E31" s="97">
        <v>0</v>
      </c>
      <c r="F31" s="97">
        <v>0</v>
      </c>
      <c r="G31" s="97"/>
      <c r="H31" s="97"/>
      <c r="I31" s="61"/>
      <c r="J31" s="61"/>
      <c r="K31" s="61"/>
      <c r="L31" s="66"/>
      <c r="M31" s="61"/>
      <c r="N31" s="61"/>
      <c r="O31" s="13"/>
      <c r="P31" s="52"/>
      <c r="Q31" s="13"/>
      <c r="R31" s="13"/>
      <c r="S31" s="13"/>
      <c r="T31" s="13"/>
      <c r="U31" s="13"/>
      <c r="V31" s="13"/>
      <c r="W31" s="13"/>
      <c r="X31" s="13"/>
      <c r="Y31" s="13"/>
    </row>
    <row r="32" ht="21" customHeight="1">
      <c r="A32" s="56" t="s">
        <v>53</v>
      </c>
      <c r="B32" s="41">
        <v>0</v>
      </c>
      <c r="C32" s="57">
        <v>0</v>
      </c>
      <c r="D32" s="97">
        <v>0</v>
      </c>
      <c r="E32" s="97">
        <v>0</v>
      </c>
      <c r="F32" s="97">
        <v>0</v>
      </c>
      <c r="G32" s="97"/>
      <c r="H32" s="97"/>
      <c r="I32" s="61"/>
      <c r="J32" s="61"/>
      <c r="K32" s="61"/>
      <c r="L32" s="66"/>
      <c r="M32" s="61"/>
      <c r="N32" s="61"/>
      <c r="O32" s="13"/>
      <c r="P32" s="52"/>
      <c r="Q32" s="13"/>
      <c r="R32" s="13"/>
      <c r="S32" s="13"/>
      <c r="T32" s="13"/>
      <c r="U32" s="13"/>
      <c r="V32" s="13"/>
      <c r="W32" s="13"/>
      <c r="X32" s="13"/>
      <c r="Y32" s="13"/>
    </row>
    <row r="33" ht="24" customHeight="1">
      <c r="A33" s="56" t="s">
        <v>54</v>
      </c>
      <c r="B33" s="34">
        <v>0</v>
      </c>
      <c r="C33" s="34">
        <v>0</v>
      </c>
      <c r="D33" s="97">
        <v>0</v>
      </c>
      <c r="E33" s="97">
        <v>0</v>
      </c>
      <c r="F33" s="97">
        <v>0</v>
      </c>
      <c r="G33" s="97"/>
      <c r="H33" s="97"/>
      <c r="I33" s="61"/>
      <c r="J33" s="61"/>
      <c r="K33" s="61"/>
      <c r="L33" s="66"/>
      <c r="M33" s="61"/>
      <c r="N33" s="61"/>
      <c r="O33" s="13"/>
      <c r="P33" s="52"/>
      <c r="Q33" s="13"/>
      <c r="R33" s="13"/>
      <c r="S33" s="13"/>
      <c r="T33" s="13"/>
      <c r="U33" s="13"/>
      <c r="V33" s="13"/>
      <c r="W33" s="13"/>
      <c r="X33" s="13"/>
      <c r="Y33" s="13"/>
    </row>
    <row r="34" ht="21" customHeight="1">
      <c r="A34" s="56" t="s">
        <v>55</v>
      </c>
      <c r="B34" s="34">
        <v>0</v>
      </c>
      <c r="C34" s="34">
        <v>0</v>
      </c>
      <c r="D34" s="98">
        <v>0</v>
      </c>
      <c r="E34" s="98">
        <v>0</v>
      </c>
      <c r="F34" s="99">
        <v>0</v>
      </c>
      <c r="G34" s="100"/>
      <c r="H34" s="66"/>
      <c r="I34" s="100"/>
      <c r="J34" s="66"/>
      <c r="K34" s="100"/>
      <c r="L34" s="66"/>
      <c r="M34" s="100"/>
      <c r="N34" s="100"/>
      <c r="O34" s="13"/>
      <c r="P34" s="52"/>
      <c r="Q34" s="13"/>
      <c r="R34" s="13"/>
      <c r="S34" s="13"/>
      <c r="T34" s="13"/>
      <c r="U34" s="13"/>
      <c r="V34" s="13"/>
      <c r="W34" s="13"/>
      <c r="X34" s="13"/>
      <c r="Y34" s="13"/>
    </row>
    <row r="35" ht="21" customHeight="1">
      <c r="A35" s="13"/>
      <c r="B35" s="68"/>
      <c r="C35" s="68"/>
      <c r="D35" s="13"/>
      <c r="E35" s="13"/>
      <c r="F35" s="13"/>
      <c r="G35" s="13"/>
      <c r="H35" s="68"/>
      <c r="I35" s="13"/>
      <c r="J35" s="68"/>
      <c r="K35" s="13"/>
      <c r="M35" s="13"/>
      <c r="N35" s="13"/>
      <c r="O35" s="13"/>
      <c r="P35" s="52"/>
      <c r="Q35" s="13"/>
      <c r="R35" s="13"/>
      <c r="S35" s="13"/>
      <c r="T35" s="13"/>
      <c r="U35" s="13"/>
      <c r="V35" s="13"/>
      <c r="W35" s="13"/>
      <c r="X35" s="13"/>
      <c r="Y35" s="13"/>
    </row>
    <row r="36" ht="21" customHeight="1">
      <c r="A36" s="13"/>
      <c r="D36" s="13"/>
      <c r="E36" s="13"/>
      <c r="F36" s="13"/>
      <c r="G36" s="13"/>
      <c r="I36" s="13"/>
      <c r="K36" s="13"/>
      <c r="M36" s="13"/>
      <c r="N36" s="13"/>
      <c r="O36" s="13"/>
      <c r="P36" s="52"/>
      <c r="Q36" s="13"/>
      <c r="R36" s="13"/>
      <c r="S36" s="13"/>
      <c r="T36" s="13"/>
      <c r="U36" s="13"/>
      <c r="V36" s="13"/>
      <c r="W36" s="13"/>
      <c r="X36" s="13"/>
      <c r="Y36" s="13"/>
    </row>
    <row r="37" ht="21" customHeight="1">
      <c r="A37" s="13"/>
      <c r="D37" s="13"/>
      <c r="E37" s="13"/>
      <c r="F37" s="13"/>
      <c r="G37" s="13"/>
      <c r="I37" s="13"/>
      <c r="K37" s="13"/>
      <c r="M37" s="13"/>
      <c r="N37" s="13"/>
      <c r="O37" s="13"/>
      <c r="P37" s="52"/>
      <c r="Q37" s="13"/>
      <c r="R37" s="13"/>
      <c r="S37" s="13"/>
      <c r="T37" s="13"/>
      <c r="U37" s="13"/>
      <c r="V37" s="13"/>
      <c r="W37" s="13"/>
      <c r="X37" s="13"/>
      <c r="Y37" s="13"/>
    </row>
    <row r="38" ht="21" customHeight="1">
      <c r="A38" s="13"/>
      <c r="C38" s="13"/>
      <c r="D38" s="13"/>
      <c r="E38" s="13"/>
      <c r="F38" s="13"/>
      <c r="G38" s="13"/>
      <c r="H38" s="13"/>
      <c r="I38" s="13"/>
      <c r="J38" s="13"/>
      <c r="K38" s="13"/>
      <c r="M38" s="13"/>
      <c r="N38" s="13"/>
      <c r="O38" s="13"/>
      <c r="P38" s="52"/>
      <c r="Q38" s="13"/>
      <c r="R38" s="13"/>
      <c r="S38" s="13"/>
      <c r="T38" s="13"/>
      <c r="U38" s="13"/>
      <c r="V38" s="13"/>
      <c r="W38" s="13"/>
      <c r="X38" s="13"/>
      <c r="Y38" s="13"/>
    </row>
    <row r="39" ht="63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52"/>
      <c r="Q39" s="13"/>
      <c r="R39" s="13"/>
      <c r="S39" s="13"/>
      <c r="T39" s="13"/>
      <c r="U39" s="13"/>
      <c r="V39" s="13"/>
      <c r="W39" s="13"/>
      <c r="X39" s="13"/>
      <c r="Y39" s="13"/>
    </row>
    <row r="40" ht="33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2"/>
      <c r="Q40" s="13"/>
      <c r="R40" s="13"/>
      <c r="S40" s="13"/>
      <c r="T40" s="13"/>
      <c r="U40" s="13"/>
      <c r="V40" s="13"/>
      <c r="W40" s="13"/>
      <c r="X40" s="13"/>
      <c r="Y40" s="13"/>
    </row>
    <row r="41" ht="21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2"/>
      <c r="Q41" s="13"/>
      <c r="R41" s="13"/>
      <c r="S41" s="13"/>
      <c r="T41" s="13"/>
      <c r="U41" s="13"/>
      <c r="V41" s="13"/>
      <c r="W41" s="13"/>
      <c r="X41" s="13"/>
      <c r="Y41" s="13"/>
    </row>
    <row r="42" ht="21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2"/>
      <c r="Q42" s="13"/>
      <c r="R42" s="13"/>
      <c r="S42" s="13"/>
      <c r="T42" s="13"/>
      <c r="U42" s="13"/>
      <c r="V42" s="13"/>
      <c r="W42" s="13"/>
      <c r="X42" s="13"/>
      <c r="Y42" s="13"/>
    </row>
    <row r="43" ht="21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2"/>
      <c r="Q43" s="13"/>
      <c r="R43" s="13"/>
      <c r="S43" s="13"/>
      <c r="T43" s="13"/>
      <c r="U43" s="13"/>
      <c r="V43" s="13"/>
      <c r="W43" s="13"/>
      <c r="X43" s="13"/>
      <c r="Y43" s="13"/>
    </row>
    <row r="44" ht="21" customHeight="1">
      <c r="A44" s="13"/>
      <c r="B44" s="13"/>
      <c r="C44" s="13"/>
      <c r="D44" s="13"/>
      <c r="E44" s="13"/>
      <c r="F44" s="13"/>
      <c r="G44" s="13"/>
      <c r="H44" s="69"/>
      <c r="I44" s="69"/>
      <c r="J44" s="69"/>
      <c r="K44" s="69"/>
      <c r="L44" s="69"/>
      <c r="M44" s="69"/>
      <c r="N44" s="69"/>
      <c r="O44" s="13"/>
      <c r="P44" s="52"/>
      <c r="Q44" s="13"/>
      <c r="R44" s="13"/>
      <c r="S44" s="13"/>
      <c r="T44" s="13"/>
      <c r="U44" s="13"/>
      <c r="V44" s="13"/>
      <c r="W44" s="13"/>
      <c r="X44" s="13"/>
      <c r="Y44" s="13"/>
    </row>
    <row r="45" ht="21" customHeight="1">
      <c r="A45" s="13"/>
      <c r="B45" s="13"/>
      <c r="C45" s="13"/>
      <c r="D45" s="13"/>
      <c r="E45" s="13"/>
      <c r="F45" s="13"/>
      <c r="G45" s="13"/>
      <c r="H45" s="70"/>
      <c r="I45" s="70"/>
      <c r="J45" s="70"/>
      <c r="K45" s="70"/>
      <c r="L45" s="70"/>
      <c r="M45" s="70"/>
      <c r="N45" s="7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21" customHeight="1">
      <c r="A46" s="13"/>
      <c r="B46" s="13"/>
      <c r="C46" s="13"/>
      <c r="D46" s="13"/>
      <c r="E46" s="13"/>
      <c r="F46" s="13"/>
      <c r="G46" s="13"/>
      <c r="H46" s="69"/>
      <c r="I46" s="69"/>
      <c r="J46" s="69"/>
      <c r="K46" s="69"/>
      <c r="L46" s="69"/>
      <c r="M46" s="69"/>
      <c r="N46" s="69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21" customHeight="1">
      <c r="A47" s="13"/>
      <c r="B47" s="13"/>
      <c r="C47" s="13"/>
      <c r="D47" s="13"/>
      <c r="E47" s="13"/>
      <c r="F47" s="13"/>
      <c r="G47" s="13"/>
      <c r="H47" s="70"/>
      <c r="I47" s="70"/>
      <c r="J47" s="70"/>
      <c r="K47" s="70"/>
      <c r="L47" s="70"/>
      <c r="M47" s="70"/>
      <c r="N47" s="7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21" customHeight="1">
      <c r="A48" s="13"/>
      <c r="B48" s="71"/>
      <c r="C48" s="13"/>
      <c r="D48" s="13"/>
      <c r="E48" s="13"/>
      <c r="F48" s="13"/>
      <c r="G48" s="13"/>
      <c r="H48" s="69"/>
      <c r="I48" s="69"/>
      <c r="J48" s="69"/>
      <c r="K48" s="69"/>
      <c r="L48" s="69"/>
      <c r="M48" s="69"/>
      <c r="N48" s="69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21" customHeight="1">
      <c r="A49" s="13"/>
      <c r="B49" s="72"/>
      <c r="C49" s="13"/>
      <c r="D49" s="13"/>
      <c r="E49" s="13"/>
      <c r="F49" s="13"/>
      <c r="G49" s="13"/>
      <c r="H49" s="70"/>
      <c r="I49" s="70"/>
      <c r="J49" s="70"/>
      <c r="K49" s="70"/>
      <c r="L49" s="70"/>
      <c r="M49" s="70"/>
      <c r="N49" s="7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21" customHeight="1">
      <c r="A50" s="13"/>
      <c r="B50" s="72"/>
      <c r="C50" s="13"/>
      <c r="D50" s="73"/>
      <c r="E50" s="13"/>
      <c r="F50" s="13"/>
      <c r="G50" s="13"/>
      <c r="H50" s="69"/>
      <c r="I50" s="69"/>
      <c r="J50" s="69"/>
      <c r="K50" s="69"/>
      <c r="L50" s="69"/>
      <c r="M50" s="69"/>
      <c r="N50" s="69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21" customHeight="1">
      <c r="A51" s="13"/>
      <c r="B51" s="72"/>
      <c r="C51" s="13"/>
      <c r="D51" s="13"/>
      <c r="E51" s="13"/>
      <c r="F51" s="13"/>
      <c r="G51" s="13"/>
      <c r="H51" s="69"/>
      <c r="I51" s="69"/>
      <c r="J51" s="69"/>
      <c r="K51" s="69"/>
      <c r="L51" s="69"/>
      <c r="M51" s="69"/>
      <c r="N51" s="69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21" customHeight="1">
      <c r="A52" s="13"/>
      <c r="B52" s="72"/>
      <c r="C52" s="13"/>
      <c r="D52" s="13"/>
      <c r="E52" s="13"/>
      <c r="F52" s="13"/>
      <c r="G52" s="13"/>
      <c r="H52" s="69"/>
      <c r="I52" s="69"/>
      <c r="J52" s="69"/>
      <c r="K52" s="69"/>
      <c r="L52" s="69"/>
      <c r="M52" s="69"/>
      <c r="N52" s="69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21" customHeight="1">
      <c r="A53" s="13"/>
      <c r="B53" s="72"/>
      <c r="C53" s="13"/>
      <c r="D53" s="13"/>
      <c r="E53" s="13"/>
      <c r="F53" s="13"/>
      <c r="G53" s="13"/>
      <c r="H53" s="69"/>
      <c r="I53" s="69"/>
      <c r="J53" s="69"/>
      <c r="K53" s="69"/>
      <c r="L53" s="69"/>
      <c r="M53" s="69"/>
      <c r="N53" s="69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21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21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21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21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21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21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21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21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21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21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21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21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21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21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21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21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21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21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21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21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21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21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21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21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21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21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21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21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21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21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2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21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21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21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21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21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21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21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21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21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21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21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21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21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21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21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21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21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21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21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21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21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21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21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21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21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21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21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21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21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21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21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21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21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21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21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21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21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21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21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21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21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21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21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21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21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21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21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21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21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21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21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21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21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21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21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21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21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21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21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21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21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21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21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21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21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21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21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21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21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21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21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21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21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21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21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21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21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21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21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21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21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21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21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21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21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21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21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21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21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21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21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21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21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21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21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21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21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21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21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21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21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21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21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21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21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21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21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21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21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21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21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21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21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21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21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21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21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21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21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21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21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21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21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21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21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21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21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21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21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21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t="21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t="21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t="21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21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21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t="21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21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ht="21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ht="21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ht="21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ht="21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ht="21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ht="21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ht="21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ht="21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ht="21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ht="21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ht="21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ht="21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ht="21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ht="21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ht="21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ht="21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ht="21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ht="21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ht="21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ht="21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ht="21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ht="21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ht="21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ht="21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ht="21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ht="21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ht="21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ht="21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ht="21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ht="21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ht="21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ht="21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ht="21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ht="21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ht="21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ht="21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ht="21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ht="21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ht="21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ht="21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ht="21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ht="21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ht="21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ht="21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ht="21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ht="21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ht="21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ht="21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ht="21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ht="21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ht="21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ht="21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ht="21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ht="21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ht="21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ht="21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ht="21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ht="21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ht="21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ht="21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ht="21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ht="21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ht="21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ht="21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ht="21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ht="21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ht="21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ht="21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ht="21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ht="21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ht="21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ht="21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ht="21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ht="21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ht="21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ht="21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ht="21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ht="21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ht="21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ht="21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ht="21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ht="21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ht="21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ht="21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ht="21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ht="21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ht="21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ht="21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ht="21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ht="21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ht="21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ht="21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ht="21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ht="21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ht="21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ht="21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ht="21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ht="21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ht="21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ht="21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ht="21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ht="21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ht="21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ht="21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ht="21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ht="21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ht="21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ht="21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ht="21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ht="21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ht="21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ht="21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ht="21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ht="21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ht="21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ht="21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ht="21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ht="21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ht="21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ht="21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ht="21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ht="21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ht="21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ht="21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ht="21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ht="21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ht="21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ht="21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ht="21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ht="21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ht="21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ht="21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ht="21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ht="21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ht="21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ht="21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ht="21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ht="21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ht="21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ht="21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ht="21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ht="21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ht="21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ht="21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ht="21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ht="21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ht="21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ht="21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ht="21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ht="21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ht="21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ht="21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ht="21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ht="21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ht="21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ht="21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ht="21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ht="21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ht="21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ht="21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ht="21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ht="21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ht="21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ht="21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ht="21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ht="21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ht="21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ht="21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ht="21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ht="21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ht="21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ht="21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ht="21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ht="21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ht="21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ht="21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ht="21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ht="21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ht="21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ht="21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ht="21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ht="21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ht="21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ht="21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ht="21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ht="21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ht="21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ht="21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ht="21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ht="21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ht="21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ht="21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ht="21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ht="21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ht="21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ht="21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ht="21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ht="21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ht="21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ht="21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ht="21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ht="21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ht="21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ht="21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ht="21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ht="21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ht="21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ht="21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ht="21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ht="21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ht="21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ht="21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ht="21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ht="21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ht="21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ht="21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ht="21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ht="21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ht="21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ht="21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ht="21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ht="21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ht="21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ht="21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ht="21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ht="21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ht="21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ht="21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ht="21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ht="21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ht="21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ht="21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ht="21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ht="21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ht="21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ht="21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ht="21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ht="21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ht="21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ht="21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ht="21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ht="21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ht="21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ht="21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ht="21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ht="21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ht="21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ht="21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ht="21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ht="21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ht="21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ht="21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ht="21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ht="21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ht="21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ht="21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ht="21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ht="21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ht="21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ht="21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ht="21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ht="21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ht="21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ht="21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ht="21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ht="21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ht="21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ht="21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ht="21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ht="21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ht="21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ht="21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ht="21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ht="21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ht="21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ht="21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ht="21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ht="21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ht="21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ht="21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ht="21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ht="21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ht="21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ht="21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ht="21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ht="21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ht="21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ht="21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ht="21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ht="21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ht="21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ht="21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ht="21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ht="21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ht="21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ht="21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ht="21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ht="21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ht="21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ht="21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ht="21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ht="21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ht="21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ht="21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ht="21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ht="21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ht="21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ht="21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ht="21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ht="21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ht="21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ht="21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ht="21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ht="21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ht="21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ht="21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ht="21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ht="21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ht="21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ht="21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ht="21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ht="21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ht="21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ht="21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ht="21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ht="21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ht="21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ht="21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ht="21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ht="21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ht="21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ht="21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ht="21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ht="21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ht="21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ht="21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ht="21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ht="21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ht="21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ht="21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ht="21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ht="21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ht="21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ht="21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ht="21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ht="21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ht="21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ht="21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ht="21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ht="21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ht="21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ht="21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ht="21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ht="21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ht="21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ht="21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ht="21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ht="21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ht="21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ht="21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ht="21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ht="21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ht="21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ht="21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ht="21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ht="21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ht="21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ht="21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ht="21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ht="21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ht="21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ht="21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ht="21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ht="21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ht="21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ht="21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ht="21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ht="21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ht="21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ht="21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ht="21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ht="21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ht="21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ht="21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ht="21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ht="21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ht="21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ht="21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ht="21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ht="21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ht="21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ht="21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ht="21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ht="21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ht="21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ht="21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ht="21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ht="21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ht="21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ht="21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ht="21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ht="21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ht="21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ht="21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ht="21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ht="21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ht="21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ht="21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ht="21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ht="21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ht="21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ht="21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ht="21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ht="21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ht="21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ht="21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ht="21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ht="21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ht="21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ht="21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ht="21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ht="21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ht="21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ht="21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ht="21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ht="21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ht="21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ht="21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ht="21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ht="21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ht="21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ht="21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ht="21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ht="21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ht="21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ht="21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ht="21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ht="21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ht="21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ht="21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ht="21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ht="21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ht="21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ht="21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ht="21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ht="21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ht="21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ht="21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ht="21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ht="21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ht="21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ht="21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ht="21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ht="21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ht="21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ht="21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ht="21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ht="21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ht="21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ht="21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ht="21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ht="21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ht="21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ht="21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ht="21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ht="21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ht="21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ht="21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ht="21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ht="21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ht="21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ht="21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ht="21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ht="21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ht="21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ht="21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ht="21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ht="21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ht="21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ht="21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ht="21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ht="21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ht="21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ht="21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ht="21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ht="21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ht="21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ht="21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ht="21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ht="21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ht="21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ht="21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ht="21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ht="21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ht="21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ht="21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ht="21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ht="21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ht="21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ht="21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ht="21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ht="21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ht="21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ht="21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ht="21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ht="21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ht="21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ht="21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ht="21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ht="21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ht="21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ht="21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ht="21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ht="21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ht="21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ht="21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ht="21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ht="21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ht="21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ht="21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ht="21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ht="21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ht="21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ht="21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ht="21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ht="21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ht="21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ht="21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ht="21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ht="21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ht="21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ht="21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ht="21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ht="21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ht="21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ht="21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ht="21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ht="21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ht="21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ht="21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ht="21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ht="21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ht="21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ht="21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ht="21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ht="21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ht="21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ht="21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ht="21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ht="21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ht="21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ht="21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ht="21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ht="21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ht="21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ht="21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ht="21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ht="21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ht="21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ht="21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ht="21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ht="21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ht="21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ht="21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ht="21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ht="21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ht="21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ht="21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ht="21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ht="21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ht="21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ht="21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ht="21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ht="21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ht="21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ht="21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ht="21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ht="21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ht="21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ht="21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ht="21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ht="21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ht="21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ht="21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ht="21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ht="21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ht="21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ht="21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ht="21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ht="21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ht="21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ht="21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ht="21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ht="21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ht="21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ht="21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ht="21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ht="21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ht="21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ht="21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ht="21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ht="21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ht="21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ht="21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ht="21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ht="21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ht="21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ht="21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ht="21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ht="21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ht="21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ht="21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ht="21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ht="21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ht="21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ht="21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ht="21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ht="21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ht="21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ht="21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ht="21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ht="21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ht="21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ht="21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ht="21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ht="21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ht="21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ht="21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ht="21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ht="21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ht="21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ht="21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ht="21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ht="21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ht="21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ht="21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ht="21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ht="21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ht="21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ht="21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ht="21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ht="21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ht="21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ht="21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ht="21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ht="21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ht="21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ht="21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ht="21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ht="21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ht="21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ht="21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ht="21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ht="21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ht="21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ht="21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ht="21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ht="21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ht="21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ht="21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ht="21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ht="21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ht="21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ht="21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ht="21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ht="21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ht="21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ht="21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ht="21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ht="21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ht="21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ht="21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ht="21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ht="21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ht="21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ht="21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ht="21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ht="21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ht="21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ht="21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ht="21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ht="21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ht="21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ht="21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ht="21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ht="21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ht="21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ht="21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ht="21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ht="21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ht="21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ht="21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ht="21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ht="21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ht="21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ht="21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ht="21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ht="21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ht="21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ht="21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ht="21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ht="21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ht="21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ht="21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ht="21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ht="21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ht="21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ht="21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ht="21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ht="21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ht="21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ht="21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ht="21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ht="21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ht="21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ht="21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ht="21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ht="21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ht="21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ht="21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ht="21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ht="21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ht="21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ht="21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ht="21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ht="21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ht="21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ht="21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ht="21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ht="21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ht="21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ht="21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ht="21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ht="21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ht="21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ht="21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ht="21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ht="21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ht="21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ht="21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ht="21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ht="21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ht="21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ht="21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ht="21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ht="21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ht="21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ht="21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ht="21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ht="21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ht="21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ht="21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ht="21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ht="21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ht="21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ht="21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ht="21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ht="21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ht="21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ht="21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ht="21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ht="21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ht="21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ht="21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ht="21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ht="21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ht="21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ht="21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ht="21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ht="21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ht="21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ht="21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ht="21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ht="21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ht="21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ht="21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ht="21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ht="21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ht="21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 ht="21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 ht="21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 ht="21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</sheetData>
  <mergeCells count="3">
    <mergeCell ref="A1:H4"/>
    <mergeCell ref="B5:N5"/>
    <mergeCell ref="I6:J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2023-05-19T12:40:05Z</dcterms:modified>
</cp:coreProperties>
</file>