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sinadavis/Library/CloudStorage/GoogleDrive-davisjensina@gmail.com/My Drive/Schnable-Lab/HIPS/hips/data/"/>
    </mc:Choice>
  </mc:AlternateContent>
  <xr:revisionPtr revIDLastSave="0" documentId="13_ncr:1_{7D410C31-666F-6447-930A-8A18167DEC3F}" xr6:coauthVersionLast="47" xr6:coauthVersionMax="47" xr10:uidLastSave="{00000000-0000-0000-0000-000000000000}"/>
  <bookViews>
    <workbookView xWindow="0" yWindow="740" windowWidth="30240" windowHeight="18900" activeTab="5" xr2:uid="{9FC551E6-C316-453A-97D3-1BD8092CC6BD}"/>
  </bookViews>
  <sheets>
    <sheet name="Readme" sheetId="1" r:id="rId1"/>
    <sheet name="Index (Original)" sheetId="2" r:id="rId2"/>
    <sheet name="Index (Modified)" sheetId="9" r:id="rId3"/>
    <sheet name="Layout (Original)" sheetId="4" r:id="rId4"/>
    <sheet name="Layout (Modified)" sheetId="8" r:id="rId5"/>
    <sheet name="Layout (Planted)" sheetId="10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6" i="10" l="1"/>
  <c r="AF31" i="10"/>
  <c r="AF21" i="10"/>
  <c r="AE21" i="10"/>
  <c r="AE11" i="10" s="1"/>
  <c r="AE20" i="10"/>
  <c r="AE19" i="10"/>
  <c r="AE9" i="10" s="1"/>
  <c r="AE18" i="10"/>
  <c r="AE17" i="10"/>
  <c r="AE16" i="10"/>
  <c r="AE15" i="10"/>
  <c r="AE14" i="10"/>
  <c r="AE13" i="10"/>
  <c r="AE12" i="10"/>
  <c r="AF11" i="10"/>
  <c r="AE10" i="10"/>
  <c r="AE8" i="10"/>
  <c r="AE7" i="10"/>
  <c r="AP5" i="10"/>
  <c r="AR5" i="10" s="1"/>
  <c r="AP4" i="10"/>
  <c r="AR4" i="10" s="1"/>
  <c r="AP3" i="10"/>
  <c r="AR3" i="10" s="1"/>
  <c r="AR6" i="10" s="1"/>
  <c r="AH6" i="10" l="1"/>
  <c r="D66" i="9"/>
  <c r="D112" i="9"/>
  <c r="D242" i="9"/>
  <c r="D258" i="9"/>
  <c r="D400" i="9"/>
  <c r="D402" i="9"/>
  <c r="D474" i="9"/>
  <c r="D496" i="9"/>
  <c r="D562" i="9"/>
  <c r="D570" i="9"/>
  <c r="D658" i="9"/>
  <c r="D706" i="9"/>
  <c r="D721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D48" i="9" s="1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D240" i="9" s="1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D365" i="9" s="1"/>
  <c r="C366" i="9"/>
  <c r="C367" i="9"/>
  <c r="C368" i="9"/>
  <c r="C369" i="9"/>
  <c r="C370" i="9"/>
  <c r="C371" i="9"/>
  <c r="C372" i="9"/>
  <c r="C373" i="9"/>
  <c r="C374" i="9"/>
  <c r="C375" i="9"/>
  <c r="C376" i="9"/>
  <c r="D376" i="9" s="1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D464" i="9" s="1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D560" i="9" s="1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D656" i="9" s="1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D824" i="9" s="1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2" i="9"/>
  <c r="A682" i="9"/>
  <c r="B682" i="9"/>
  <c r="A683" i="9"/>
  <c r="B683" i="9" s="1"/>
  <c r="B684" i="9" s="1"/>
  <c r="B685" i="9" s="1"/>
  <c r="B686" i="9" s="1"/>
  <c r="B687" i="9" s="1"/>
  <c r="B688" i="9" s="1"/>
  <c r="B689" i="9" s="1"/>
  <c r="B690" i="9" s="1"/>
  <c r="B691" i="9" s="1"/>
  <c r="B692" i="9" s="1"/>
  <c r="B693" i="9" s="1"/>
  <c r="B694" i="9" s="1"/>
  <c r="B695" i="9" s="1"/>
  <c r="B696" i="9" s="1"/>
  <c r="B697" i="9" s="1"/>
  <c r="B698" i="9" s="1"/>
  <c r="B699" i="9" s="1"/>
  <c r="B700" i="9" s="1"/>
  <c r="B701" i="9" s="1"/>
  <c r="B702" i="9" s="1"/>
  <c r="B703" i="9" s="1"/>
  <c r="B704" i="9" s="1"/>
  <c r="B705" i="9" s="1"/>
  <c r="B706" i="9" s="1"/>
  <c r="B707" i="9" s="1"/>
  <c r="B708" i="9" s="1"/>
  <c r="B709" i="9" s="1"/>
  <c r="B710" i="9" s="1"/>
  <c r="B711" i="9" s="1"/>
  <c r="B712" i="9" s="1"/>
  <c r="B713" i="9" s="1"/>
  <c r="B714" i="9" s="1"/>
  <c r="B715" i="9" s="1"/>
  <c r="B716" i="9" s="1"/>
  <c r="B717" i="9" s="1"/>
  <c r="B718" i="9" s="1"/>
  <c r="B719" i="9" s="1"/>
  <c r="B720" i="9" s="1"/>
  <c r="B721" i="9" s="1"/>
  <c r="B722" i="9" s="1"/>
  <c r="B723" i="9" s="1"/>
  <c r="B724" i="9" s="1"/>
  <c r="B725" i="9" s="1"/>
  <c r="B726" i="9" s="1"/>
  <c r="B727" i="9" s="1"/>
  <c r="B728" i="9" s="1"/>
  <c r="B729" i="9" s="1"/>
  <c r="B730" i="9" s="1"/>
  <c r="B731" i="9" s="1"/>
  <c r="B732" i="9" s="1"/>
  <c r="B733" i="9" s="1"/>
  <c r="B734" i="9" s="1"/>
  <c r="B735" i="9" s="1"/>
  <c r="B736" i="9" s="1"/>
  <c r="B737" i="9" s="1"/>
  <c r="B738" i="9" s="1"/>
  <c r="B739" i="9" s="1"/>
  <c r="B740" i="9" s="1"/>
  <c r="B741" i="9" s="1"/>
  <c r="B742" i="9" s="1"/>
  <c r="B743" i="9" s="1"/>
  <c r="B744" i="9" s="1"/>
  <c r="B745" i="9" s="1"/>
  <c r="B746" i="9" s="1"/>
  <c r="B747" i="9" s="1"/>
  <c r="B748" i="9" s="1"/>
  <c r="B749" i="9" s="1"/>
  <c r="B750" i="9" s="1"/>
  <c r="B751" i="9" s="1"/>
  <c r="B752" i="9" s="1"/>
  <c r="B753" i="9" s="1"/>
  <c r="B754" i="9" s="1"/>
  <c r="B755" i="9" s="1"/>
  <c r="B756" i="9" s="1"/>
  <c r="B757" i="9" s="1"/>
  <c r="B758" i="9" s="1"/>
  <c r="B759" i="9" s="1"/>
  <c r="B760" i="9" s="1"/>
  <c r="B761" i="9" s="1"/>
  <c r="B762" i="9" s="1"/>
  <c r="B763" i="9" s="1"/>
  <c r="B764" i="9" s="1"/>
  <c r="B765" i="9" s="1"/>
  <c r="B766" i="9" s="1"/>
  <c r="B767" i="9" s="1"/>
  <c r="B768" i="9" s="1"/>
  <c r="B769" i="9" s="1"/>
  <c r="B770" i="9" s="1"/>
  <c r="B771" i="9" s="1"/>
  <c r="B772" i="9" s="1"/>
  <c r="B773" i="9" s="1"/>
  <c r="B774" i="9" s="1"/>
  <c r="B775" i="9" s="1"/>
  <c r="B776" i="9" s="1"/>
  <c r="B777" i="9" s="1"/>
  <c r="B778" i="9" s="1"/>
  <c r="B779" i="9" s="1"/>
  <c r="B780" i="9" s="1"/>
  <c r="B781" i="9" s="1"/>
  <c r="B782" i="9" s="1"/>
  <c r="B783" i="9" s="1"/>
  <c r="B784" i="9" s="1"/>
  <c r="B785" i="9" s="1"/>
  <c r="B786" i="9" s="1"/>
  <c r="B787" i="9" s="1"/>
  <c r="B788" i="9" s="1"/>
  <c r="B789" i="9" s="1"/>
  <c r="B790" i="9" s="1"/>
  <c r="B791" i="9" s="1"/>
  <c r="B792" i="9" s="1"/>
  <c r="B793" i="9" s="1"/>
  <c r="B794" i="9" s="1"/>
  <c r="B795" i="9" s="1"/>
  <c r="B796" i="9" s="1"/>
  <c r="B797" i="9" s="1"/>
  <c r="B798" i="9" s="1"/>
  <c r="B799" i="9" s="1"/>
  <c r="B800" i="9" s="1"/>
  <c r="B801" i="9" s="1"/>
  <c r="B802" i="9" s="1"/>
  <c r="B803" i="9" s="1"/>
  <c r="B804" i="9" s="1"/>
  <c r="B805" i="9" s="1"/>
  <c r="B806" i="9" s="1"/>
  <c r="B807" i="9" s="1"/>
  <c r="B808" i="9" s="1"/>
  <c r="B809" i="9" s="1"/>
  <c r="B810" i="9" s="1"/>
  <c r="B811" i="9" s="1"/>
  <c r="B812" i="9" s="1"/>
  <c r="B813" i="9" s="1"/>
  <c r="B814" i="9" s="1"/>
  <c r="B815" i="9" s="1"/>
  <c r="B816" i="9" s="1"/>
  <c r="B817" i="9" s="1"/>
  <c r="B818" i="9" s="1"/>
  <c r="B819" i="9" s="1"/>
  <c r="B820" i="9" s="1"/>
  <c r="B821" i="9" s="1"/>
  <c r="B822" i="9" s="1"/>
  <c r="B823" i="9" s="1"/>
  <c r="B824" i="9" s="1"/>
  <c r="B825" i="9" s="1"/>
  <c r="B826" i="9" s="1"/>
  <c r="B827" i="9" s="1"/>
  <c r="B828" i="9" s="1"/>
  <c r="B829" i="9" s="1"/>
  <c r="B830" i="9" s="1"/>
  <c r="B831" i="9" s="1"/>
  <c r="B832" i="9" s="1"/>
  <c r="B833" i="9" s="1"/>
  <c r="B834" i="9" s="1"/>
  <c r="B835" i="9" s="1"/>
  <c r="B836" i="9" s="1"/>
  <c r="B837" i="9" s="1"/>
  <c r="B838" i="9" s="1"/>
  <c r="B839" i="9" s="1"/>
  <c r="B840" i="9" s="1"/>
  <c r="B841" i="9" s="1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60" i="9"/>
  <c r="A61" i="9"/>
  <c r="A62" i="9"/>
  <c r="A63" i="9"/>
  <c r="A65" i="9"/>
  <c r="A66" i="9"/>
  <c r="A68" i="9"/>
  <c r="A70" i="9"/>
  <c r="A71" i="9"/>
  <c r="A73" i="9"/>
  <c r="A74" i="9"/>
  <c r="A76" i="9"/>
  <c r="A77" i="9"/>
  <c r="A78" i="9"/>
  <c r="A79" i="9"/>
  <c r="A81" i="9"/>
  <c r="A82" i="9"/>
  <c r="A84" i="9"/>
  <c r="A86" i="9"/>
  <c r="A89" i="9"/>
  <c r="A90" i="9"/>
  <c r="A93" i="9"/>
  <c r="A94" i="9"/>
  <c r="A98" i="9"/>
  <c r="A102" i="9"/>
  <c r="A105" i="9"/>
  <c r="A106" i="9"/>
  <c r="A109" i="9"/>
  <c r="A110" i="9"/>
  <c r="A114" i="9"/>
  <c r="A118" i="9"/>
  <c r="A121" i="9"/>
  <c r="A122" i="9"/>
  <c r="A126" i="9"/>
  <c r="A130" i="9"/>
  <c r="A134" i="9"/>
  <c r="A137" i="9"/>
  <c r="A138" i="9"/>
  <c r="A142" i="9"/>
  <c r="A146" i="9"/>
  <c r="A150" i="9"/>
  <c r="A154" i="9"/>
  <c r="A158" i="9"/>
  <c r="A162" i="9"/>
  <c r="A166" i="9"/>
  <c r="A170" i="9"/>
  <c r="A174" i="9"/>
  <c r="A178" i="9"/>
  <c r="A182" i="9"/>
  <c r="A186" i="9"/>
  <c r="A190" i="9"/>
  <c r="A194" i="9"/>
  <c r="A198" i="9"/>
  <c r="A202" i="9"/>
  <c r="A206" i="9"/>
  <c r="A210" i="9"/>
  <c r="A214" i="9"/>
  <c r="A218" i="9"/>
  <c r="A222" i="9"/>
  <c r="A226" i="9"/>
  <c r="A230" i="9"/>
  <c r="A234" i="9"/>
  <c r="A238" i="9"/>
  <c r="A242" i="9"/>
  <c r="A246" i="9"/>
  <c r="A250" i="9"/>
  <c r="A254" i="9"/>
  <c r="A258" i="9"/>
  <c r="A262" i="9"/>
  <c r="A266" i="9"/>
  <c r="A270" i="9"/>
  <c r="A274" i="9"/>
  <c r="A278" i="9"/>
  <c r="A282" i="9"/>
  <c r="A286" i="9"/>
  <c r="A290" i="9"/>
  <c r="A294" i="9"/>
  <c r="A298" i="9"/>
  <c r="A302" i="9"/>
  <c r="A306" i="9"/>
  <c r="A310" i="9"/>
  <c r="A314" i="9"/>
  <c r="A318" i="9"/>
  <c r="A322" i="9"/>
  <c r="A326" i="9"/>
  <c r="A330" i="9"/>
  <c r="A334" i="9"/>
  <c r="A338" i="9"/>
  <c r="A342" i="9"/>
  <c r="A346" i="9"/>
  <c r="A350" i="9"/>
  <c r="A354" i="9"/>
  <c r="A358" i="9"/>
  <c r="A362" i="9"/>
  <c r="A366" i="9"/>
  <c r="A370" i="9"/>
  <c r="A374" i="9"/>
  <c r="A378" i="9"/>
  <c r="A382" i="9"/>
  <c r="A386" i="9"/>
  <c r="A390" i="9"/>
  <c r="A394" i="9"/>
  <c r="A398" i="9"/>
  <c r="A402" i="9"/>
  <c r="A410" i="9"/>
  <c r="A418" i="9"/>
  <c r="A426" i="9"/>
  <c r="B30" i="9"/>
  <c r="A30" i="9"/>
  <c r="B4" i="9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" i="9"/>
  <c r="E828" i="9" l="1"/>
  <c r="F828" i="9"/>
  <c r="D828" i="9"/>
  <c r="E788" i="9"/>
  <c r="F788" i="9"/>
  <c r="D788" i="9"/>
  <c r="F740" i="9"/>
  <c r="E740" i="9"/>
  <c r="D740" i="9"/>
  <c r="F692" i="9"/>
  <c r="E692" i="9"/>
  <c r="D692" i="9"/>
  <c r="F652" i="9"/>
  <c r="D652" i="9"/>
  <c r="E652" i="9"/>
  <c r="F612" i="9"/>
  <c r="E612" i="9"/>
  <c r="D612" i="9"/>
  <c r="F572" i="9"/>
  <c r="E572" i="9"/>
  <c r="D572" i="9"/>
  <c r="E524" i="9"/>
  <c r="F524" i="9"/>
  <c r="D524" i="9"/>
  <c r="E476" i="9"/>
  <c r="F476" i="9"/>
  <c r="D476" i="9"/>
  <c r="E420" i="9"/>
  <c r="F420" i="9"/>
  <c r="D420" i="9"/>
  <c r="E372" i="9"/>
  <c r="F372" i="9"/>
  <c r="D372" i="9"/>
  <c r="E340" i="9"/>
  <c r="F340" i="9"/>
  <c r="D340" i="9"/>
  <c r="E292" i="9"/>
  <c r="F292" i="9"/>
  <c r="D292" i="9"/>
  <c r="E244" i="9"/>
  <c r="F244" i="9"/>
  <c r="D244" i="9"/>
  <c r="E204" i="9"/>
  <c r="F204" i="9"/>
  <c r="D204" i="9"/>
  <c r="E140" i="9"/>
  <c r="F140" i="9"/>
  <c r="D140" i="9"/>
  <c r="E100" i="9"/>
  <c r="F100" i="9"/>
  <c r="D100" i="9"/>
  <c r="E60" i="9"/>
  <c r="F60" i="9"/>
  <c r="D60" i="9"/>
  <c r="E20" i="9"/>
  <c r="F20" i="9"/>
  <c r="D20" i="9"/>
  <c r="E835" i="9"/>
  <c r="F835" i="9"/>
  <c r="D835" i="9"/>
  <c r="E795" i="9"/>
  <c r="F795" i="9"/>
  <c r="D795" i="9"/>
  <c r="F739" i="9"/>
  <c r="E739" i="9"/>
  <c r="D739" i="9"/>
  <c r="F699" i="9"/>
  <c r="D699" i="9"/>
  <c r="E699" i="9"/>
  <c r="F635" i="9"/>
  <c r="D635" i="9"/>
  <c r="E635" i="9"/>
  <c r="F603" i="9"/>
  <c r="E603" i="9"/>
  <c r="D603" i="9"/>
  <c r="F563" i="9"/>
  <c r="E563" i="9"/>
  <c r="D563" i="9"/>
  <c r="E523" i="9"/>
  <c r="F523" i="9"/>
  <c r="D523" i="9"/>
  <c r="E491" i="9"/>
  <c r="F491" i="9"/>
  <c r="D491" i="9"/>
  <c r="E451" i="9"/>
  <c r="F451" i="9"/>
  <c r="D451" i="9"/>
  <c r="E411" i="9"/>
  <c r="F411" i="9"/>
  <c r="D411" i="9"/>
  <c r="E387" i="9"/>
  <c r="F387" i="9"/>
  <c r="D387" i="9"/>
  <c r="E355" i="9"/>
  <c r="F355" i="9"/>
  <c r="D355" i="9"/>
  <c r="F331" i="9"/>
  <c r="E331" i="9"/>
  <c r="D331" i="9"/>
  <c r="E307" i="9"/>
  <c r="F307" i="9"/>
  <c r="D307" i="9"/>
  <c r="E275" i="9"/>
  <c r="F275" i="9"/>
  <c r="D275" i="9"/>
  <c r="E251" i="9"/>
  <c r="F251" i="9"/>
  <c r="D251" i="9"/>
  <c r="F227" i="9"/>
  <c r="E227" i="9"/>
  <c r="D227" i="9"/>
  <c r="F203" i="9"/>
  <c r="E203" i="9"/>
  <c r="D203" i="9"/>
  <c r="F179" i="9"/>
  <c r="E179" i="9"/>
  <c r="D179" i="9"/>
  <c r="F155" i="9"/>
  <c r="E155" i="9"/>
  <c r="D155" i="9"/>
  <c r="F139" i="9"/>
  <c r="E139" i="9"/>
  <c r="D139" i="9"/>
  <c r="F107" i="9"/>
  <c r="E107" i="9"/>
  <c r="D107" i="9"/>
  <c r="F91" i="9"/>
  <c r="E91" i="9"/>
  <c r="D91" i="9"/>
  <c r="F67" i="9"/>
  <c r="E67" i="9"/>
  <c r="D67" i="9"/>
  <c r="F59" i="9"/>
  <c r="E59" i="9"/>
  <c r="D59" i="9"/>
  <c r="F43" i="9"/>
  <c r="E43" i="9"/>
  <c r="D43" i="9"/>
  <c r="F35" i="9"/>
  <c r="E35" i="9"/>
  <c r="D35" i="9"/>
  <c r="F27" i="9"/>
  <c r="E27" i="9"/>
  <c r="D27" i="9"/>
  <c r="F19" i="9"/>
  <c r="E19" i="9"/>
  <c r="D19" i="9"/>
  <c r="F11" i="9"/>
  <c r="E11" i="9"/>
  <c r="D11" i="9"/>
  <c r="F3" i="9"/>
  <c r="E3" i="9"/>
  <c r="D3" i="9"/>
  <c r="F2" i="9"/>
  <c r="E2" i="9"/>
  <c r="D2" i="9"/>
  <c r="E834" i="9"/>
  <c r="F834" i="9"/>
  <c r="D834" i="9"/>
  <c r="E826" i="9"/>
  <c r="F826" i="9"/>
  <c r="D826" i="9"/>
  <c r="E818" i="9"/>
  <c r="F818" i="9"/>
  <c r="E810" i="9"/>
  <c r="D810" i="9"/>
  <c r="F810" i="9"/>
  <c r="E802" i="9"/>
  <c r="D802" i="9"/>
  <c r="E794" i="9"/>
  <c r="F794" i="9"/>
  <c r="E786" i="9"/>
  <c r="D786" i="9"/>
  <c r="F786" i="9"/>
  <c r="E778" i="9"/>
  <c r="D778" i="9"/>
  <c r="F778" i="9"/>
  <c r="E770" i="9"/>
  <c r="F770" i="9"/>
  <c r="D770" i="9"/>
  <c r="E762" i="9"/>
  <c r="F762" i="9"/>
  <c r="D762" i="9"/>
  <c r="E754" i="9"/>
  <c r="F754" i="9"/>
  <c r="D754" i="9"/>
  <c r="E746" i="9"/>
  <c r="F746" i="9"/>
  <c r="D746" i="9"/>
  <c r="E738" i="9"/>
  <c r="F738" i="9"/>
  <c r="D738" i="9"/>
  <c r="E730" i="9"/>
  <c r="F730" i="9"/>
  <c r="D730" i="9"/>
  <c r="E722" i="9"/>
  <c r="F722" i="9"/>
  <c r="D722" i="9"/>
  <c r="E714" i="9"/>
  <c r="F714" i="9"/>
  <c r="D714" i="9"/>
  <c r="E706" i="9"/>
  <c r="F706" i="9"/>
  <c r="E698" i="9"/>
  <c r="F698" i="9"/>
  <c r="D698" i="9"/>
  <c r="E836" i="9"/>
  <c r="F836" i="9"/>
  <c r="D836" i="9"/>
  <c r="E780" i="9"/>
  <c r="F780" i="9"/>
  <c r="D780" i="9"/>
  <c r="F748" i="9"/>
  <c r="D748" i="9"/>
  <c r="E748" i="9"/>
  <c r="F708" i="9"/>
  <c r="E708" i="9"/>
  <c r="D708" i="9"/>
  <c r="F644" i="9"/>
  <c r="E644" i="9"/>
  <c r="D644" i="9"/>
  <c r="F588" i="9"/>
  <c r="E588" i="9"/>
  <c r="D588" i="9"/>
  <c r="F548" i="9"/>
  <c r="E548" i="9"/>
  <c r="D548" i="9"/>
  <c r="E500" i="9"/>
  <c r="F500" i="9"/>
  <c r="D500" i="9"/>
  <c r="E452" i="9"/>
  <c r="F452" i="9"/>
  <c r="D452" i="9"/>
  <c r="E428" i="9"/>
  <c r="F428" i="9"/>
  <c r="D428" i="9"/>
  <c r="E380" i="9"/>
  <c r="F380" i="9"/>
  <c r="D380" i="9"/>
  <c r="E348" i="9"/>
  <c r="F348" i="9"/>
  <c r="D348" i="9"/>
  <c r="E300" i="9"/>
  <c r="F300" i="9"/>
  <c r="D300" i="9"/>
  <c r="E260" i="9"/>
  <c r="F260" i="9"/>
  <c r="D260" i="9"/>
  <c r="E228" i="9"/>
  <c r="F228" i="9"/>
  <c r="D228" i="9"/>
  <c r="E180" i="9"/>
  <c r="F180" i="9"/>
  <c r="D180" i="9"/>
  <c r="E156" i="9"/>
  <c r="F156" i="9"/>
  <c r="D156" i="9"/>
  <c r="E116" i="9"/>
  <c r="F116" i="9"/>
  <c r="D116" i="9"/>
  <c r="E52" i="9"/>
  <c r="F52" i="9"/>
  <c r="D52" i="9"/>
  <c r="E44" i="9"/>
  <c r="F44" i="9"/>
  <c r="D44" i="9"/>
  <c r="E803" i="9"/>
  <c r="F803" i="9"/>
  <c r="D803" i="9"/>
  <c r="F747" i="9"/>
  <c r="D747" i="9"/>
  <c r="E747" i="9"/>
  <c r="F691" i="9"/>
  <c r="E691" i="9"/>
  <c r="D691" i="9"/>
  <c r="F643" i="9"/>
  <c r="E643" i="9"/>
  <c r="D643" i="9"/>
  <c r="F611" i="9"/>
  <c r="E611" i="9"/>
  <c r="D611" i="9"/>
  <c r="F555" i="9"/>
  <c r="E555" i="9"/>
  <c r="D555" i="9"/>
  <c r="E515" i="9"/>
  <c r="F515" i="9"/>
  <c r="D515" i="9"/>
  <c r="E475" i="9"/>
  <c r="F475" i="9"/>
  <c r="D475" i="9"/>
  <c r="E435" i="9"/>
  <c r="F435" i="9"/>
  <c r="D435" i="9"/>
  <c r="E403" i="9"/>
  <c r="F403" i="9"/>
  <c r="D403" i="9"/>
  <c r="E379" i="9"/>
  <c r="D379" i="9"/>
  <c r="F379" i="9"/>
  <c r="E347" i="9"/>
  <c r="D347" i="9"/>
  <c r="F347" i="9"/>
  <c r="E323" i="9"/>
  <c r="F323" i="9"/>
  <c r="D323" i="9"/>
  <c r="F299" i="9"/>
  <c r="D299" i="9"/>
  <c r="E299" i="9"/>
  <c r="E283" i="9"/>
  <c r="F283" i="9"/>
  <c r="D283" i="9"/>
  <c r="E259" i="9"/>
  <c r="F259" i="9"/>
  <c r="D259" i="9"/>
  <c r="F235" i="9"/>
  <c r="E235" i="9"/>
  <c r="D235" i="9"/>
  <c r="F211" i="9"/>
  <c r="E211" i="9"/>
  <c r="D211" i="9"/>
  <c r="F187" i="9"/>
  <c r="E187" i="9"/>
  <c r="D187" i="9"/>
  <c r="F163" i="9"/>
  <c r="E163" i="9"/>
  <c r="D163" i="9"/>
  <c r="F131" i="9"/>
  <c r="E131" i="9"/>
  <c r="D131" i="9"/>
  <c r="F115" i="9"/>
  <c r="E115" i="9"/>
  <c r="D115" i="9"/>
  <c r="F99" i="9"/>
  <c r="E99" i="9"/>
  <c r="D99" i="9"/>
  <c r="F75" i="9"/>
  <c r="E75" i="9"/>
  <c r="D75" i="9"/>
  <c r="F51" i="9"/>
  <c r="E51" i="9"/>
  <c r="D51" i="9"/>
  <c r="E841" i="9"/>
  <c r="D841" i="9"/>
  <c r="F841" i="9"/>
  <c r="E833" i="9"/>
  <c r="F833" i="9"/>
  <c r="D833" i="9"/>
  <c r="E825" i="9"/>
  <c r="F825" i="9"/>
  <c r="D825" i="9"/>
  <c r="E817" i="9"/>
  <c r="F817" i="9"/>
  <c r="D817" i="9"/>
  <c r="E809" i="9"/>
  <c r="D809" i="9"/>
  <c r="F809" i="9"/>
  <c r="E801" i="9"/>
  <c r="D801" i="9"/>
  <c r="E793" i="9"/>
  <c r="F793" i="9"/>
  <c r="E785" i="9"/>
  <c r="F785" i="9"/>
  <c r="D785" i="9"/>
  <c r="E777" i="9"/>
  <c r="F777" i="9"/>
  <c r="D777" i="9"/>
  <c r="E769" i="9"/>
  <c r="F769" i="9"/>
  <c r="D769" i="9"/>
  <c r="E761" i="9"/>
  <c r="F761" i="9"/>
  <c r="D761" i="9"/>
  <c r="E753" i="9"/>
  <c r="F753" i="9"/>
  <c r="D753" i="9"/>
  <c r="E745" i="9"/>
  <c r="F745" i="9"/>
  <c r="D745" i="9"/>
  <c r="E737" i="9"/>
  <c r="F737" i="9"/>
  <c r="D737" i="9"/>
  <c r="E729" i="9"/>
  <c r="F729" i="9"/>
  <c r="D729" i="9"/>
  <c r="E721" i="9"/>
  <c r="F721" i="9"/>
  <c r="E713" i="9"/>
  <c r="F713" i="9"/>
  <c r="D713" i="9"/>
  <c r="E705" i="9"/>
  <c r="F705" i="9"/>
  <c r="D705" i="9"/>
  <c r="E697" i="9"/>
  <c r="F697" i="9"/>
  <c r="D697" i="9"/>
  <c r="E689" i="9"/>
  <c r="F689" i="9"/>
  <c r="D689" i="9"/>
  <c r="E681" i="9"/>
  <c r="F681" i="9"/>
  <c r="D681" i="9"/>
  <c r="E673" i="9"/>
  <c r="F673" i="9"/>
  <c r="D673" i="9"/>
  <c r="E665" i="9"/>
  <c r="F665" i="9"/>
  <c r="D665" i="9"/>
  <c r="E657" i="9"/>
  <c r="F657" i="9"/>
  <c r="D657" i="9"/>
  <c r="E649" i="9"/>
  <c r="F649" i="9"/>
  <c r="D649" i="9"/>
  <c r="E641" i="9"/>
  <c r="F641" i="9"/>
  <c r="D641" i="9"/>
  <c r="E633" i="9"/>
  <c r="F633" i="9"/>
  <c r="D633" i="9"/>
  <c r="E625" i="9"/>
  <c r="F625" i="9"/>
  <c r="D625" i="9"/>
  <c r="E617" i="9"/>
  <c r="F617" i="9"/>
  <c r="D617" i="9"/>
  <c r="E609" i="9"/>
  <c r="F609" i="9"/>
  <c r="D609" i="9"/>
  <c r="E601" i="9"/>
  <c r="F601" i="9"/>
  <c r="D601" i="9"/>
  <c r="E593" i="9"/>
  <c r="F593" i="9"/>
  <c r="D593" i="9"/>
  <c r="E585" i="9"/>
  <c r="F585" i="9"/>
  <c r="D585" i="9"/>
  <c r="E577" i="9"/>
  <c r="F577" i="9"/>
  <c r="D577" i="9"/>
  <c r="E569" i="9"/>
  <c r="F569" i="9"/>
  <c r="D569" i="9"/>
  <c r="D818" i="9"/>
  <c r="E804" i="9"/>
  <c r="F804" i="9"/>
  <c r="D804" i="9"/>
  <c r="F756" i="9"/>
  <c r="E756" i="9"/>
  <c r="D756" i="9"/>
  <c r="F700" i="9"/>
  <c r="D700" i="9"/>
  <c r="E700" i="9"/>
  <c r="F660" i="9"/>
  <c r="E660" i="9"/>
  <c r="D660" i="9"/>
  <c r="F628" i="9"/>
  <c r="E628" i="9"/>
  <c r="D628" i="9"/>
  <c r="F596" i="9"/>
  <c r="E596" i="9"/>
  <c r="D596" i="9"/>
  <c r="F564" i="9"/>
  <c r="E564" i="9"/>
  <c r="D564" i="9"/>
  <c r="E516" i="9"/>
  <c r="F516" i="9"/>
  <c r="D516" i="9"/>
  <c r="E492" i="9"/>
  <c r="F492" i="9"/>
  <c r="D492" i="9"/>
  <c r="E444" i="9"/>
  <c r="F444" i="9"/>
  <c r="D444" i="9"/>
  <c r="E396" i="9"/>
  <c r="F396" i="9"/>
  <c r="D396" i="9"/>
  <c r="E356" i="9"/>
  <c r="F356" i="9"/>
  <c r="D356" i="9"/>
  <c r="E316" i="9"/>
  <c r="F316" i="9"/>
  <c r="D316" i="9"/>
  <c r="E276" i="9"/>
  <c r="F276" i="9"/>
  <c r="D276" i="9"/>
  <c r="E236" i="9"/>
  <c r="F236" i="9"/>
  <c r="D236" i="9"/>
  <c r="E188" i="9"/>
  <c r="F188" i="9"/>
  <c r="D188" i="9"/>
  <c r="E164" i="9"/>
  <c r="F164" i="9"/>
  <c r="D164" i="9"/>
  <c r="E124" i="9"/>
  <c r="F124" i="9"/>
  <c r="D124" i="9"/>
  <c r="E76" i="9"/>
  <c r="F76" i="9"/>
  <c r="D76" i="9"/>
  <c r="E28" i="9"/>
  <c r="F28" i="9"/>
  <c r="D28" i="9"/>
  <c r="E827" i="9"/>
  <c r="F827" i="9"/>
  <c r="D827" i="9"/>
  <c r="E779" i="9"/>
  <c r="F779" i="9"/>
  <c r="D779" i="9"/>
  <c r="F755" i="9"/>
  <c r="E755" i="9"/>
  <c r="D755" i="9"/>
  <c r="F715" i="9"/>
  <c r="D715" i="9"/>
  <c r="E715" i="9"/>
  <c r="F675" i="9"/>
  <c r="E675" i="9"/>
  <c r="D675" i="9"/>
  <c r="F627" i="9"/>
  <c r="E627" i="9"/>
  <c r="D627" i="9"/>
  <c r="F595" i="9"/>
  <c r="E595" i="9"/>
  <c r="D595" i="9"/>
  <c r="F547" i="9"/>
  <c r="E547" i="9"/>
  <c r="D547" i="9"/>
  <c r="F531" i="9"/>
  <c r="E531" i="9"/>
  <c r="D531" i="9"/>
  <c r="E499" i="9"/>
  <c r="F499" i="9"/>
  <c r="D499" i="9"/>
  <c r="E483" i="9"/>
  <c r="F483" i="9"/>
  <c r="D483" i="9"/>
  <c r="E443" i="9"/>
  <c r="D443" i="9"/>
  <c r="F443" i="9"/>
  <c r="E427" i="9"/>
  <c r="F427" i="9"/>
  <c r="D427" i="9"/>
  <c r="E395" i="9"/>
  <c r="F395" i="9"/>
  <c r="D395" i="9"/>
  <c r="E371" i="9"/>
  <c r="F371" i="9"/>
  <c r="D371" i="9"/>
  <c r="E363" i="9"/>
  <c r="F363" i="9"/>
  <c r="D363" i="9"/>
  <c r="E339" i="9"/>
  <c r="F339" i="9"/>
  <c r="D339" i="9"/>
  <c r="E315" i="9"/>
  <c r="F315" i="9"/>
  <c r="D315" i="9"/>
  <c r="E291" i="9"/>
  <c r="F291" i="9"/>
  <c r="D291" i="9"/>
  <c r="F267" i="9"/>
  <c r="D267" i="9"/>
  <c r="E267" i="9"/>
  <c r="E243" i="9"/>
  <c r="F243" i="9"/>
  <c r="D243" i="9"/>
  <c r="F219" i="9"/>
  <c r="E219" i="9"/>
  <c r="D219" i="9"/>
  <c r="F195" i="9"/>
  <c r="E195" i="9"/>
  <c r="D195" i="9"/>
  <c r="F171" i="9"/>
  <c r="E171" i="9"/>
  <c r="D171" i="9"/>
  <c r="F147" i="9"/>
  <c r="E147" i="9"/>
  <c r="D147" i="9"/>
  <c r="F123" i="9"/>
  <c r="E123" i="9"/>
  <c r="D123" i="9"/>
  <c r="F83" i="9"/>
  <c r="E83" i="9"/>
  <c r="D83" i="9"/>
  <c r="E840" i="9"/>
  <c r="F840" i="9"/>
  <c r="D840" i="9"/>
  <c r="E832" i="9"/>
  <c r="F832" i="9"/>
  <c r="D832" i="9"/>
  <c r="E824" i="9"/>
  <c r="F824" i="9"/>
  <c r="E816" i="9"/>
  <c r="F816" i="9"/>
  <c r="D816" i="9"/>
  <c r="E808" i="9"/>
  <c r="F808" i="9"/>
  <c r="D808" i="9"/>
  <c r="E800" i="9"/>
  <c r="F800" i="9"/>
  <c r="D800" i="9"/>
  <c r="E792" i="9"/>
  <c r="F792" i="9"/>
  <c r="D792" i="9"/>
  <c r="E784" i="9"/>
  <c r="F784" i="9"/>
  <c r="D784" i="9"/>
  <c r="F776" i="9"/>
  <c r="D776" i="9"/>
  <c r="E776" i="9"/>
  <c r="F768" i="9"/>
  <c r="E768" i="9"/>
  <c r="D768" i="9"/>
  <c r="F760" i="9"/>
  <c r="E760" i="9"/>
  <c r="F752" i="9"/>
  <c r="E752" i="9"/>
  <c r="D752" i="9"/>
  <c r="F744" i="9"/>
  <c r="E744" i="9"/>
  <c r="D744" i="9"/>
  <c r="F736" i="9"/>
  <c r="E736" i="9"/>
  <c r="D736" i="9"/>
  <c r="F728" i="9"/>
  <c r="E728" i="9"/>
  <c r="D728" i="9"/>
  <c r="F720" i="9"/>
  <c r="E720" i="9"/>
  <c r="D720" i="9"/>
  <c r="F712" i="9"/>
  <c r="D712" i="9"/>
  <c r="E712" i="9"/>
  <c r="F704" i="9"/>
  <c r="E704" i="9"/>
  <c r="D704" i="9"/>
  <c r="F696" i="9"/>
  <c r="E696" i="9"/>
  <c r="D696" i="9"/>
  <c r="F688" i="9"/>
  <c r="E688" i="9"/>
  <c r="D688" i="9"/>
  <c r="F680" i="9"/>
  <c r="E680" i="9"/>
  <c r="D680" i="9"/>
  <c r="F672" i="9"/>
  <c r="E672" i="9"/>
  <c r="D672" i="9"/>
  <c r="F664" i="9"/>
  <c r="E664" i="9"/>
  <c r="D664" i="9"/>
  <c r="F656" i="9"/>
  <c r="E656" i="9"/>
  <c r="F648" i="9"/>
  <c r="D648" i="9"/>
  <c r="E648" i="9"/>
  <c r="F640" i="9"/>
  <c r="E640" i="9"/>
  <c r="D640" i="9"/>
  <c r="F632" i="9"/>
  <c r="E632" i="9"/>
  <c r="D632" i="9"/>
  <c r="F624" i="9"/>
  <c r="E624" i="9"/>
  <c r="D624" i="9"/>
  <c r="D794" i="9"/>
  <c r="E796" i="9"/>
  <c r="F796" i="9"/>
  <c r="D796" i="9"/>
  <c r="F724" i="9"/>
  <c r="E724" i="9"/>
  <c r="D724" i="9"/>
  <c r="F668" i="9"/>
  <c r="D668" i="9"/>
  <c r="E668" i="9"/>
  <c r="F604" i="9"/>
  <c r="E604" i="9"/>
  <c r="D604" i="9"/>
  <c r="F540" i="9"/>
  <c r="E540" i="9"/>
  <c r="D540" i="9"/>
  <c r="E460" i="9"/>
  <c r="F460" i="9"/>
  <c r="D460" i="9"/>
  <c r="E388" i="9"/>
  <c r="F388" i="9"/>
  <c r="D388" i="9"/>
  <c r="E324" i="9"/>
  <c r="F324" i="9"/>
  <c r="D324" i="9"/>
  <c r="E268" i="9"/>
  <c r="F268" i="9"/>
  <c r="D268" i="9"/>
  <c r="E212" i="9"/>
  <c r="F212" i="9"/>
  <c r="D212" i="9"/>
  <c r="E148" i="9"/>
  <c r="F148" i="9"/>
  <c r="D148" i="9"/>
  <c r="E92" i="9"/>
  <c r="F92" i="9"/>
  <c r="D92" i="9"/>
  <c r="E4" i="9"/>
  <c r="F4" i="9"/>
  <c r="D4" i="9"/>
  <c r="E787" i="9"/>
  <c r="F787" i="9"/>
  <c r="D787" i="9"/>
  <c r="F731" i="9"/>
  <c r="D731" i="9"/>
  <c r="E731" i="9"/>
  <c r="F667" i="9"/>
  <c r="D667" i="9"/>
  <c r="E667" i="9"/>
  <c r="F579" i="9"/>
  <c r="E579" i="9"/>
  <c r="D579" i="9"/>
  <c r="E459" i="9"/>
  <c r="F459" i="9"/>
  <c r="D459" i="9"/>
  <c r="E831" i="9"/>
  <c r="F831" i="9"/>
  <c r="D831" i="9"/>
  <c r="E815" i="9"/>
  <c r="F815" i="9"/>
  <c r="D815" i="9"/>
  <c r="E791" i="9"/>
  <c r="F791" i="9"/>
  <c r="D791" i="9"/>
  <c r="F767" i="9"/>
  <c r="E767" i="9"/>
  <c r="D767" i="9"/>
  <c r="F743" i="9"/>
  <c r="E743" i="9"/>
  <c r="D743" i="9"/>
  <c r="F719" i="9"/>
  <c r="E719" i="9"/>
  <c r="D719" i="9"/>
  <c r="F703" i="9"/>
  <c r="E703" i="9"/>
  <c r="D703" i="9"/>
  <c r="F679" i="9"/>
  <c r="E679" i="9"/>
  <c r="D679" i="9"/>
  <c r="F655" i="9"/>
  <c r="E655" i="9"/>
  <c r="D655" i="9"/>
  <c r="F631" i="9"/>
  <c r="E631" i="9"/>
  <c r="D631" i="9"/>
  <c r="F607" i="9"/>
  <c r="E607" i="9"/>
  <c r="D607" i="9"/>
  <c r="F591" i="9"/>
  <c r="E591" i="9"/>
  <c r="D591" i="9"/>
  <c r="F567" i="9"/>
  <c r="D567" i="9"/>
  <c r="E567" i="9"/>
  <c r="F543" i="9"/>
  <c r="E543" i="9"/>
  <c r="D543" i="9"/>
  <c r="F519" i="9"/>
  <c r="E519" i="9"/>
  <c r="D519" i="9"/>
  <c r="E495" i="9"/>
  <c r="F495" i="9"/>
  <c r="D495" i="9"/>
  <c r="E471" i="9"/>
  <c r="F471" i="9"/>
  <c r="D471" i="9"/>
  <c r="E447" i="9"/>
  <c r="F447" i="9"/>
  <c r="D447" i="9"/>
  <c r="E423" i="9"/>
  <c r="F423" i="9"/>
  <c r="D423" i="9"/>
  <c r="E407" i="9"/>
  <c r="F407" i="9"/>
  <c r="D407" i="9"/>
  <c r="E399" i="9"/>
  <c r="F399" i="9"/>
  <c r="D399" i="9"/>
  <c r="E383" i="9"/>
  <c r="F383" i="9"/>
  <c r="D383" i="9"/>
  <c r="E375" i="9"/>
  <c r="F375" i="9"/>
  <c r="D375" i="9"/>
  <c r="E367" i="9"/>
  <c r="F367" i="9"/>
  <c r="D367" i="9"/>
  <c r="E359" i="9"/>
  <c r="F359" i="9"/>
  <c r="D359" i="9"/>
  <c r="E351" i="9"/>
  <c r="F351" i="9"/>
  <c r="D351" i="9"/>
  <c r="E343" i="9"/>
  <c r="F343" i="9"/>
  <c r="D343" i="9"/>
  <c r="E335" i="9"/>
  <c r="F335" i="9"/>
  <c r="D335" i="9"/>
  <c r="D793" i="9"/>
  <c r="E820" i="9"/>
  <c r="F820" i="9"/>
  <c r="D820" i="9"/>
  <c r="F772" i="9"/>
  <c r="E772" i="9"/>
  <c r="D772" i="9"/>
  <c r="F732" i="9"/>
  <c r="D732" i="9"/>
  <c r="E732" i="9"/>
  <c r="F716" i="9"/>
  <c r="D716" i="9"/>
  <c r="E716" i="9"/>
  <c r="F676" i="9"/>
  <c r="E676" i="9"/>
  <c r="D676" i="9"/>
  <c r="F636" i="9"/>
  <c r="D636" i="9"/>
  <c r="E636" i="9"/>
  <c r="F580" i="9"/>
  <c r="E580" i="9"/>
  <c r="D580" i="9"/>
  <c r="F556" i="9"/>
  <c r="E556" i="9"/>
  <c r="D556" i="9"/>
  <c r="E508" i="9"/>
  <c r="F508" i="9"/>
  <c r="D508" i="9"/>
  <c r="E468" i="9"/>
  <c r="F468" i="9"/>
  <c r="D468" i="9"/>
  <c r="E436" i="9"/>
  <c r="F436" i="9"/>
  <c r="D436" i="9"/>
  <c r="E404" i="9"/>
  <c r="F404" i="9"/>
  <c r="D404" i="9"/>
  <c r="E364" i="9"/>
  <c r="F364" i="9"/>
  <c r="D364" i="9"/>
  <c r="E308" i="9"/>
  <c r="F308" i="9"/>
  <c r="D308" i="9"/>
  <c r="E252" i="9"/>
  <c r="F252" i="9"/>
  <c r="D252" i="9"/>
  <c r="E196" i="9"/>
  <c r="F196" i="9"/>
  <c r="D196" i="9"/>
  <c r="E132" i="9"/>
  <c r="F132" i="9"/>
  <c r="D132" i="9"/>
  <c r="E108" i="9"/>
  <c r="F108" i="9"/>
  <c r="D108" i="9"/>
  <c r="E68" i="9"/>
  <c r="F68" i="9"/>
  <c r="D68" i="9"/>
  <c r="E36" i="9"/>
  <c r="F36" i="9"/>
  <c r="D36" i="9"/>
  <c r="E811" i="9"/>
  <c r="F811" i="9"/>
  <c r="D811" i="9"/>
  <c r="F771" i="9"/>
  <c r="E771" i="9"/>
  <c r="D771" i="9"/>
  <c r="F723" i="9"/>
  <c r="E723" i="9"/>
  <c r="D723" i="9"/>
  <c r="F683" i="9"/>
  <c r="D683" i="9"/>
  <c r="E683" i="9"/>
  <c r="F659" i="9"/>
  <c r="E659" i="9"/>
  <c r="D659" i="9"/>
  <c r="F619" i="9"/>
  <c r="D619" i="9"/>
  <c r="E619" i="9"/>
  <c r="F571" i="9"/>
  <c r="E571" i="9"/>
  <c r="D571" i="9"/>
  <c r="F539" i="9"/>
  <c r="E539" i="9"/>
  <c r="D539" i="9"/>
  <c r="E507" i="9"/>
  <c r="D507" i="9"/>
  <c r="F507" i="9"/>
  <c r="E419" i="9"/>
  <c r="F419" i="9"/>
  <c r="D419" i="9"/>
  <c r="E823" i="9"/>
  <c r="F823" i="9"/>
  <c r="D823" i="9"/>
  <c r="E807" i="9"/>
  <c r="F807" i="9"/>
  <c r="D807" i="9"/>
  <c r="E783" i="9"/>
  <c r="F783" i="9"/>
  <c r="D783" i="9"/>
  <c r="F775" i="9"/>
  <c r="E775" i="9"/>
  <c r="D775" i="9"/>
  <c r="F759" i="9"/>
  <c r="E759" i="9"/>
  <c r="D759" i="9"/>
  <c r="F751" i="9"/>
  <c r="E751" i="9"/>
  <c r="D751" i="9"/>
  <c r="F735" i="9"/>
  <c r="E735" i="9"/>
  <c r="D735" i="9"/>
  <c r="F727" i="9"/>
  <c r="E727" i="9"/>
  <c r="D727" i="9"/>
  <c r="F711" i="9"/>
  <c r="E711" i="9"/>
  <c r="D711" i="9"/>
  <c r="F695" i="9"/>
  <c r="E695" i="9"/>
  <c r="D695" i="9"/>
  <c r="F687" i="9"/>
  <c r="E687" i="9"/>
  <c r="D687" i="9"/>
  <c r="F671" i="9"/>
  <c r="E671" i="9"/>
  <c r="D671" i="9"/>
  <c r="F663" i="9"/>
  <c r="E663" i="9"/>
  <c r="D663" i="9"/>
  <c r="F647" i="9"/>
  <c r="E647" i="9"/>
  <c r="D647" i="9"/>
  <c r="F639" i="9"/>
  <c r="E639" i="9"/>
  <c r="D639" i="9"/>
  <c r="F623" i="9"/>
  <c r="E623" i="9"/>
  <c r="D623" i="9"/>
  <c r="F615" i="9"/>
  <c r="E615" i="9"/>
  <c r="D615" i="9"/>
  <c r="F599" i="9"/>
  <c r="E599" i="9"/>
  <c r="D599" i="9"/>
  <c r="F583" i="9"/>
  <c r="E583" i="9"/>
  <c r="D583" i="9"/>
  <c r="F575" i="9"/>
  <c r="E575" i="9"/>
  <c r="D575" i="9"/>
  <c r="F559" i="9"/>
  <c r="E559" i="9"/>
  <c r="D559" i="9"/>
  <c r="F551" i="9"/>
  <c r="E551" i="9"/>
  <c r="D551" i="9"/>
  <c r="F535" i="9"/>
  <c r="E535" i="9"/>
  <c r="D535" i="9"/>
  <c r="F527" i="9"/>
  <c r="E527" i="9"/>
  <c r="D527" i="9"/>
  <c r="E511" i="9"/>
  <c r="F511" i="9"/>
  <c r="D511" i="9"/>
  <c r="E503" i="9"/>
  <c r="F503" i="9"/>
  <c r="D503" i="9"/>
  <c r="E487" i="9"/>
  <c r="F487" i="9"/>
  <c r="D487" i="9"/>
  <c r="E479" i="9"/>
  <c r="F479" i="9"/>
  <c r="D479" i="9"/>
  <c r="E463" i="9"/>
  <c r="F463" i="9"/>
  <c r="D463" i="9"/>
  <c r="E455" i="9"/>
  <c r="F455" i="9"/>
  <c r="D455" i="9"/>
  <c r="E439" i="9"/>
  <c r="D439" i="9"/>
  <c r="F439" i="9"/>
  <c r="E431" i="9"/>
  <c r="F431" i="9"/>
  <c r="D431" i="9"/>
  <c r="E415" i="9"/>
  <c r="F415" i="9"/>
  <c r="D415" i="9"/>
  <c r="E391" i="9"/>
  <c r="F391" i="9"/>
  <c r="D391" i="9"/>
  <c r="E838" i="9"/>
  <c r="F838" i="9"/>
  <c r="D838" i="9"/>
  <c r="E830" i="9"/>
  <c r="F830" i="9"/>
  <c r="D830" i="9"/>
  <c r="E822" i="9"/>
  <c r="F822" i="9"/>
  <c r="D822" i="9"/>
  <c r="E814" i="9"/>
  <c r="F814" i="9"/>
  <c r="D814" i="9"/>
  <c r="E806" i="9"/>
  <c r="F806" i="9"/>
  <c r="D806" i="9"/>
  <c r="E798" i="9"/>
  <c r="F798" i="9"/>
  <c r="D798" i="9"/>
  <c r="E790" i="9"/>
  <c r="F790" i="9"/>
  <c r="D790" i="9"/>
  <c r="E782" i="9"/>
  <c r="F782" i="9"/>
  <c r="D782" i="9"/>
  <c r="E774" i="9"/>
  <c r="F774" i="9"/>
  <c r="D774" i="9"/>
  <c r="E766" i="9"/>
  <c r="F766" i="9"/>
  <c r="D766" i="9"/>
  <c r="E758" i="9"/>
  <c r="F758" i="9"/>
  <c r="E750" i="9"/>
  <c r="F750" i="9"/>
  <c r="D750" i="9"/>
  <c r="E742" i="9"/>
  <c r="F742" i="9"/>
  <c r="D742" i="9"/>
  <c r="E734" i="9"/>
  <c r="F734" i="9"/>
  <c r="D734" i="9"/>
  <c r="E726" i="9"/>
  <c r="F726" i="9"/>
  <c r="D726" i="9"/>
  <c r="E718" i="9"/>
  <c r="F718" i="9"/>
  <c r="D718" i="9"/>
  <c r="E710" i="9"/>
  <c r="F710" i="9"/>
  <c r="D710" i="9"/>
  <c r="E702" i="9"/>
  <c r="F702" i="9"/>
  <c r="D702" i="9"/>
  <c r="E694" i="9"/>
  <c r="F694" i="9"/>
  <c r="D694" i="9"/>
  <c r="E686" i="9"/>
  <c r="F686" i="9"/>
  <c r="D686" i="9"/>
  <c r="E678" i="9"/>
  <c r="F678" i="9"/>
  <c r="D678" i="9"/>
  <c r="E670" i="9"/>
  <c r="F670" i="9"/>
  <c r="D670" i="9"/>
  <c r="E662" i="9"/>
  <c r="F662" i="9"/>
  <c r="D662" i="9"/>
  <c r="E654" i="9"/>
  <c r="F654" i="9"/>
  <c r="D654" i="9"/>
  <c r="E646" i="9"/>
  <c r="F646" i="9"/>
  <c r="D646" i="9"/>
  <c r="E638" i="9"/>
  <c r="F638" i="9"/>
  <c r="D638" i="9"/>
  <c r="E630" i="9"/>
  <c r="F630" i="9"/>
  <c r="D630" i="9"/>
  <c r="E622" i="9"/>
  <c r="F622" i="9"/>
  <c r="D622" i="9"/>
  <c r="E614" i="9"/>
  <c r="F614" i="9"/>
  <c r="D614" i="9"/>
  <c r="E606" i="9"/>
  <c r="F606" i="9"/>
  <c r="D606" i="9"/>
  <c r="E598" i="9"/>
  <c r="F598" i="9"/>
  <c r="D598" i="9"/>
  <c r="E590" i="9"/>
  <c r="F590" i="9"/>
  <c r="D590" i="9"/>
  <c r="E582" i="9"/>
  <c r="F582" i="9"/>
  <c r="D582" i="9"/>
  <c r="E574" i="9"/>
  <c r="F574" i="9"/>
  <c r="D574" i="9"/>
  <c r="E566" i="9"/>
  <c r="F566" i="9"/>
  <c r="D566" i="9"/>
  <c r="E558" i="9"/>
  <c r="F558" i="9"/>
  <c r="D558" i="9"/>
  <c r="E550" i="9"/>
  <c r="F550" i="9"/>
  <c r="D550" i="9"/>
  <c r="E542" i="9"/>
  <c r="F542" i="9"/>
  <c r="D542" i="9"/>
  <c r="E534" i="9"/>
  <c r="F534" i="9"/>
  <c r="D534" i="9"/>
  <c r="E526" i="9"/>
  <c r="F526" i="9"/>
  <c r="D526" i="9"/>
  <c r="E518" i="9"/>
  <c r="F518" i="9"/>
  <c r="D518" i="9"/>
  <c r="E510" i="9"/>
  <c r="F510" i="9"/>
  <c r="D510" i="9"/>
  <c r="E502" i="9"/>
  <c r="F502" i="9"/>
  <c r="D502" i="9"/>
  <c r="E494" i="9"/>
  <c r="F494" i="9"/>
  <c r="D494" i="9"/>
  <c r="E486" i="9"/>
  <c r="F486" i="9"/>
  <c r="D486" i="9"/>
  <c r="E478" i="9"/>
  <c r="F478" i="9"/>
  <c r="D478" i="9"/>
  <c r="E470" i="9"/>
  <c r="F470" i="9"/>
  <c r="D470" i="9"/>
  <c r="E462" i="9"/>
  <c r="F462" i="9"/>
  <c r="D462" i="9"/>
  <c r="E454" i="9"/>
  <c r="F454" i="9"/>
  <c r="D454" i="9"/>
  <c r="E446" i="9"/>
  <c r="F446" i="9"/>
  <c r="D446" i="9"/>
  <c r="E438" i="9"/>
  <c r="F438" i="9"/>
  <c r="D438" i="9"/>
  <c r="E430" i="9"/>
  <c r="F430" i="9"/>
  <c r="D430" i="9"/>
  <c r="E422" i="9"/>
  <c r="F422" i="9"/>
  <c r="D422" i="9"/>
  <c r="E414" i="9"/>
  <c r="F414" i="9"/>
  <c r="D414" i="9"/>
  <c r="E406" i="9"/>
  <c r="F406" i="9"/>
  <c r="D406" i="9"/>
  <c r="E398" i="9"/>
  <c r="F398" i="9"/>
  <c r="D398" i="9"/>
  <c r="E390" i="9"/>
  <c r="F390" i="9"/>
  <c r="D390" i="9"/>
  <c r="E382" i="9"/>
  <c r="F382" i="9"/>
  <c r="D382" i="9"/>
  <c r="E374" i="9"/>
  <c r="F374" i="9"/>
  <c r="D374" i="9"/>
  <c r="E366" i="9"/>
  <c r="F366" i="9"/>
  <c r="D366" i="9"/>
  <c r="E358" i="9"/>
  <c r="F358" i="9"/>
  <c r="D358" i="9"/>
  <c r="E350" i="9"/>
  <c r="F350" i="9"/>
  <c r="D350" i="9"/>
  <c r="E342" i="9"/>
  <c r="F342" i="9"/>
  <c r="D342" i="9"/>
  <c r="D760" i="9"/>
  <c r="F802" i="9"/>
  <c r="E812" i="9"/>
  <c r="F812" i="9"/>
  <c r="D812" i="9"/>
  <c r="F764" i="9"/>
  <c r="D764" i="9"/>
  <c r="E764" i="9"/>
  <c r="F684" i="9"/>
  <c r="D684" i="9"/>
  <c r="E684" i="9"/>
  <c r="F620" i="9"/>
  <c r="D620" i="9"/>
  <c r="E620" i="9"/>
  <c r="F532" i="9"/>
  <c r="E532" i="9"/>
  <c r="D532" i="9"/>
  <c r="E484" i="9"/>
  <c r="F484" i="9"/>
  <c r="D484" i="9"/>
  <c r="E412" i="9"/>
  <c r="F412" i="9"/>
  <c r="D412" i="9"/>
  <c r="E332" i="9"/>
  <c r="F332" i="9"/>
  <c r="D332" i="9"/>
  <c r="E284" i="9"/>
  <c r="F284" i="9"/>
  <c r="D284" i="9"/>
  <c r="E220" i="9"/>
  <c r="F220" i="9"/>
  <c r="D220" i="9"/>
  <c r="E172" i="9"/>
  <c r="F172" i="9"/>
  <c r="D172" i="9"/>
  <c r="E84" i="9"/>
  <c r="F84" i="9"/>
  <c r="D84" i="9"/>
  <c r="E12" i="9"/>
  <c r="F12" i="9"/>
  <c r="D12" i="9"/>
  <c r="E819" i="9"/>
  <c r="F819" i="9"/>
  <c r="D819" i="9"/>
  <c r="F763" i="9"/>
  <c r="D763" i="9"/>
  <c r="E763" i="9"/>
  <c r="F707" i="9"/>
  <c r="E707" i="9"/>
  <c r="D707" i="9"/>
  <c r="F651" i="9"/>
  <c r="D651" i="9"/>
  <c r="E651" i="9"/>
  <c r="F587" i="9"/>
  <c r="E587" i="9"/>
  <c r="D587" i="9"/>
  <c r="E467" i="9"/>
  <c r="F467" i="9"/>
  <c r="D467" i="9"/>
  <c r="E839" i="9"/>
  <c r="F839" i="9"/>
  <c r="D839" i="9"/>
  <c r="E799" i="9"/>
  <c r="F799" i="9"/>
  <c r="D799" i="9"/>
  <c r="E837" i="9"/>
  <c r="F837" i="9"/>
  <c r="D837" i="9"/>
  <c r="E829" i="9"/>
  <c r="F829" i="9"/>
  <c r="D829" i="9"/>
  <c r="E821" i="9"/>
  <c r="F821" i="9"/>
  <c r="D821" i="9"/>
  <c r="E813" i="9"/>
  <c r="F813" i="9"/>
  <c r="D813" i="9"/>
  <c r="E805" i="9"/>
  <c r="F805" i="9"/>
  <c r="D805" i="9"/>
  <c r="E797" i="9"/>
  <c r="F797" i="9"/>
  <c r="D797" i="9"/>
  <c r="E789" i="9"/>
  <c r="F789" i="9"/>
  <c r="D789" i="9"/>
  <c r="E781" i="9"/>
  <c r="F781" i="9"/>
  <c r="D781" i="9"/>
  <c r="E773" i="9"/>
  <c r="F773" i="9"/>
  <c r="D773" i="9"/>
  <c r="E765" i="9"/>
  <c r="F765" i="9"/>
  <c r="D765" i="9"/>
  <c r="E757" i="9"/>
  <c r="F757" i="9"/>
  <c r="D757" i="9"/>
  <c r="E749" i="9"/>
  <c r="F749" i="9"/>
  <c r="D749" i="9"/>
  <c r="E741" i="9"/>
  <c r="F741" i="9"/>
  <c r="D741" i="9"/>
  <c r="E733" i="9"/>
  <c r="F733" i="9"/>
  <c r="D733" i="9"/>
  <c r="E725" i="9"/>
  <c r="F725" i="9"/>
  <c r="D725" i="9"/>
  <c r="E717" i="9"/>
  <c r="F717" i="9"/>
  <c r="D717" i="9"/>
  <c r="E709" i="9"/>
  <c r="F709" i="9"/>
  <c r="D709" i="9"/>
  <c r="E701" i="9"/>
  <c r="F701" i="9"/>
  <c r="D701" i="9"/>
  <c r="E693" i="9"/>
  <c r="F693" i="9"/>
  <c r="D693" i="9"/>
  <c r="E685" i="9"/>
  <c r="F685" i="9"/>
  <c r="D685" i="9"/>
  <c r="E677" i="9"/>
  <c r="F677" i="9"/>
  <c r="D677" i="9"/>
  <c r="E669" i="9"/>
  <c r="F669" i="9"/>
  <c r="D669" i="9"/>
  <c r="E661" i="9"/>
  <c r="F661" i="9"/>
  <c r="D661" i="9"/>
  <c r="E653" i="9"/>
  <c r="F653" i="9"/>
  <c r="D653" i="9"/>
  <c r="E645" i="9"/>
  <c r="F645" i="9"/>
  <c r="D645" i="9"/>
  <c r="E637" i="9"/>
  <c r="F637" i="9"/>
  <c r="D637" i="9"/>
  <c r="E629" i="9"/>
  <c r="F629" i="9"/>
  <c r="D629" i="9"/>
  <c r="E621" i="9"/>
  <c r="F621" i="9"/>
  <c r="D621" i="9"/>
  <c r="E613" i="9"/>
  <c r="F613" i="9"/>
  <c r="D613" i="9"/>
  <c r="E605" i="9"/>
  <c r="F605" i="9"/>
  <c r="D605" i="9"/>
  <c r="E597" i="9"/>
  <c r="F597" i="9"/>
  <c r="D597" i="9"/>
  <c r="E589" i="9"/>
  <c r="F589" i="9"/>
  <c r="D589" i="9"/>
  <c r="E581" i="9"/>
  <c r="F581" i="9"/>
  <c r="D581" i="9"/>
  <c r="E573" i="9"/>
  <c r="F573" i="9"/>
  <c r="D573" i="9"/>
  <c r="D758" i="9"/>
  <c r="F801" i="9"/>
  <c r="E690" i="9"/>
  <c r="F690" i="9"/>
  <c r="D690" i="9"/>
  <c r="E682" i="9"/>
  <c r="F682" i="9"/>
  <c r="D682" i="9"/>
  <c r="E674" i="9"/>
  <c r="F674" i="9"/>
  <c r="D674" i="9"/>
  <c r="E666" i="9"/>
  <c r="F666" i="9"/>
  <c r="D666" i="9"/>
  <c r="E658" i="9"/>
  <c r="F658" i="9"/>
  <c r="E650" i="9"/>
  <c r="F650" i="9"/>
  <c r="D650" i="9"/>
  <c r="E642" i="9"/>
  <c r="F642" i="9"/>
  <c r="D642" i="9"/>
  <c r="E634" i="9"/>
  <c r="F634" i="9"/>
  <c r="E626" i="9"/>
  <c r="F626" i="9"/>
  <c r="E618" i="9"/>
  <c r="F618" i="9"/>
  <c r="D618" i="9"/>
  <c r="E610" i="9"/>
  <c r="F610" i="9"/>
  <c r="D610" i="9"/>
  <c r="E602" i="9"/>
  <c r="F602" i="9"/>
  <c r="E594" i="9"/>
  <c r="F594" i="9"/>
  <c r="E586" i="9"/>
  <c r="F586" i="9"/>
  <c r="D586" i="9"/>
  <c r="E578" i="9"/>
  <c r="F578" i="9"/>
  <c r="D578" i="9"/>
  <c r="E570" i="9"/>
  <c r="F570" i="9"/>
  <c r="E562" i="9"/>
  <c r="F562" i="9"/>
  <c r="E554" i="9"/>
  <c r="F554" i="9"/>
  <c r="D554" i="9"/>
  <c r="E546" i="9"/>
  <c r="F546" i="9"/>
  <c r="D546" i="9"/>
  <c r="E538" i="9"/>
  <c r="F538" i="9"/>
  <c r="E530" i="9"/>
  <c r="F530" i="9"/>
  <c r="E522" i="9"/>
  <c r="F522" i="9"/>
  <c r="D522" i="9"/>
  <c r="E514" i="9"/>
  <c r="F514" i="9"/>
  <c r="D514" i="9"/>
  <c r="E506" i="9"/>
  <c r="F506" i="9"/>
  <c r="E498" i="9"/>
  <c r="F498" i="9"/>
  <c r="E490" i="9"/>
  <c r="F490" i="9"/>
  <c r="D490" i="9"/>
  <c r="E482" i="9"/>
  <c r="F482" i="9"/>
  <c r="D482" i="9"/>
  <c r="E474" i="9"/>
  <c r="F474" i="9"/>
  <c r="E466" i="9"/>
  <c r="F466" i="9"/>
  <c r="E458" i="9"/>
  <c r="F458" i="9"/>
  <c r="D458" i="9"/>
  <c r="E450" i="9"/>
  <c r="F450" i="9"/>
  <c r="D450" i="9"/>
  <c r="E442" i="9"/>
  <c r="F442" i="9"/>
  <c r="E434" i="9"/>
  <c r="F434" i="9"/>
  <c r="E426" i="9"/>
  <c r="F426" i="9"/>
  <c r="D426" i="9"/>
  <c r="E418" i="9"/>
  <c r="F418" i="9"/>
  <c r="D418" i="9"/>
  <c r="E410" i="9"/>
  <c r="F410" i="9"/>
  <c r="E402" i="9"/>
  <c r="F402" i="9"/>
  <c r="E394" i="9"/>
  <c r="F394" i="9"/>
  <c r="D394" i="9"/>
  <c r="E386" i="9"/>
  <c r="F386" i="9"/>
  <c r="D386" i="9"/>
  <c r="E378" i="9"/>
  <c r="F378" i="9"/>
  <c r="D378" i="9"/>
  <c r="E370" i="9"/>
  <c r="F370" i="9"/>
  <c r="D370" i="9"/>
  <c r="E362" i="9"/>
  <c r="F362" i="9"/>
  <c r="E354" i="9"/>
  <c r="F354" i="9"/>
  <c r="D354" i="9"/>
  <c r="E346" i="9"/>
  <c r="F346" i="9"/>
  <c r="D346" i="9"/>
  <c r="E338" i="9"/>
  <c r="F338" i="9"/>
  <c r="D338" i="9"/>
  <c r="E330" i="9"/>
  <c r="F330" i="9"/>
  <c r="D330" i="9"/>
  <c r="E322" i="9"/>
  <c r="F322" i="9"/>
  <c r="E314" i="9"/>
  <c r="F314" i="9"/>
  <c r="D314" i="9"/>
  <c r="E306" i="9"/>
  <c r="F306" i="9"/>
  <c r="E298" i="9"/>
  <c r="F298" i="9"/>
  <c r="D298" i="9"/>
  <c r="E290" i="9"/>
  <c r="F290" i="9"/>
  <c r="D290" i="9"/>
  <c r="E282" i="9"/>
  <c r="F282" i="9"/>
  <c r="D282" i="9"/>
  <c r="E274" i="9"/>
  <c r="F274" i="9"/>
  <c r="D274" i="9"/>
  <c r="E266" i="9"/>
  <c r="F266" i="9"/>
  <c r="D266" i="9"/>
  <c r="E258" i="9"/>
  <c r="F258" i="9"/>
  <c r="E250" i="9"/>
  <c r="F250" i="9"/>
  <c r="D250" i="9"/>
  <c r="E242" i="9"/>
  <c r="F242" i="9"/>
  <c r="E234" i="9"/>
  <c r="F234" i="9"/>
  <c r="D234" i="9"/>
  <c r="E226" i="9"/>
  <c r="F226" i="9"/>
  <c r="D226" i="9"/>
  <c r="E218" i="9"/>
  <c r="F218" i="9"/>
  <c r="D218" i="9"/>
  <c r="E210" i="9"/>
  <c r="F210" i="9"/>
  <c r="D210" i="9"/>
  <c r="E202" i="9"/>
  <c r="F202" i="9"/>
  <c r="D202" i="9"/>
  <c r="E194" i="9"/>
  <c r="F194" i="9"/>
  <c r="E186" i="9"/>
  <c r="F186" i="9"/>
  <c r="D186" i="9"/>
  <c r="E178" i="9"/>
  <c r="F178" i="9"/>
  <c r="E170" i="9"/>
  <c r="F170" i="9"/>
  <c r="D170" i="9"/>
  <c r="E162" i="9"/>
  <c r="F162" i="9"/>
  <c r="D162" i="9"/>
  <c r="E154" i="9"/>
  <c r="F154" i="9"/>
  <c r="D154" i="9"/>
  <c r="E146" i="9"/>
  <c r="F146" i="9"/>
  <c r="D146" i="9"/>
  <c r="E138" i="9"/>
  <c r="F138" i="9"/>
  <c r="D138" i="9"/>
  <c r="E130" i="9"/>
  <c r="F130" i="9"/>
  <c r="E122" i="9"/>
  <c r="F122" i="9"/>
  <c r="D122" i="9"/>
  <c r="E114" i="9"/>
  <c r="F114" i="9"/>
  <c r="E106" i="9"/>
  <c r="F106" i="9"/>
  <c r="D106" i="9"/>
  <c r="E98" i="9"/>
  <c r="F98" i="9"/>
  <c r="D98" i="9"/>
  <c r="E90" i="9"/>
  <c r="F90" i="9"/>
  <c r="D90" i="9"/>
  <c r="E82" i="9"/>
  <c r="F82" i="9"/>
  <c r="D82" i="9"/>
  <c r="E74" i="9"/>
  <c r="F74" i="9"/>
  <c r="D74" i="9"/>
  <c r="E66" i="9"/>
  <c r="F66" i="9"/>
  <c r="E58" i="9"/>
  <c r="F58" i="9"/>
  <c r="D58" i="9"/>
  <c r="E50" i="9"/>
  <c r="F50" i="9"/>
  <c r="E42" i="9"/>
  <c r="F42" i="9"/>
  <c r="D42" i="9"/>
  <c r="E34" i="9"/>
  <c r="F34" i="9"/>
  <c r="D34" i="9"/>
  <c r="E26" i="9"/>
  <c r="F26" i="9"/>
  <c r="D26" i="9"/>
  <c r="E18" i="9"/>
  <c r="F18" i="9"/>
  <c r="D18" i="9"/>
  <c r="E10" i="9"/>
  <c r="F10" i="9"/>
  <c r="D10" i="9"/>
  <c r="D634" i="9"/>
  <c r="D466" i="9"/>
  <c r="D50" i="9"/>
  <c r="E561" i="9"/>
  <c r="F561" i="9"/>
  <c r="D561" i="9"/>
  <c r="E553" i="9"/>
  <c r="F553" i="9"/>
  <c r="D553" i="9"/>
  <c r="E545" i="9"/>
  <c r="F545" i="9"/>
  <c r="D545" i="9"/>
  <c r="E537" i="9"/>
  <c r="F537" i="9"/>
  <c r="D537" i="9"/>
  <c r="E529" i="9"/>
  <c r="F529" i="9"/>
  <c r="D529" i="9"/>
  <c r="E521" i="9"/>
  <c r="F521" i="9"/>
  <c r="D521" i="9"/>
  <c r="E513" i="9"/>
  <c r="F513" i="9"/>
  <c r="D513" i="9"/>
  <c r="E505" i="9"/>
  <c r="F505" i="9"/>
  <c r="D505" i="9"/>
  <c r="E497" i="9"/>
  <c r="F497" i="9"/>
  <c r="D497" i="9"/>
  <c r="E489" i="9"/>
  <c r="F489" i="9"/>
  <c r="D489" i="9"/>
  <c r="E481" i="9"/>
  <c r="F481" i="9"/>
  <c r="D481" i="9"/>
  <c r="E473" i="9"/>
  <c r="F473" i="9"/>
  <c r="D473" i="9"/>
  <c r="E465" i="9"/>
  <c r="F465" i="9"/>
  <c r="D465" i="9"/>
  <c r="E457" i="9"/>
  <c r="F457" i="9"/>
  <c r="D457" i="9"/>
  <c r="E449" i="9"/>
  <c r="F449" i="9"/>
  <c r="D449" i="9"/>
  <c r="E441" i="9"/>
  <c r="F441" i="9"/>
  <c r="D441" i="9"/>
  <c r="E433" i="9"/>
  <c r="F433" i="9"/>
  <c r="D433" i="9"/>
  <c r="E425" i="9"/>
  <c r="F425" i="9"/>
  <c r="D425" i="9"/>
  <c r="E417" i="9"/>
  <c r="F417" i="9"/>
  <c r="D417" i="9"/>
  <c r="E409" i="9"/>
  <c r="F409" i="9"/>
  <c r="D409" i="9"/>
  <c r="E401" i="9"/>
  <c r="F401" i="9"/>
  <c r="D401" i="9"/>
  <c r="E393" i="9"/>
  <c r="F393" i="9"/>
  <c r="D393" i="9"/>
  <c r="E385" i="9"/>
  <c r="F385" i="9"/>
  <c r="D385" i="9"/>
  <c r="E377" i="9"/>
  <c r="F377" i="9"/>
  <c r="D377" i="9"/>
  <c r="E369" i="9"/>
  <c r="F369" i="9"/>
  <c r="D369" i="9"/>
  <c r="E361" i="9"/>
  <c r="F361" i="9"/>
  <c r="D361" i="9"/>
  <c r="E353" i="9"/>
  <c r="F353" i="9"/>
  <c r="D353" i="9"/>
  <c r="E345" i="9"/>
  <c r="F345" i="9"/>
  <c r="D345" i="9"/>
  <c r="E337" i="9"/>
  <c r="F337" i="9"/>
  <c r="D337" i="9"/>
  <c r="E329" i="9"/>
  <c r="F329" i="9"/>
  <c r="D329" i="9"/>
  <c r="E321" i="9"/>
  <c r="F321" i="9"/>
  <c r="D321" i="9"/>
  <c r="E313" i="9"/>
  <c r="F313" i="9"/>
  <c r="D313" i="9"/>
  <c r="E305" i="9"/>
  <c r="F305" i="9"/>
  <c r="D305" i="9"/>
  <c r="E297" i="9"/>
  <c r="F297" i="9"/>
  <c r="D297" i="9"/>
  <c r="E289" i="9"/>
  <c r="F289" i="9"/>
  <c r="D289" i="9"/>
  <c r="E281" i="9"/>
  <c r="F281" i="9"/>
  <c r="D281" i="9"/>
  <c r="E273" i="9"/>
  <c r="F273" i="9"/>
  <c r="D273" i="9"/>
  <c r="E265" i="9"/>
  <c r="F265" i="9"/>
  <c r="D265" i="9"/>
  <c r="E257" i="9"/>
  <c r="F257" i="9"/>
  <c r="D257" i="9"/>
  <c r="E249" i="9"/>
  <c r="F249" i="9"/>
  <c r="D249" i="9"/>
  <c r="E241" i="9"/>
  <c r="F241" i="9"/>
  <c r="D241" i="9"/>
  <c r="E233" i="9"/>
  <c r="F233" i="9"/>
  <c r="D233" i="9"/>
  <c r="E225" i="9"/>
  <c r="F225" i="9"/>
  <c r="D225" i="9"/>
  <c r="E217" i="9"/>
  <c r="F217" i="9"/>
  <c r="D217" i="9"/>
  <c r="E209" i="9"/>
  <c r="F209" i="9"/>
  <c r="D209" i="9"/>
  <c r="E201" i="9"/>
  <c r="F201" i="9"/>
  <c r="D201" i="9"/>
  <c r="E193" i="9"/>
  <c r="F193" i="9"/>
  <c r="D193" i="9"/>
  <c r="E185" i="9"/>
  <c r="F185" i="9"/>
  <c r="D185" i="9"/>
  <c r="E177" i="9"/>
  <c r="F177" i="9"/>
  <c r="D177" i="9"/>
  <c r="E169" i="9"/>
  <c r="F169" i="9"/>
  <c r="D169" i="9"/>
  <c r="E161" i="9"/>
  <c r="F161" i="9"/>
  <c r="D161" i="9"/>
  <c r="E153" i="9"/>
  <c r="F153" i="9"/>
  <c r="D153" i="9"/>
  <c r="E145" i="9"/>
  <c r="F145" i="9"/>
  <c r="D145" i="9"/>
  <c r="E137" i="9"/>
  <c r="F137" i="9"/>
  <c r="D137" i="9"/>
  <c r="E129" i="9"/>
  <c r="F129" i="9"/>
  <c r="D129" i="9"/>
  <c r="E121" i="9"/>
  <c r="F121" i="9"/>
  <c r="D121" i="9"/>
  <c r="E113" i="9"/>
  <c r="F113" i="9"/>
  <c r="D113" i="9"/>
  <c r="E105" i="9"/>
  <c r="F105" i="9"/>
  <c r="D105" i="9"/>
  <c r="E97" i="9"/>
  <c r="F97" i="9"/>
  <c r="D97" i="9"/>
  <c r="E89" i="9"/>
  <c r="F89" i="9"/>
  <c r="D89" i="9"/>
  <c r="E81" i="9"/>
  <c r="F81" i="9"/>
  <c r="D81" i="9"/>
  <c r="E73" i="9"/>
  <c r="F73" i="9"/>
  <c r="D73" i="9"/>
  <c r="E65" i="9"/>
  <c r="F65" i="9"/>
  <c r="D65" i="9"/>
  <c r="E57" i="9"/>
  <c r="F57" i="9"/>
  <c r="D57" i="9"/>
  <c r="E49" i="9"/>
  <c r="F49" i="9"/>
  <c r="D49" i="9"/>
  <c r="E41" i="9"/>
  <c r="F41" i="9"/>
  <c r="D41" i="9"/>
  <c r="E33" i="9"/>
  <c r="F33" i="9"/>
  <c r="D33" i="9"/>
  <c r="E25" i="9"/>
  <c r="F25" i="9"/>
  <c r="D25" i="9"/>
  <c r="E17" i="9"/>
  <c r="F17" i="9"/>
  <c r="D17" i="9"/>
  <c r="E9" i="9"/>
  <c r="F9" i="9"/>
  <c r="D9" i="9"/>
  <c r="D626" i="9"/>
  <c r="D538" i="9"/>
  <c r="D194" i="9"/>
  <c r="F616" i="9"/>
  <c r="D616" i="9"/>
  <c r="F608" i="9"/>
  <c r="E608" i="9"/>
  <c r="D608" i="9"/>
  <c r="F600" i="9"/>
  <c r="E600" i="9"/>
  <c r="D600" i="9"/>
  <c r="F592" i="9"/>
  <c r="E592" i="9"/>
  <c r="F584" i="9"/>
  <c r="E584" i="9"/>
  <c r="D584" i="9"/>
  <c r="F576" i="9"/>
  <c r="E576" i="9"/>
  <c r="D576" i="9"/>
  <c r="F568" i="9"/>
  <c r="E568" i="9"/>
  <c r="D568" i="9"/>
  <c r="F560" i="9"/>
  <c r="E560" i="9"/>
  <c r="F552" i="9"/>
  <c r="E552" i="9"/>
  <c r="D552" i="9"/>
  <c r="F544" i="9"/>
  <c r="E544" i="9"/>
  <c r="D544" i="9"/>
  <c r="F536" i="9"/>
  <c r="E536" i="9"/>
  <c r="D536" i="9"/>
  <c r="F528" i="9"/>
  <c r="E528" i="9"/>
  <c r="E520" i="9"/>
  <c r="F520" i="9"/>
  <c r="D520" i="9"/>
  <c r="E512" i="9"/>
  <c r="F512" i="9"/>
  <c r="D512" i="9"/>
  <c r="E504" i="9"/>
  <c r="F504" i="9"/>
  <c r="D504" i="9"/>
  <c r="E496" i="9"/>
  <c r="F496" i="9"/>
  <c r="E488" i="9"/>
  <c r="F488" i="9"/>
  <c r="D488" i="9"/>
  <c r="E480" i="9"/>
  <c r="F480" i="9"/>
  <c r="D480" i="9"/>
  <c r="E472" i="9"/>
  <c r="F472" i="9"/>
  <c r="D472" i="9"/>
  <c r="E464" i="9"/>
  <c r="F464" i="9"/>
  <c r="E456" i="9"/>
  <c r="F456" i="9"/>
  <c r="D456" i="9"/>
  <c r="E448" i="9"/>
  <c r="F448" i="9"/>
  <c r="D448" i="9"/>
  <c r="E440" i="9"/>
  <c r="F440" i="9"/>
  <c r="D440" i="9"/>
  <c r="E432" i="9"/>
  <c r="F432" i="9"/>
  <c r="E424" i="9"/>
  <c r="F424" i="9"/>
  <c r="D424" i="9"/>
  <c r="E416" i="9"/>
  <c r="F416" i="9"/>
  <c r="D416" i="9"/>
  <c r="E408" i="9"/>
  <c r="F408" i="9"/>
  <c r="D408" i="9"/>
  <c r="E400" i="9"/>
  <c r="F400" i="9"/>
  <c r="E392" i="9"/>
  <c r="F392" i="9"/>
  <c r="D392" i="9"/>
  <c r="E384" i="9"/>
  <c r="F384" i="9"/>
  <c r="D384" i="9"/>
  <c r="E376" i="9"/>
  <c r="F376" i="9"/>
  <c r="E368" i="9"/>
  <c r="F368" i="9"/>
  <c r="D368" i="9"/>
  <c r="E360" i="9"/>
  <c r="F360" i="9"/>
  <c r="D360" i="9"/>
  <c r="E352" i="9"/>
  <c r="F352" i="9"/>
  <c r="D352" i="9"/>
  <c r="E344" i="9"/>
  <c r="F344" i="9"/>
  <c r="D344" i="9"/>
  <c r="E336" i="9"/>
  <c r="F336" i="9"/>
  <c r="D336" i="9"/>
  <c r="E328" i="9"/>
  <c r="F328" i="9"/>
  <c r="D328" i="9"/>
  <c r="E320" i="9"/>
  <c r="F320" i="9"/>
  <c r="D320" i="9"/>
  <c r="E312" i="9"/>
  <c r="F312" i="9"/>
  <c r="D312" i="9"/>
  <c r="E304" i="9"/>
  <c r="F304" i="9"/>
  <c r="E296" i="9"/>
  <c r="F296" i="9"/>
  <c r="D296" i="9"/>
  <c r="E288" i="9"/>
  <c r="F288" i="9"/>
  <c r="D288" i="9"/>
  <c r="E280" i="9"/>
  <c r="F280" i="9"/>
  <c r="D280" i="9"/>
  <c r="E272" i="9"/>
  <c r="F272" i="9"/>
  <c r="D272" i="9"/>
  <c r="E264" i="9"/>
  <c r="F264" i="9"/>
  <c r="D264" i="9"/>
  <c r="E256" i="9"/>
  <c r="F256" i="9"/>
  <c r="D256" i="9"/>
  <c r="E248" i="9"/>
  <c r="F248" i="9"/>
  <c r="D248" i="9"/>
  <c r="E240" i="9"/>
  <c r="F240" i="9"/>
  <c r="E232" i="9"/>
  <c r="F232" i="9"/>
  <c r="D232" i="9"/>
  <c r="E224" i="9"/>
  <c r="F224" i="9"/>
  <c r="D224" i="9"/>
  <c r="E216" i="9"/>
  <c r="F216" i="9"/>
  <c r="D216" i="9"/>
  <c r="E208" i="9"/>
  <c r="F208" i="9"/>
  <c r="D208" i="9"/>
  <c r="E200" i="9"/>
  <c r="F200" i="9"/>
  <c r="D200" i="9"/>
  <c r="E192" i="9"/>
  <c r="F192" i="9"/>
  <c r="D192" i="9"/>
  <c r="E184" i="9"/>
  <c r="F184" i="9"/>
  <c r="D184" i="9"/>
  <c r="E176" i="9"/>
  <c r="F176" i="9"/>
  <c r="E168" i="9"/>
  <c r="F168" i="9"/>
  <c r="D168" i="9"/>
  <c r="E160" i="9"/>
  <c r="F160" i="9"/>
  <c r="D160" i="9"/>
  <c r="E152" i="9"/>
  <c r="F152" i="9"/>
  <c r="D152" i="9"/>
  <c r="E144" i="9"/>
  <c r="F144" i="9"/>
  <c r="D144" i="9"/>
  <c r="E136" i="9"/>
  <c r="F136" i="9"/>
  <c r="D136" i="9"/>
  <c r="E128" i="9"/>
  <c r="F128" i="9"/>
  <c r="D128" i="9"/>
  <c r="E120" i="9"/>
  <c r="F120" i="9"/>
  <c r="D120" i="9"/>
  <c r="E112" i="9"/>
  <c r="F112" i="9"/>
  <c r="E104" i="9"/>
  <c r="F104" i="9"/>
  <c r="D104" i="9"/>
  <c r="E96" i="9"/>
  <c r="F96" i="9"/>
  <c r="D96" i="9"/>
  <c r="E88" i="9"/>
  <c r="F88" i="9"/>
  <c r="D88" i="9"/>
  <c r="E80" i="9"/>
  <c r="F80" i="9"/>
  <c r="D80" i="9"/>
  <c r="E72" i="9"/>
  <c r="F72" i="9"/>
  <c r="D72" i="9"/>
  <c r="E64" i="9"/>
  <c r="F64" i="9"/>
  <c r="D64" i="9"/>
  <c r="E56" i="9"/>
  <c r="F56" i="9"/>
  <c r="D56" i="9"/>
  <c r="E48" i="9"/>
  <c r="F48" i="9"/>
  <c r="E40" i="9"/>
  <c r="F40" i="9"/>
  <c r="D40" i="9"/>
  <c r="E32" i="9"/>
  <c r="F32" i="9"/>
  <c r="D32" i="9"/>
  <c r="E24" i="9"/>
  <c r="F24" i="9"/>
  <c r="D24" i="9"/>
  <c r="E16" i="9"/>
  <c r="F16" i="9"/>
  <c r="D16" i="9"/>
  <c r="E8" i="9"/>
  <c r="F8" i="9"/>
  <c r="D8" i="9"/>
  <c r="D530" i="9"/>
  <c r="D442" i="9"/>
  <c r="D362" i="9"/>
  <c r="D178" i="9"/>
  <c r="E327" i="9"/>
  <c r="F327" i="9"/>
  <c r="D327" i="9"/>
  <c r="E319" i="9"/>
  <c r="F319" i="9"/>
  <c r="D319" i="9"/>
  <c r="E311" i="9"/>
  <c r="F311" i="9"/>
  <c r="D311" i="9"/>
  <c r="E303" i="9"/>
  <c r="F303" i="9"/>
  <c r="D303" i="9"/>
  <c r="E295" i="9"/>
  <c r="F295" i="9"/>
  <c r="D295" i="9"/>
  <c r="E287" i="9"/>
  <c r="F287" i="9"/>
  <c r="D287" i="9"/>
  <c r="E279" i="9"/>
  <c r="F279" i="9"/>
  <c r="D279" i="9"/>
  <c r="E271" i="9"/>
  <c r="F271" i="9"/>
  <c r="D271" i="9"/>
  <c r="E263" i="9"/>
  <c r="F263" i="9"/>
  <c r="D263" i="9"/>
  <c r="E255" i="9"/>
  <c r="F255" i="9"/>
  <c r="D255" i="9"/>
  <c r="E247" i="9"/>
  <c r="F247" i="9"/>
  <c r="D247" i="9"/>
  <c r="E239" i="9"/>
  <c r="F239" i="9"/>
  <c r="D239" i="9"/>
  <c r="F231" i="9"/>
  <c r="E231" i="9"/>
  <c r="D231" i="9"/>
  <c r="F223" i="9"/>
  <c r="E223" i="9"/>
  <c r="D223" i="9"/>
  <c r="F215" i="9"/>
  <c r="E215" i="9"/>
  <c r="D215" i="9"/>
  <c r="F207" i="9"/>
  <c r="E207" i="9"/>
  <c r="D207" i="9"/>
  <c r="F199" i="9"/>
  <c r="E199" i="9"/>
  <c r="D199" i="9"/>
  <c r="F191" i="9"/>
  <c r="E191" i="9"/>
  <c r="D191" i="9"/>
  <c r="F183" i="9"/>
  <c r="E183" i="9"/>
  <c r="D183" i="9"/>
  <c r="F175" i="9"/>
  <c r="E175" i="9"/>
  <c r="D175" i="9"/>
  <c r="F167" i="9"/>
  <c r="E167" i="9"/>
  <c r="D167" i="9"/>
  <c r="F159" i="9"/>
  <c r="E159" i="9"/>
  <c r="D159" i="9"/>
  <c r="F151" i="9"/>
  <c r="E151" i="9"/>
  <c r="D151" i="9"/>
  <c r="F143" i="9"/>
  <c r="E143" i="9"/>
  <c r="D143" i="9"/>
  <c r="F135" i="9"/>
  <c r="E135" i="9"/>
  <c r="D135" i="9"/>
  <c r="F127" i="9"/>
  <c r="E127" i="9"/>
  <c r="D127" i="9"/>
  <c r="F119" i="9"/>
  <c r="E119" i="9"/>
  <c r="D119" i="9"/>
  <c r="F111" i="9"/>
  <c r="E111" i="9"/>
  <c r="D111" i="9"/>
  <c r="F103" i="9"/>
  <c r="E103" i="9"/>
  <c r="D103" i="9"/>
  <c r="F95" i="9"/>
  <c r="E95" i="9"/>
  <c r="D95" i="9"/>
  <c r="F87" i="9"/>
  <c r="E87" i="9"/>
  <c r="D87" i="9"/>
  <c r="F79" i="9"/>
  <c r="E79" i="9"/>
  <c r="D79" i="9"/>
  <c r="F71" i="9"/>
  <c r="E71" i="9"/>
  <c r="D71" i="9"/>
  <c r="F63" i="9"/>
  <c r="E63" i="9"/>
  <c r="D63" i="9"/>
  <c r="F55" i="9"/>
  <c r="E55" i="9"/>
  <c r="D55" i="9"/>
  <c r="F47" i="9"/>
  <c r="E47" i="9"/>
  <c r="D47" i="9"/>
  <c r="F39" i="9"/>
  <c r="E39" i="9"/>
  <c r="D39" i="9"/>
  <c r="F31" i="9"/>
  <c r="E31" i="9"/>
  <c r="D31" i="9"/>
  <c r="F23" i="9"/>
  <c r="E23" i="9"/>
  <c r="D23" i="9"/>
  <c r="F15" i="9"/>
  <c r="E15" i="9"/>
  <c r="D15" i="9"/>
  <c r="F7" i="9"/>
  <c r="E7" i="9"/>
  <c r="D7" i="9"/>
  <c r="D602" i="9"/>
  <c r="D528" i="9"/>
  <c r="D434" i="9"/>
  <c r="D322" i="9"/>
  <c r="D176" i="9"/>
  <c r="E334" i="9"/>
  <c r="F334" i="9"/>
  <c r="D334" i="9"/>
  <c r="E326" i="9"/>
  <c r="F326" i="9"/>
  <c r="D326" i="9"/>
  <c r="E318" i="9"/>
  <c r="F318" i="9"/>
  <c r="D318" i="9"/>
  <c r="E310" i="9"/>
  <c r="F310" i="9"/>
  <c r="D310" i="9"/>
  <c r="E302" i="9"/>
  <c r="F302" i="9"/>
  <c r="D302" i="9"/>
  <c r="E294" i="9"/>
  <c r="F294" i="9"/>
  <c r="D294" i="9"/>
  <c r="E286" i="9"/>
  <c r="F286" i="9"/>
  <c r="D286" i="9"/>
  <c r="E278" i="9"/>
  <c r="F278" i="9"/>
  <c r="D278" i="9"/>
  <c r="E270" i="9"/>
  <c r="F270" i="9"/>
  <c r="D270" i="9"/>
  <c r="E262" i="9"/>
  <c r="F262" i="9"/>
  <c r="D262" i="9"/>
  <c r="E254" i="9"/>
  <c r="F254" i="9"/>
  <c r="D254" i="9"/>
  <c r="E246" i="9"/>
  <c r="F246" i="9"/>
  <c r="D246" i="9"/>
  <c r="E238" i="9"/>
  <c r="F238" i="9"/>
  <c r="D238" i="9"/>
  <c r="E230" i="9"/>
  <c r="F230" i="9"/>
  <c r="D230" i="9"/>
  <c r="E222" i="9"/>
  <c r="F222" i="9"/>
  <c r="D222" i="9"/>
  <c r="E214" i="9"/>
  <c r="F214" i="9"/>
  <c r="D214" i="9"/>
  <c r="E206" i="9"/>
  <c r="F206" i="9"/>
  <c r="D206" i="9"/>
  <c r="E198" i="9"/>
  <c r="F198" i="9"/>
  <c r="D198" i="9"/>
  <c r="E190" i="9"/>
  <c r="F190" i="9"/>
  <c r="D190" i="9"/>
  <c r="E182" i="9"/>
  <c r="F182" i="9"/>
  <c r="D182" i="9"/>
  <c r="E174" i="9"/>
  <c r="F174" i="9"/>
  <c r="D174" i="9"/>
  <c r="E166" i="9"/>
  <c r="F166" i="9"/>
  <c r="D166" i="9"/>
  <c r="E158" i="9"/>
  <c r="F158" i="9"/>
  <c r="D158" i="9"/>
  <c r="E150" i="9"/>
  <c r="F150" i="9"/>
  <c r="D150" i="9"/>
  <c r="E142" i="9"/>
  <c r="F142" i="9"/>
  <c r="D142" i="9"/>
  <c r="E134" i="9"/>
  <c r="F134" i="9"/>
  <c r="D134" i="9"/>
  <c r="E126" i="9"/>
  <c r="F126" i="9"/>
  <c r="D126" i="9"/>
  <c r="E118" i="9"/>
  <c r="F118" i="9"/>
  <c r="D118" i="9"/>
  <c r="E110" i="9"/>
  <c r="F110" i="9"/>
  <c r="D110" i="9"/>
  <c r="E102" i="9"/>
  <c r="F102" i="9"/>
  <c r="D102" i="9"/>
  <c r="E94" i="9"/>
  <c r="F94" i="9"/>
  <c r="D94" i="9"/>
  <c r="E86" i="9"/>
  <c r="F86" i="9"/>
  <c r="D86" i="9"/>
  <c r="E78" i="9"/>
  <c r="F78" i="9"/>
  <c r="D78" i="9"/>
  <c r="E70" i="9"/>
  <c r="F70" i="9"/>
  <c r="D70" i="9"/>
  <c r="E62" i="9"/>
  <c r="F62" i="9"/>
  <c r="D62" i="9"/>
  <c r="E54" i="9"/>
  <c r="F54" i="9"/>
  <c r="D54" i="9"/>
  <c r="E46" i="9"/>
  <c r="F46" i="9"/>
  <c r="D46" i="9"/>
  <c r="E38" i="9"/>
  <c r="F38" i="9"/>
  <c r="D38" i="9"/>
  <c r="E30" i="9"/>
  <c r="F30" i="9"/>
  <c r="D30" i="9"/>
  <c r="E22" i="9"/>
  <c r="F22" i="9"/>
  <c r="D22" i="9"/>
  <c r="E14" i="9"/>
  <c r="F14" i="9"/>
  <c r="D14" i="9"/>
  <c r="E6" i="9"/>
  <c r="F6" i="9"/>
  <c r="D6" i="9"/>
  <c r="D594" i="9"/>
  <c r="D506" i="9"/>
  <c r="D432" i="9"/>
  <c r="D306" i="9"/>
  <c r="D130" i="9"/>
  <c r="E565" i="9"/>
  <c r="F565" i="9"/>
  <c r="D565" i="9"/>
  <c r="E557" i="9"/>
  <c r="F557" i="9"/>
  <c r="D557" i="9"/>
  <c r="E549" i="9"/>
  <c r="F549" i="9"/>
  <c r="D549" i="9"/>
  <c r="E541" i="9"/>
  <c r="F541" i="9"/>
  <c r="D541" i="9"/>
  <c r="E533" i="9"/>
  <c r="F533" i="9"/>
  <c r="D533" i="9"/>
  <c r="E525" i="9"/>
  <c r="F525" i="9"/>
  <c r="D525" i="9"/>
  <c r="E517" i="9"/>
  <c r="F517" i="9"/>
  <c r="D517" i="9"/>
  <c r="E509" i="9"/>
  <c r="F509" i="9"/>
  <c r="D509" i="9"/>
  <c r="E501" i="9"/>
  <c r="F501" i="9"/>
  <c r="D501" i="9"/>
  <c r="E493" i="9"/>
  <c r="F493" i="9"/>
  <c r="D493" i="9"/>
  <c r="E485" i="9"/>
  <c r="F485" i="9"/>
  <c r="D485" i="9"/>
  <c r="E477" i="9"/>
  <c r="F477" i="9"/>
  <c r="D477" i="9"/>
  <c r="E469" i="9"/>
  <c r="F469" i="9"/>
  <c r="D469" i="9"/>
  <c r="E461" i="9"/>
  <c r="F461" i="9"/>
  <c r="D461" i="9"/>
  <c r="E453" i="9"/>
  <c r="F453" i="9"/>
  <c r="D453" i="9"/>
  <c r="E445" i="9"/>
  <c r="F445" i="9"/>
  <c r="D445" i="9"/>
  <c r="E437" i="9"/>
  <c r="F437" i="9"/>
  <c r="D437" i="9"/>
  <c r="E429" i="9"/>
  <c r="F429" i="9"/>
  <c r="D429" i="9"/>
  <c r="E421" i="9"/>
  <c r="F421" i="9"/>
  <c r="D421" i="9"/>
  <c r="E413" i="9"/>
  <c r="F413" i="9"/>
  <c r="D413" i="9"/>
  <c r="E405" i="9"/>
  <c r="F405" i="9"/>
  <c r="D405" i="9"/>
  <c r="E397" i="9"/>
  <c r="F397" i="9"/>
  <c r="D397" i="9"/>
  <c r="E389" i="9"/>
  <c r="F389" i="9"/>
  <c r="D389" i="9"/>
  <c r="E381" i="9"/>
  <c r="F381" i="9"/>
  <c r="D381" i="9"/>
  <c r="E373" i="9"/>
  <c r="F373" i="9"/>
  <c r="D373" i="9"/>
  <c r="E365" i="9"/>
  <c r="F365" i="9"/>
  <c r="E357" i="9"/>
  <c r="F357" i="9"/>
  <c r="D357" i="9"/>
  <c r="E349" i="9"/>
  <c r="F349" i="9"/>
  <c r="D349" i="9"/>
  <c r="E341" i="9"/>
  <c r="F341" i="9"/>
  <c r="D341" i="9"/>
  <c r="E333" i="9"/>
  <c r="F333" i="9"/>
  <c r="D333" i="9"/>
  <c r="F325" i="9"/>
  <c r="E325" i="9"/>
  <c r="D325" i="9"/>
  <c r="E317" i="9"/>
  <c r="F317" i="9"/>
  <c r="D317" i="9"/>
  <c r="E309" i="9"/>
  <c r="F309" i="9"/>
  <c r="D309" i="9"/>
  <c r="E301" i="9"/>
  <c r="F301" i="9"/>
  <c r="D301" i="9"/>
  <c r="F293" i="9"/>
  <c r="D293" i="9"/>
  <c r="E293" i="9"/>
  <c r="E285" i="9"/>
  <c r="F285" i="9"/>
  <c r="D285" i="9"/>
  <c r="E277" i="9"/>
  <c r="F277" i="9"/>
  <c r="D277" i="9"/>
  <c r="E269" i="9"/>
  <c r="F269" i="9"/>
  <c r="D269" i="9"/>
  <c r="F261" i="9"/>
  <c r="E261" i="9"/>
  <c r="D261" i="9"/>
  <c r="E253" i="9"/>
  <c r="F253" i="9"/>
  <c r="D253" i="9"/>
  <c r="E245" i="9"/>
  <c r="F245" i="9"/>
  <c r="D245" i="9"/>
  <c r="E237" i="9"/>
  <c r="F237" i="9"/>
  <c r="D237" i="9"/>
  <c r="E229" i="9"/>
  <c r="F229" i="9"/>
  <c r="D229" i="9"/>
  <c r="E221" i="9"/>
  <c r="F221" i="9"/>
  <c r="D221" i="9"/>
  <c r="E213" i="9"/>
  <c r="F213" i="9"/>
  <c r="D213" i="9"/>
  <c r="E205" i="9"/>
  <c r="F205" i="9"/>
  <c r="D205" i="9"/>
  <c r="E197" i="9"/>
  <c r="F197" i="9"/>
  <c r="D197" i="9"/>
  <c r="E189" i="9"/>
  <c r="F189" i="9"/>
  <c r="D189" i="9"/>
  <c r="E181" i="9"/>
  <c r="F181" i="9"/>
  <c r="D181" i="9"/>
  <c r="E173" i="9"/>
  <c r="D173" i="9"/>
  <c r="F173" i="9"/>
  <c r="E165" i="9"/>
  <c r="F165" i="9"/>
  <c r="D165" i="9"/>
  <c r="E157" i="9"/>
  <c r="F157" i="9"/>
  <c r="D157" i="9"/>
  <c r="E149" i="9"/>
  <c r="F149" i="9"/>
  <c r="D149" i="9"/>
  <c r="E141" i="9"/>
  <c r="F141" i="9"/>
  <c r="D141" i="9"/>
  <c r="E133" i="9"/>
  <c r="F133" i="9"/>
  <c r="D133" i="9"/>
  <c r="E125" i="9"/>
  <c r="F125" i="9"/>
  <c r="D125" i="9"/>
  <c r="E117" i="9"/>
  <c r="F117" i="9"/>
  <c r="D117" i="9"/>
  <c r="E109" i="9"/>
  <c r="F109" i="9"/>
  <c r="D109" i="9"/>
  <c r="E101" i="9"/>
  <c r="F101" i="9"/>
  <c r="D101" i="9"/>
  <c r="E93" i="9"/>
  <c r="F93" i="9"/>
  <c r="D93" i="9"/>
  <c r="E85" i="9"/>
  <c r="F85" i="9"/>
  <c r="D85" i="9"/>
  <c r="E77" i="9"/>
  <c r="F77" i="9"/>
  <c r="D77" i="9"/>
  <c r="E69" i="9"/>
  <c r="F69" i="9"/>
  <c r="D69" i="9"/>
  <c r="E61" i="9"/>
  <c r="F61" i="9"/>
  <c r="D61" i="9"/>
  <c r="E53" i="9"/>
  <c r="F53" i="9"/>
  <c r="D53" i="9"/>
  <c r="E45" i="9"/>
  <c r="F45" i="9"/>
  <c r="D45" i="9"/>
  <c r="E37" i="9"/>
  <c r="F37" i="9"/>
  <c r="D37" i="9"/>
  <c r="E29" i="9"/>
  <c r="F29" i="9"/>
  <c r="D29" i="9"/>
  <c r="E21" i="9"/>
  <c r="F21" i="9"/>
  <c r="D21" i="9"/>
  <c r="E13" i="9"/>
  <c r="F13" i="9"/>
  <c r="D13" i="9"/>
  <c r="E5" i="9"/>
  <c r="F5" i="9"/>
  <c r="D5" i="9"/>
  <c r="D592" i="9"/>
  <c r="D498" i="9"/>
  <c r="D410" i="9"/>
  <c r="D304" i="9"/>
  <c r="D114" i="9"/>
  <c r="E616" i="9"/>
  <c r="A117" i="9"/>
  <c r="A438" i="9"/>
  <c r="A149" i="9"/>
  <c r="A165" i="9"/>
  <c r="A406" i="9"/>
  <c r="A99" i="9"/>
  <c r="A88" i="9"/>
  <c r="A422" i="9"/>
  <c r="A101" i="9"/>
  <c r="A430" i="9"/>
  <c r="A414" i="9"/>
  <c r="A454" i="9"/>
  <c r="A96" i="9"/>
  <c r="A72" i="9"/>
  <c r="A64" i="9"/>
  <c r="A85" i="9"/>
  <c r="A112" i="9"/>
  <c r="A104" i="9"/>
  <c r="A133" i="9"/>
  <c r="A91" i="9"/>
  <c r="A83" i="9"/>
  <c r="A69" i="9"/>
  <c r="A75" i="9"/>
  <c r="A67" i="9"/>
  <c r="A446" i="9"/>
  <c r="A107" i="9"/>
  <c r="A80" i="9"/>
  <c r="B31" i="9"/>
  <c r="A59" i="9"/>
  <c r="B33" i="9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32" i="9"/>
  <c r="AR4" i="8"/>
  <c r="AP5" i="8"/>
  <c r="AR5" i="8" s="1"/>
  <c r="AP4" i="8"/>
  <c r="AP3" i="8"/>
  <c r="AR3" i="8" s="1"/>
  <c r="AR6" i="8" s="1"/>
  <c r="AI36" i="8"/>
  <c r="AF11" i="8"/>
  <c r="AH6" i="8" s="1"/>
  <c r="AF21" i="8"/>
  <c r="AF31" i="8"/>
  <c r="AE11" i="8"/>
  <c r="AE12" i="8"/>
  <c r="AE13" i="8"/>
  <c r="AE14" i="8"/>
  <c r="AE15" i="8"/>
  <c r="AE16" i="8"/>
  <c r="AE17" i="8"/>
  <c r="AE7" i="8" s="1"/>
  <c r="AE18" i="8"/>
  <c r="AE8" i="8" s="1"/>
  <c r="AE19" i="8"/>
  <c r="AE9" i="8" s="1"/>
  <c r="AE20" i="8"/>
  <c r="AE10" i="8" s="1"/>
  <c r="AE21" i="8"/>
  <c r="A127" i="9" l="1"/>
  <c r="A474" i="9"/>
  <c r="A111" i="9"/>
  <c r="A113" i="9"/>
  <c r="A124" i="9"/>
  <c r="A129" i="9"/>
  <c r="A95" i="9"/>
  <c r="A177" i="9"/>
  <c r="B59" i="9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A87" i="9"/>
  <c r="A119" i="9"/>
  <c r="A482" i="9"/>
  <c r="A434" i="9"/>
  <c r="A466" i="9"/>
  <c r="A103" i="9"/>
  <c r="A132" i="9"/>
  <c r="A92" i="9"/>
  <c r="A450" i="9"/>
  <c r="A108" i="9"/>
  <c r="A161" i="9"/>
  <c r="A442" i="9"/>
  <c r="A193" i="9"/>
  <c r="A145" i="9"/>
  <c r="A97" i="9"/>
  <c r="A140" i="9"/>
  <c r="A100" i="9"/>
  <c r="A116" i="9"/>
  <c r="A135" i="9"/>
  <c r="A458" i="9"/>
  <c r="AH55" i="4"/>
  <c r="J65" i="4"/>
  <c r="J64" i="4"/>
  <c r="V60" i="4"/>
  <c r="U60" i="4"/>
  <c r="V61" i="4" s="1"/>
  <c r="T60" i="4"/>
  <c r="S60" i="4"/>
  <c r="T61" i="4" s="1"/>
  <c r="R60" i="4"/>
  <c r="Q60" i="4"/>
  <c r="R61" i="4" s="1"/>
  <c r="AD47" i="4"/>
  <c r="AD46" i="4" s="1"/>
  <c r="AD45" i="4" s="1"/>
  <c r="AD44" i="4" s="1"/>
  <c r="AC47" i="4"/>
  <c r="AB47" i="4"/>
  <c r="AA47" i="4"/>
  <c r="AA46" i="4" s="1"/>
  <c r="AA45" i="4" s="1"/>
  <c r="AA44" i="4" s="1"/>
  <c r="Z47" i="4"/>
  <c r="Y47" i="4"/>
  <c r="X47" i="4"/>
  <c r="X46" i="4" s="1"/>
  <c r="X45" i="4" s="1"/>
  <c r="X44" i="4" s="1"/>
  <c r="X43" i="4" s="1"/>
  <c r="W47" i="4"/>
  <c r="V47" i="4"/>
  <c r="V46" i="4" s="1"/>
  <c r="V45" i="4" s="1"/>
  <c r="V44" i="4" s="1"/>
  <c r="V43" i="4" s="1"/>
  <c r="U47" i="4"/>
  <c r="T47" i="4"/>
  <c r="S47" i="4"/>
  <c r="S46" i="4" s="1"/>
  <c r="S45" i="4" s="1"/>
  <c r="S44" i="4" s="1"/>
  <c r="S43" i="4" s="1"/>
  <c r="R47" i="4"/>
  <c r="Q47" i="4"/>
  <c r="P47" i="4"/>
  <c r="P46" i="4" s="1"/>
  <c r="P45" i="4" s="1"/>
  <c r="P44" i="4" s="1"/>
  <c r="P43" i="4" s="1"/>
  <c r="O47" i="4"/>
  <c r="N47" i="4"/>
  <c r="N46" i="4" s="1"/>
  <c r="N45" i="4" s="1"/>
  <c r="N44" i="4" s="1"/>
  <c r="N43" i="4" s="1"/>
  <c r="M47" i="4"/>
  <c r="L47" i="4"/>
  <c r="K47" i="4"/>
  <c r="K46" i="4" s="1"/>
  <c r="K45" i="4" s="1"/>
  <c r="K44" i="4" s="1"/>
  <c r="K43" i="4" s="1"/>
  <c r="J47" i="4"/>
  <c r="I47" i="4"/>
  <c r="H47" i="4"/>
  <c r="H46" i="4" s="1"/>
  <c r="H45" i="4" s="1"/>
  <c r="H44" i="4" s="1"/>
  <c r="H43" i="4" s="1"/>
  <c r="G47" i="4"/>
  <c r="F47" i="4"/>
  <c r="F46" i="4" s="1"/>
  <c r="F45" i="4" s="1"/>
  <c r="F44" i="4" s="1"/>
  <c r="F43" i="4" s="1"/>
  <c r="AC46" i="4"/>
  <c r="AB46" i="4"/>
  <c r="AB45" i="4" s="1"/>
  <c r="AB44" i="4" s="1"/>
  <c r="Z46" i="4"/>
  <c r="Y46" i="4"/>
  <c r="Y45" i="4" s="1"/>
  <c r="Y44" i="4" s="1"/>
  <c r="Y43" i="4" s="1"/>
  <c r="W46" i="4"/>
  <c r="W45" i="4" s="1"/>
  <c r="W44" i="4" s="1"/>
  <c r="W43" i="4" s="1"/>
  <c r="U46" i="4"/>
  <c r="T46" i="4"/>
  <c r="T45" i="4" s="1"/>
  <c r="T44" i="4" s="1"/>
  <c r="T43" i="4" s="1"/>
  <c r="R46" i="4"/>
  <c r="Q46" i="4"/>
  <c r="Q45" i="4" s="1"/>
  <c r="Q44" i="4" s="1"/>
  <c r="Q43" i="4" s="1"/>
  <c r="O46" i="4"/>
  <c r="O45" i="4" s="1"/>
  <c r="O44" i="4" s="1"/>
  <c r="O43" i="4" s="1"/>
  <c r="M46" i="4"/>
  <c r="L46" i="4"/>
  <c r="L45" i="4" s="1"/>
  <c r="L44" i="4" s="1"/>
  <c r="L43" i="4" s="1"/>
  <c r="J46" i="4"/>
  <c r="I46" i="4"/>
  <c r="I45" i="4" s="1"/>
  <c r="I44" i="4" s="1"/>
  <c r="I43" i="4" s="1"/>
  <c r="G46" i="4"/>
  <c r="G45" i="4" s="1"/>
  <c r="G44" i="4" s="1"/>
  <c r="G43" i="4" s="1"/>
  <c r="AC45" i="4"/>
  <c r="AC44" i="4" s="1"/>
  <c r="Z45" i="4"/>
  <c r="Z44" i="4" s="1"/>
  <c r="U45" i="4"/>
  <c r="U44" i="4" s="1"/>
  <c r="U43" i="4" s="1"/>
  <c r="R45" i="4"/>
  <c r="R44" i="4" s="1"/>
  <c r="R43" i="4" s="1"/>
  <c r="M45" i="4"/>
  <c r="M44" i="4" s="1"/>
  <c r="M43" i="4" s="1"/>
  <c r="J45" i="4"/>
  <c r="J44" i="4" s="1"/>
  <c r="J43" i="4" s="1"/>
  <c r="I40" i="4"/>
  <c r="J40" i="4" s="1"/>
  <c r="H40" i="4"/>
  <c r="H39" i="4"/>
  <c r="G39" i="4"/>
  <c r="H38" i="4"/>
  <c r="H37" i="4" s="1"/>
  <c r="H36" i="4" s="1"/>
  <c r="H35" i="4" s="1"/>
  <c r="H34" i="4" s="1"/>
  <c r="G38" i="4"/>
  <c r="G37" i="4" s="1"/>
  <c r="G36" i="4" s="1"/>
  <c r="G35" i="4" s="1"/>
  <c r="G34" i="4" s="1"/>
  <c r="F38" i="4"/>
  <c r="F37" i="4"/>
  <c r="F36" i="4" s="1"/>
  <c r="F35" i="4" s="1"/>
  <c r="F34" i="4" s="1"/>
  <c r="AD28" i="4"/>
  <c r="AC28" i="4"/>
  <c r="AC27" i="4" s="1"/>
  <c r="AC26" i="4" s="1"/>
  <c r="AC25" i="4" s="1"/>
  <c r="AB28" i="4"/>
  <c r="AA28" i="4"/>
  <c r="AA27" i="4" s="1"/>
  <c r="AA26" i="4" s="1"/>
  <c r="AA25" i="4" s="1"/>
  <c r="Z28" i="4"/>
  <c r="Z27" i="4" s="1"/>
  <c r="Z26" i="4" s="1"/>
  <c r="Z25" i="4" s="1"/>
  <c r="Y28" i="4"/>
  <c r="X28" i="4"/>
  <c r="X27" i="4" s="1"/>
  <c r="X26" i="4" s="1"/>
  <c r="X25" i="4" s="1"/>
  <c r="X24" i="4" s="1"/>
  <c r="W28" i="4"/>
  <c r="W27" i="4" s="1"/>
  <c r="W26" i="4" s="1"/>
  <c r="W25" i="4" s="1"/>
  <c r="W24" i="4" s="1"/>
  <c r="V28" i="4"/>
  <c r="U28" i="4"/>
  <c r="U27" i="4" s="1"/>
  <c r="U26" i="4" s="1"/>
  <c r="U25" i="4" s="1"/>
  <c r="U24" i="4" s="1"/>
  <c r="T28" i="4"/>
  <c r="S28" i="4"/>
  <c r="S27" i="4" s="1"/>
  <c r="S26" i="4" s="1"/>
  <c r="S25" i="4" s="1"/>
  <c r="S24" i="4" s="1"/>
  <c r="R28" i="4"/>
  <c r="R27" i="4" s="1"/>
  <c r="R26" i="4" s="1"/>
  <c r="R25" i="4" s="1"/>
  <c r="R24" i="4" s="1"/>
  <c r="Q28" i="4"/>
  <c r="P28" i="4"/>
  <c r="P27" i="4" s="1"/>
  <c r="P26" i="4" s="1"/>
  <c r="P25" i="4" s="1"/>
  <c r="P24" i="4" s="1"/>
  <c r="O28" i="4"/>
  <c r="O27" i="4" s="1"/>
  <c r="O26" i="4" s="1"/>
  <c r="O25" i="4" s="1"/>
  <c r="O24" i="4" s="1"/>
  <c r="N28" i="4"/>
  <c r="M28" i="4"/>
  <c r="M27" i="4" s="1"/>
  <c r="M26" i="4" s="1"/>
  <c r="M25" i="4" s="1"/>
  <c r="M24" i="4" s="1"/>
  <c r="L28" i="4"/>
  <c r="K28" i="4"/>
  <c r="K27" i="4" s="1"/>
  <c r="K26" i="4" s="1"/>
  <c r="K25" i="4" s="1"/>
  <c r="K24" i="4" s="1"/>
  <c r="J28" i="4"/>
  <c r="J27" i="4" s="1"/>
  <c r="J26" i="4" s="1"/>
  <c r="J25" i="4" s="1"/>
  <c r="J24" i="4" s="1"/>
  <c r="I28" i="4"/>
  <c r="H28" i="4"/>
  <c r="H27" i="4" s="1"/>
  <c r="H26" i="4" s="1"/>
  <c r="H25" i="4" s="1"/>
  <c r="H24" i="4" s="1"/>
  <c r="G28" i="4"/>
  <c r="G27" i="4" s="1"/>
  <c r="G26" i="4" s="1"/>
  <c r="G25" i="4" s="1"/>
  <c r="G24" i="4" s="1"/>
  <c r="F28" i="4"/>
  <c r="AD27" i="4"/>
  <c r="AD26" i="4" s="1"/>
  <c r="AD25" i="4" s="1"/>
  <c r="AB27" i="4"/>
  <c r="AB26" i="4" s="1"/>
  <c r="AB25" i="4" s="1"/>
  <c r="Y27" i="4"/>
  <c r="Y26" i="4" s="1"/>
  <c r="Y25" i="4" s="1"/>
  <c r="Y24" i="4" s="1"/>
  <c r="V27" i="4"/>
  <c r="V26" i="4" s="1"/>
  <c r="V25" i="4" s="1"/>
  <c r="V24" i="4" s="1"/>
  <c r="T27" i="4"/>
  <c r="T26" i="4" s="1"/>
  <c r="T25" i="4" s="1"/>
  <c r="T24" i="4" s="1"/>
  <c r="Q27" i="4"/>
  <c r="Q26" i="4" s="1"/>
  <c r="Q25" i="4" s="1"/>
  <c r="Q24" i="4" s="1"/>
  <c r="N27" i="4"/>
  <c r="N26" i="4" s="1"/>
  <c r="N25" i="4" s="1"/>
  <c r="N24" i="4" s="1"/>
  <c r="L27" i="4"/>
  <c r="L26" i="4" s="1"/>
  <c r="L25" i="4" s="1"/>
  <c r="L24" i="4" s="1"/>
  <c r="I27" i="4"/>
  <c r="I26" i="4" s="1"/>
  <c r="I25" i="4" s="1"/>
  <c r="I24" i="4" s="1"/>
  <c r="F27" i="4"/>
  <c r="F26" i="4" s="1"/>
  <c r="F25" i="4" s="1"/>
  <c r="F24" i="4" s="1"/>
  <c r="AD21" i="4"/>
  <c r="F21" i="4"/>
  <c r="AD20" i="4" s="1"/>
  <c r="A470" i="9" l="1"/>
  <c r="A139" i="9"/>
  <c r="A173" i="9"/>
  <c r="A120" i="9"/>
  <c r="A462" i="9"/>
  <c r="A205" i="9"/>
  <c r="A502" i="9"/>
  <c r="A157" i="9"/>
  <c r="A144" i="9"/>
  <c r="A486" i="9"/>
  <c r="A128" i="9"/>
  <c r="A189" i="9"/>
  <c r="A152" i="9"/>
  <c r="B87" i="9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A115" i="9"/>
  <c r="A160" i="9"/>
  <c r="A510" i="9"/>
  <c r="A155" i="9"/>
  <c r="A478" i="9"/>
  <c r="A136" i="9"/>
  <c r="A131" i="9"/>
  <c r="A147" i="9"/>
  <c r="A494" i="9"/>
  <c r="A168" i="9"/>
  <c r="A221" i="9"/>
  <c r="A141" i="9"/>
  <c r="A163" i="9"/>
  <c r="A125" i="9"/>
  <c r="A123" i="9"/>
  <c r="K40" i="4"/>
  <c r="J39" i="4"/>
  <c r="J38" i="4" s="1"/>
  <c r="J37" i="4" s="1"/>
  <c r="J36" i="4" s="1"/>
  <c r="J35" i="4" s="1"/>
  <c r="J34" i="4" s="1"/>
  <c r="I39" i="4"/>
  <c r="I38" i="4" s="1"/>
  <c r="I37" i="4" s="1"/>
  <c r="I36" i="4" s="1"/>
  <c r="I35" i="4" s="1"/>
  <c r="I34" i="4" s="1"/>
  <c r="F19" i="4"/>
  <c r="F18" i="4" s="1"/>
  <c r="F20" i="4"/>
  <c r="A164" i="9" l="1"/>
  <c r="A538" i="9"/>
  <c r="A217" i="9"/>
  <c r="A169" i="9"/>
  <c r="A188" i="9"/>
  <c r="A185" i="9"/>
  <c r="A490" i="9"/>
  <c r="A167" i="9"/>
  <c r="A172" i="9"/>
  <c r="B123" i="9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A151" i="9"/>
  <c r="A522" i="9"/>
  <c r="A175" i="9"/>
  <c r="A506" i="9"/>
  <c r="A156" i="9"/>
  <c r="A498" i="9"/>
  <c r="A153" i="9"/>
  <c r="A249" i="9"/>
  <c r="B115" i="9"/>
  <c r="B116" i="9" s="1"/>
  <c r="B117" i="9" s="1"/>
  <c r="B118" i="9" s="1"/>
  <c r="B119" i="9" s="1"/>
  <c r="A143" i="9"/>
  <c r="B120" i="9"/>
  <c r="A148" i="9"/>
  <c r="B121" i="9"/>
  <c r="B122" i="9" s="1"/>
  <c r="A159" i="9"/>
  <c r="A183" i="9"/>
  <c r="A530" i="9"/>
  <c r="A191" i="9"/>
  <c r="A196" i="9"/>
  <c r="A180" i="9"/>
  <c r="A514" i="9"/>
  <c r="A233" i="9"/>
  <c r="A201" i="9"/>
  <c r="L40" i="4"/>
  <c r="K39" i="4"/>
  <c r="K38" i="4" s="1"/>
  <c r="K37" i="4" s="1"/>
  <c r="K36" i="4" s="1"/>
  <c r="K35" i="4" s="1"/>
  <c r="K34" i="4" s="1"/>
  <c r="A245" i="9" l="1"/>
  <c r="A219" i="9"/>
  <c r="A176" i="9"/>
  <c r="A534" i="9"/>
  <c r="A200" i="9"/>
  <c r="A181" i="9"/>
  <c r="A216" i="9"/>
  <c r="A542" i="9"/>
  <c r="A558" i="9"/>
  <c r="B143" i="9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B169" i="9" s="1"/>
  <c r="B170" i="9" s="1"/>
  <c r="A171" i="9"/>
  <c r="A203" i="9"/>
  <c r="A195" i="9"/>
  <c r="A566" i="9"/>
  <c r="A261" i="9"/>
  <c r="A229" i="9"/>
  <c r="A208" i="9"/>
  <c r="A211" i="9"/>
  <c r="A526" i="9"/>
  <c r="A213" i="9"/>
  <c r="A277" i="9"/>
  <c r="A197" i="9"/>
  <c r="A192" i="9"/>
  <c r="A224" i="9"/>
  <c r="A187" i="9"/>
  <c r="A184" i="9"/>
  <c r="A550" i="9"/>
  <c r="A518" i="9"/>
  <c r="A179" i="9"/>
  <c r="M40" i="4"/>
  <c r="L39" i="4"/>
  <c r="L38" i="4" s="1"/>
  <c r="L37" i="4" s="1"/>
  <c r="L36" i="4" s="1"/>
  <c r="L35" i="4" s="1"/>
  <c r="L34" i="4" s="1"/>
  <c r="A236" i="9" l="1"/>
  <c r="A247" i="9"/>
  <c r="A578" i="9"/>
  <c r="A220" i="9"/>
  <c r="A241" i="9"/>
  <c r="A594" i="9"/>
  <c r="A586" i="9"/>
  <c r="A228" i="9"/>
  <c r="A546" i="9"/>
  <c r="A212" i="9"/>
  <c r="A257" i="9"/>
  <c r="A223" i="9"/>
  <c r="A273" i="9"/>
  <c r="A207" i="9"/>
  <c r="A225" i="9"/>
  <c r="A570" i="9"/>
  <c r="A215" i="9"/>
  <c r="A231" i="9"/>
  <c r="A244" i="9"/>
  <c r="A562" i="9"/>
  <c r="A554" i="9"/>
  <c r="A289" i="9"/>
  <c r="A252" i="9"/>
  <c r="A305" i="9"/>
  <c r="A239" i="9"/>
  <c r="B171" i="9"/>
  <c r="B172" i="9" s="1"/>
  <c r="B173" i="9" s="1"/>
  <c r="B174" i="9" s="1"/>
  <c r="B175" i="9" s="1"/>
  <c r="B176" i="9" s="1"/>
  <c r="B177" i="9" s="1"/>
  <c r="B178" i="9" s="1"/>
  <c r="B179" i="9" s="1"/>
  <c r="B180" i="9" s="1"/>
  <c r="B181" i="9" s="1"/>
  <c r="B182" i="9" s="1"/>
  <c r="B183" i="9" s="1"/>
  <c r="B184" i="9" s="1"/>
  <c r="B185" i="9" s="1"/>
  <c r="B186" i="9" s="1"/>
  <c r="B187" i="9" s="1"/>
  <c r="B188" i="9" s="1"/>
  <c r="B189" i="9" s="1"/>
  <c r="B190" i="9" s="1"/>
  <c r="B191" i="9" s="1"/>
  <c r="B192" i="9" s="1"/>
  <c r="B193" i="9" s="1"/>
  <c r="B194" i="9" s="1"/>
  <c r="B195" i="9" s="1"/>
  <c r="B196" i="9" s="1"/>
  <c r="B197" i="9" s="1"/>
  <c r="B198" i="9" s="1"/>
  <c r="A199" i="9"/>
  <c r="A209" i="9"/>
  <c r="A204" i="9"/>
  <c r="N40" i="4"/>
  <c r="M39" i="4"/>
  <c r="M38" i="4" s="1"/>
  <c r="M37" i="4" s="1"/>
  <c r="M36" i="4" s="1"/>
  <c r="M35" i="4" s="1"/>
  <c r="M34" i="4" s="1"/>
  <c r="A582" i="9" l="1"/>
  <c r="A243" i="9"/>
  <c r="A248" i="9"/>
  <c r="A235" i="9"/>
  <c r="A614" i="9"/>
  <c r="B199" i="9"/>
  <c r="B200" i="9" s="1"/>
  <c r="B201" i="9" s="1"/>
  <c r="B202" i="9" s="1"/>
  <c r="B203" i="9" s="1"/>
  <c r="B204" i="9" s="1"/>
  <c r="B205" i="9" s="1"/>
  <c r="B206" i="9" s="1"/>
  <c r="B207" i="9" s="1"/>
  <c r="B208" i="9" s="1"/>
  <c r="B209" i="9" s="1"/>
  <c r="B210" i="9" s="1"/>
  <c r="B211" i="9" s="1"/>
  <c r="B212" i="9" s="1"/>
  <c r="B213" i="9" s="1"/>
  <c r="B214" i="9" s="1"/>
  <c r="B215" i="9" s="1"/>
  <c r="B216" i="9" s="1"/>
  <c r="B217" i="9" s="1"/>
  <c r="B218" i="9" s="1"/>
  <c r="B219" i="9" s="1"/>
  <c r="B220" i="9" s="1"/>
  <c r="B221" i="9" s="1"/>
  <c r="B222" i="9" s="1"/>
  <c r="B223" i="9" s="1"/>
  <c r="B224" i="9" s="1"/>
  <c r="B225" i="9" s="1"/>
  <c r="B226" i="9" s="1"/>
  <c r="A227" i="9"/>
  <c r="A301" i="9"/>
  <c r="A240" i="9"/>
  <c r="A590" i="9"/>
  <c r="A598" i="9"/>
  <c r="A622" i="9"/>
  <c r="A606" i="9"/>
  <c r="A267" i="9"/>
  <c r="A317" i="9"/>
  <c r="A272" i="9"/>
  <c r="A269" i="9"/>
  <c r="A275" i="9"/>
  <c r="A280" i="9"/>
  <c r="A232" i="9"/>
  <c r="A253" i="9"/>
  <c r="A574" i="9"/>
  <c r="A333" i="9"/>
  <c r="A259" i="9"/>
  <c r="A251" i="9"/>
  <c r="A256" i="9"/>
  <c r="A264" i="9"/>
  <c r="A237" i="9"/>
  <c r="A285" i="9"/>
  <c r="O40" i="4"/>
  <c r="N39" i="4"/>
  <c r="N38" i="4" s="1"/>
  <c r="N37" i="4" s="1"/>
  <c r="N36" i="4" s="1"/>
  <c r="N35" i="4" s="1"/>
  <c r="N34" i="4" s="1"/>
  <c r="A281" i="9" l="1"/>
  <c r="A329" i="9"/>
  <c r="A292" i="9"/>
  <c r="A276" i="9"/>
  <c r="A361" i="9"/>
  <c r="A297" i="9"/>
  <c r="A626" i="9"/>
  <c r="B227" i="9"/>
  <c r="B228" i="9" s="1"/>
  <c r="B229" i="9" s="1"/>
  <c r="B230" i="9" s="1"/>
  <c r="B231" i="9" s="1"/>
  <c r="B232" i="9" s="1"/>
  <c r="B233" i="9" s="1"/>
  <c r="B234" i="9" s="1"/>
  <c r="B235" i="9" s="1"/>
  <c r="B236" i="9" s="1"/>
  <c r="B237" i="9" s="1"/>
  <c r="B238" i="9" s="1"/>
  <c r="B239" i="9" s="1"/>
  <c r="B240" i="9" s="1"/>
  <c r="B241" i="9" s="1"/>
  <c r="B242" i="9" s="1"/>
  <c r="B243" i="9" s="1"/>
  <c r="B244" i="9" s="1"/>
  <c r="B245" i="9" s="1"/>
  <c r="B246" i="9" s="1"/>
  <c r="B247" i="9" s="1"/>
  <c r="B248" i="9" s="1"/>
  <c r="B249" i="9" s="1"/>
  <c r="B250" i="9" s="1"/>
  <c r="B251" i="9" s="1"/>
  <c r="B252" i="9" s="1"/>
  <c r="B253" i="9" s="1"/>
  <c r="B254" i="9" s="1"/>
  <c r="A255" i="9"/>
  <c r="A287" i="9"/>
  <c r="A650" i="9"/>
  <c r="A313" i="9"/>
  <c r="A295" i="9"/>
  <c r="A284" i="9"/>
  <c r="A260" i="9"/>
  <c r="A618" i="9"/>
  <c r="A303" i="9"/>
  <c r="A271" i="9"/>
  <c r="A268" i="9"/>
  <c r="A642" i="9"/>
  <c r="A345" i="9"/>
  <c r="A265" i="9"/>
  <c r="A279" i="9"/>
  <c r="A602" i="9"/>
  <c r="A308" i="9"/>
  <c r="A300" i="9"/>
  <c r="A634" i="9"/>
  <c r="A263" i="9"/>
  <c r="A610" i="9"/>
  <c r="P40" i="4"/>
  <c r="O39" i="4"/>
  <c r="O38" i="4" s="1"/>
  <c r="O37" i="4" s="1"/>
  <c r="O36" i="4" s="1"/>
  <c r="O35" i="4" s="1"/>
  <c r="O34" i="4" s="1"/>
  <c r="A320" i="9" l="1"/>
  <c r="A315" i="9"/>
  <c r="A670" i="9"/>
  <c r="A323" i="9"/>
  <c r="A389" i="9"/>
  <c r="A357" i="9"/>
  <c r="A325" i="9"/>
  <c r="A307" i="9"/>
  <c r="A331" i="9"/>
  <c r="A328" i="9"/>
  <c r="A293" i="9"/>
  <c r="A296" i="9"/>
  <c r="B255" i="9"/>
  <c r="B256" i="9" s="1"/>
  <c r="B257" i="9" s="1"/>
  <c r="B258" i="9" s="1"/>
  <c r="B259" i="9" s="1"/>
  <c r="A283" i="9"/>
  <c r="A630" i="9"/>
  <c r="A678" i="9"/>
  <c r="A662" i="9"/>
  <c r="A646" i="9"/>
  <c r="A312" i="9"/>
  <c r="A336" i="9"/>
  <c r="A341" i="9"/>
  <c r="A309" i="9"/>
  <c r="A638" i="9"/>
  <c r="A373" i="9"/>
  <c r="B260" i="9"/>
  <c r="B261" i="9" s="1"/>
  <c r="B262" i="9" s="1"/>
  <c r="B263" i="9" s="1"/>
  <c r="B264" i="9" s="1"/>
  <c r="B265" i="9" s="1"/>
  <c r="B266" i="9" s="1"/>
  <c r="B267" i="9" s="1"/>
  <c r="B268" i="9" s="1"/>
  <c r="B269" i="9" s="1"/>
  <c r="B270" i="9" s="1"/>
  <c r="B271" i="9" s="1"/>
  <c r="B272" i="9" s="1"/>
  <c r="B273" i="9" s="1"/>
  <c r="B274" i="9" s="1"/>
  <c r="B275" i="9" s="1"/>
  <c r="B276" i="9" s="1"/>
  <c r="B277" i="9" s="1"/>
  <c r="B278" i="9" s="1"/>
  <c r="B279" i="9" s="1"/>
  <c r="B280" i="9" s="1"/>
  <c r="B281" i="9" s="1"/>
  <c r="B282" i="9" s="1"/>
  <c r="A288" i="9"/>
  <c r="A654" i="9"/>
  <c r="A304" i="9"/>
  <c r="A291" i="9"/>
  <c r="A299" i="9"/>
  <c r="Q40" i="4"/>
  <c r="P39" i="4"/>
  <c r="P38" i="4" s="1"/>
  <c r="P37" i="4" s="1"/>
  <c r="P36" i="4" s="1"/>
  <c r="P35" i="4" s="1"/>
  <c r="P34" i="4" s="1"/>
  <c r="A674" i="9" l="1"/>
  <c r="A359" i="9"/>
  <c r="B288" i="9"/>
  <c r="A316" i="9"/>
  <c r="B289" i="9"/>
  <c r="B290" i="9" s="1"/>
  <c r="B291" i="9" s="1"/>
  <c r="B292" i="9" s="1"/>
  <c r="B293" i="9" s="1"/>
  <c r="B294" i="9" s="1"/>
  <c r="B295" i="9" s="1"/>
  <c r="B296" i="9" s="1"/>
  <c r="B297" i="9" s="1"/>
  <c r="B298" i="9" s="1"/>
  <c r="B299" i="9" s="1"/>
  <c r="B300" i="9" s="1"/>
  <c r="B301" i="9" s="1"/>
  <c r="B302" i="9" s="1"/>
  <c r="B303" i="9" s="1"/>
  <c r="B304" i="9" s="1"/>
  <c r="B305" i="9" s="1"/>
  <c r="B306" i="9" s="1"/>
  <c r="B307" i="9" s="1"/>
  <c r="B308" i="9" s="1"/>
  <c r="B309" i="9" s="1"/>
  <c r="B310" i="9" s="1"/>
  <c r="A351" i="9"/>
  <c r="B283" i="9"/>
  <c r="B284" i="9" s="1"/>
  <c r="B285" i="9" s="1"/>
  <c r="B286" i="9" s="1"/>
  <c r="B287" i="9" s="1"/>
  <c r="A311" i="9"/>
  <c r="A324" i="9"/>
  <c r="A343" i="9"/>
  <c r="A658" i="9"/>
  <c r="A327" i="9"/>
  <c r="A364" i="9"/>
  <c r="A335" i="9"/>
  <c r="A401" i="9"/>
  <c r="A385" i="9"/>
  <c r="A321" i="9"/>
  <c r="A348" i="9"/>
  <c r="A356" i="9"/>
  <c r="A332" i="9"/>
  <c r="A369" i="9"/>
  <c r="A417" i="9"/>
  <c r="A666" i="9"/>
  <c r="A319" i="9"/>
  <c r="A337" i="9"/>
  <c r="A340" i="9"/>
  <c r="A353" i="9"/>
  <c r="R40" i="4"/>
  <c r="Q39" i="4"/>
  <c r="Q38" i="4" s="1"/>
  <c r="Q37" i="4" s="1"/>
  <c r="Q36" i="4" s="1"/>
  <c r="Q35" i="4" s="1"/>
  <c r="Q34" i="4" s="1"/>
  <c r="A392" i="9" l="1"/>
  <c r="A344" i="9"/>
  <c r="A371" i="9"/>
  <c r="A413" i="9"/>
  <c r="A352" i="9"/>
  <c r="A360" i="9"/>
  <c r="A381" i="9"/>
  <c r="A355" i="9"/>
  <c r="A387" i="9"/>
  <c r="A368" i="9"/>
  <c r="A397" i="9"/>
  <c r="A376" i="9"/>
  <c r="B311" i="9"/>
  <c r="B312" i="9" s="1"/>
  <c r="B313" i="9" s="1"/>
  <c r="B314" i="9" s="1"/>
  <c r="B315" i="9" s="1"/>
  <c r="B316" i="9" s="1"/>
  <c r="B317" i="9" s="1"/>
  <c r="B318" i="9" s="1"/>
  <c r="B319" i="9" s="1"/>
  <c r="B320" i="9" s="1"/>
  <c r="B321" i="9" s="1"/>
  <c r="B322" i="9" s="1"/>
  <c r="B323" i="9" s="1"/>
  <c r="B324" i="9" s="1"/>
  <c r="B325" i="9" s="1"/>
  <c r="B326" i="9" s="1"/>
  <c r="B327" i="9" s="1"/>
  <c r="B328" i="9" s="1"/>
  <c r="B329" i="9" s="1"/>
  <c r="B330" i="9" s="1"/>
  <c r="B331" i="9" s="1"/>
  <c r="B332" i="9" s="1"/>
  <c r="B333" i="9" s="1"/>
  <c r="B334" i="9" s="1"/>
  <c r="B335" i="9" s="1"/>
  <c r="B336" i="9" s="1"/>
  <c r="B337" i="9" s="1"/>
  <c r="B338" i="9" s="1"/>
  <c r="A339" i="9"/>
  <c r="A363" i="9"/>
  <c r="A384" i="9"/>
  <c r="A365" i="9"/>
  <c r="A349" i="9"/>
  <c r="A429" i="9"/>
  <c r="A445" i="9"/>
  <c r="A347" i="9"/>
  <c r="A379" i="9"/>
  <c r="S40" i="4"/>
  <c r="R39" i="4"/>
  <c r="R38" i="4" s="1"/>
  <c r="R37" i="4" s="1"/>
  <c r="R36" i="4" s="1"/>
  <c r="R35" i="4" s="1"/>
  <c r="R34" i="4" s="1"/>
  <c r="A412" i="9" l="1"/>
  <c r="A375" i="9"/>
  <c r="A380" i="9"/>
  <c r="A372" i="9"/>
  <c r="A383" i="9"/>
  <c r="A425" i="9"/>
  <c r="A377" i="9"/>
  <c r="A391" i="9"/>
  <c r="A420" i="9"/>
  <c r="A473" i="9"/>
  <c r="A396" i="9"/>
  <c r="A409" i="9"/>
  <c r="A441" i="9"/>
  <c r="A407" i="9"/>
  <c r="A393" i="9"/>
  <c r="B339" i="9"/>
  <c r="B340" i="9" s="1"/>
  <c r="B341" i="9" s="1"/>
  <c r="B342" i="9" s="1"/>
  <c r="B343" i="9" s="1"/>
  <c r="B344" i="9" s="1"/>
  <c r="B345" i="9" s="1"/>
  <c r="B346" i="9" s="1"/>
  <c r="B347" i="9" s="1"/>
  <c r="B348" i="9" s="1"/>
  <c r="B349" i="9" s="1"/>
  <c r="B350" i="9" s="1"/>
  <c r="B351" i="9" s="1"/>
  <c r="B352" i="9" s="1"/>
  <c r="B353" i="9" s="1"/>
  <c r="B354" i="9" s="1"/>
  <c r="B355" i="9" s="1"/>
  <c r="B356" i="9" s="1"/>
  <c r="B357" i="9" s="1"/>
  <c r="B358" i="9" s="1"/>
  <c r="B359" i="9" s="1"/>
  <c r="B360" i="9" s="1"/>
  <c r="B361" i="9" s="1"/>
  <c r="B362" i="9" s="1"/>
  <c r="B363" i="9" s="1"/>
  <c r="B364" i="9" s="1"/>
  <c r="B365" i="9" s="1"/>
  <c r="B366" i="9" s="1"/>
  <c r="A367" i="9"/>
  <c r="A415" i="9"/>
  <c r="A399" i="9"/>
  <c r="A457" i="9"/>
  <c r="A404" i="9"/>
  <c r="A388" i="9"/>
  <c r="T40" i="4"/>
  <c r="S39" i="4"/>
  <c r="S38" i="4" s="1"/>
  <c r="S37" i="4" s="1"/>
  <c r="S36" i="4" s="1"/>
  <c r="S35" i="4" s="1"/>
  <c r="S34" i="4" s="1"/>
  <c r="A400" i="9" l="1"/>
  <c r="A469" i="9"/>
  <c r="A501" i="9"/>
  <c r="A416" i="9"/>
  <c r="A427" i="9"/>
  <c r="A421" i="9"/>
  <c r="A448" i="9"/>
  <c r="A408" i="9"/>
  <c r="A443" i="9"/>
  <c r="A453" i="9"/>
  <c r="A432" i="9"/>
  <c r="A435" i="9"/>
  <c r="A437" i="9"/>
  <c r="A424" i="9"/>
  <c r="A419" i="9"/>
  <c r="A403" i="9"/>
  <c r="A411" i="9"/>
  <c r="A440" i="9"/>
  <c r="A485" i="9"/>
  <c r="B367" i="9"/>
  <c r="B368" i="9" s="1"/>
  <c r="B369" i="9" s="1"/>
  <c r="B370" i="9" s="1"/>
  <c r="B371" i="9" s="1"/>
  <c r="B372" i="9" s="1"/>
  <c r="B373" i="9" s="1"/>
  <c r="B374" i="9" s="1"/>
  <c r="B375" i="9" s="1"/>
  <c r="B376" i="9" s="1"/>
  <c r="B377" i="9" s="1"/>
  <c r="B378" i="9" s="1"/>
  <c r="B379" i="9" s="1"/>
  <c r="B380" i="9" s="1"/>
  <c r="B381" i="9" s="1"/>
  <c r="B382" i="9" s="1"/>
  <c r="B383" i="9" s="1"/>
  <c r="B384" i="9" s="1"/>
  <c r="B385" i="9" s="1"/>
  <c r="B386" i="9" s="1"/>
  <c r="B387" i="9" s="1"/>
  <c r="B388" i="9" s="1"/>
  <c r="B389" i="9" s="1"/>
  <c r="B390" i="9" s="1"/>
  <c r="B391" i="9" s="1"/>
  <c r="B392" i="9" s="1"/>
  <c r="B393" i="9" s="1"/>
  <c r="B394" i="9" s="1"/>
  <c r="A395" i="9"/>
  <c r="A405" i="9"/>
  <c r="U40" i="4"/>
  <c r="T39" i="4"/>
  <c r="T38" i="4" s="1"/>
  <c r="T37" i="4" s="1"/>
  <c r="T36" i="4" s="1"/>
  <c r="T35" i="4" s="1"/>
  <c r="T34" i="4" s="1"/>
  <c r="A529" i="9" l="1"/>
  <c r="A436" i="9"/>
  <c r="A455" i="9"/>
  <c r="A497" i="9"/>
  <c r="A452" i="9"/>
  <c r="A433" i="9"/>
  <c r="A444" i="9"/>
  <c r="A463" i="9"/>
  <c r="A513" i="9"/>
  <c r="A471" i="9"/>
  <c r="A460" i="9"/>
  <c r="A468" i="9"/>
  <c r="A428" i="9"/>
  <c r="A449" i="9"/>
  <c r="A431" i="9"/>
  <c r="A447" i="9"/>
  <c r="A476" i="9"/>
  <c r="B395" i="9"/>
  <c r="B396" i="9" s="1"/>
  <c r="B397" i="9" s="1"/>
  <c r="B398" i="9" s="1"/>
  <c r="B399" i="9" s="1"/>
  <c r="B400" i="9" s="1"/>
  <c r="B401" i="9" s="1"/>
  <c r="B402" i="9" s="1"/>
  <c r="B403" i="9" s="1"/>
  <c r="B404" i="9" s="1"/>
  <c r="B405" i="9" s="1"/>
  <c r="B406" i="9" s="1"/>
  <c r="B407" i="9" s="1"/>
  <c r="B408" i="9" s="1"/>
  <c r="B409" i="9" s="1"/>
  <c r="B410" i="9" s="1"/>
  <c r="B411" i="9" s="1"/>
  <c r="B412" i="9" s="1"/>
  <c r="B413" i="9" s="1"/>
  <c r="B414" i="9" s="1"/>
  <c r="B415" i="9" s="1"/>
  <c r="B416" i="9" s="1"/>
  <c r="B417" i="9" s="1"/>
  <c r="B418" i="9" s="1"/>
  <c r="B419" i="9" s="1"/>
  <c r="B420" i="9" s="1"/>
  <c r="B421" i="9" s="1"/>
  <c r="B422" i="9" s="1"/>
  <c r="A423" i="9"/>
  <c r="A439" i="9"/>
  <c r="A465" i="9"/>
  <c r="A481" i="9"/>
  <c r="U39" i="4"/>
  <c r="U38" i="4" s="1"/>
  <c r="U37" i="4" s="1"/>
  <c r="U36" i="4" s="1"/>
  <c r="U35" i="4" s="1"/>
  <c r="U34" i="4" s="1"/>
  <c r="V40" i="4"/>
  <c r="A541" i="9" l="1"/>
  <c r="A464" i="9"/>
  <c r="A491" i="9"/>
  <c r="B423" i="9"/>
  <c r="A451" i="9"/>
  <c r="B424" i="9"/>
  <c r="B425" i="9" s="1"/>
  <c r="B426" i="9" s="1"/>
  <c r="B427" i="9" s="1"/>
  <c r="A496" i="9"/>
  <c r="A480" i="9"/>
  <c r="A557" i="9"/>
  <c r="A509" i="9"/>
  <c r="A493" i="9"/>
  <c r="A504" i="9"/>
  <c r="A499" i="9"/>
  <c r="A472" i="9"/>
  <c r="A525" i="9"/>
  <c r="A477" i="9"/>
  <c r="A461" i="9"/>
  <c r="A459" i="9"/>
  <c r="A488" i="9"/>
  <c r="A467" i="9"/>
  <c r="A475" i="9"/>
  <c r="B428" i="9"/>
  <c r="A456" i="9"/>
  <c r="B429" i="9"/>
  <c r="B430" i="9" s="1"/>
  <c r="B431" i="9" s="1"/>
  <c r="B432" i="9" s="1"/>
  <c r="B433" i="9" s="1"/>
  <c r="B434" i="9" s="1"/>
  <c r="B435" i="9" s="1"/>
  <c r="B436" i="9" s="1"/>
  <c r="B437" i="9" s="1"/>
  <c r="B438" i="9" s="1"/>
  <c r="B439" i="9" s="1"/>
  <c r="B440" i="9" s="1"/>
  <c r="B441" i="9" s="1"/>
  <c r="B442" i="9" s="1"/>
  <c r="B443" i="9" s="1"/>
  <c r="B444" i="9" s="1"/>
  <c r="B445" i="9" s="1"/>
  <c r="B446" i="9" s="1"/>
  <c r="B447" i="9" s="1"/>
  <c r="B448" i="9" s="1"/>
  <c r="B449" i="9" s="1"/>
  <c r="B450" i="9" s="1"/>
  <c r="A483" i="9"/>
  <c r="W40" i="4"/>
  <c r="V39" i="4"/>
  <c r="V38" i="4" s="1"/>
  <c r="V37" i="4" s="1"/>
  <c r="V36" i="4" s="1"/>
  <c r="V35" i="4" s="1"/>
  <c r="V34" i="4" s="1"/>
  <c r="A519" i="9" l="1"/>
  <c r="A492" i="9"/>
  <c r="A495" i="9"/>
  <c r="A511" i="9"/>
  <c r="A524" i="9"/>
  <c r="A500" i="9"/>
  <c r="A505" i="9"/>
  <c r="A521" i="9"/>
  <c r="A527" i="9"/>
  <c r="A537" i="9"/>
  <c r="A508" i="9"/>
  <c r="A532" i="9"/>
  <c r="B451" i="9"/>
  <c r="B452" i="9" s="1"/>
  <c r="B453" i="9" s="1"/>
  <c r="B454" i="9" s="1"/>
  <c r="B455" i="9" s="1"/>
  <c r="B456" i="9" s="1"/>
  <c r="B457" i="9" s="1"/>
  <c r="B458" i="9" s="1"/>
  <c r="B459" i="9" s="1"/>
  <c r="B460" i="9" s="1"/>
  <c r="B461" i="9" s="1"/>
  <c r="B462" i="9" s="1"/>
  <c r="B463" i="9" s="1"/>
  <c r="B464" i="9" s="1"/>
  <c r="B465" i="9" s="1"/>
  <c r="B466" i="9" s="1"/>
  <c r="B467" i="9" s="1"/>
  <c r="B468" i="9" s="1"/>
  <c r="B469" i="9" s="1"/>
  <c r="B470" i="9" s="1"/>
  <c r="B471" i="9" s="1"/>
  <c r="B472" i="9" s="1"/>
  <c r="B473" i="9" s="1"/>
  <c r="B474" i="9" s="1"/>
  <c r="B475" i="9" s="1"/>
  <c r="B476" i="9" s="1"/>
  <c r="B477" i="9" s="1"/>
  <c r="B478" i="9" s="1"/>
  <c r="A479" i="9"/>
  <c r="A569" i="9"/>
  <c r="A516" i="9"/>
  <c r="A484" i="9"/>
  <c r="A487" i="9"/>
  <c r="A503" i="9"/>
  <c r="A489" i="9"/>
  <c r="A553" i="9"/>
  <c r="A585" i="9"/>
  <c r="X40" i="4"/>
  <c r="W39" i="4"/>
  <c r="W38" i="4" s="1"/>
  <c r="W37" i="4" s="1"/>
  <c r="W36" i="4" s="1"/>
  <c r="W35" i="4" s="1"/>
  <c r="W34" i="4" s="1"/>
  <c r="A512" i="9" l="1"/>
  <c r="A517" i="9"/>
  <c r="A523" i="9"/>
  <c r="A581" i="9"/>
  <c r="A565" i="9"/>
  <c r="A507" i="9"/>
  <c r="B479" i="9"/>
  <c r="B480" i="9" s="1"/>
  <c r="B481" i="9" s="1"/>
  <c r="B482" i="9" s="1"/>
  <c r="B483" i="9" s="1"/>
  <c r="B484" i="9" s="1"/>
  <c r="B485" i="9" s="1"/>
  <c r="B486" i="9" s="1"/>
  <c r="B487" i="9" s="1"/>
  <c r="B488" i="9" s="1"/>
  <c r="B489" i="9" s="1"/>
  <c r="B490" i="9" s="1"/>
  <c r="B491" i="9" s="1"/>
  <c r="B492" i="9" s="1"/>
  <c r="B493" i="9" s="1"/>
  <c r="B494" i="9" s="1"/>
  <c r="B495" i="9" s="1"/>
  <c r="B496" i="9" s="1"/>
  <c r="B497" i="9" s="1"/>
  <c r="B498" i="9" s="1"/>
  <c r="B499" i="9" s="1"/>
  <c r="B500" i="9" s="1"/>
  <c r="B501" i="9" s="1"/>
  <c r="B502" i="9" s="1"/>
  <c r="B503" i="9" s="1"/>
  <c r="B504" i="9" s="1"/>
  <c r="B505" i="9" s="1"/>
  <c r="B506" i="9" s="1"/>
  <c r="A528" i="9"/>
  <c r="A520" i="9"/>
  <c r="A560" i="9"/>
  <c r="A613" i="9"/>
  <c r="A544" i="9"/>
  <c r="A536" i="9"/>
  <c r="A533" i="9"/>
  <c r="A555" i="9"/>
  <c r="A549" i="9"/>
  <c r="A552" i="9"/>
  <c r="A539" i="9"/>
  <c r="A531" i="9"/>
  <c r="A515" i="9"/>
  <c r="A597" i="9"/>
  <c r="A547" i="9"/>
  <c r="Y40" i="4"/>
  <c r="X39" i="4"/>
  <c r="X38" i="4" s="1"/>
  <c r="X37" i="4" s="1"/>
  <c r="X36" i="4" s="1"/>
  <c r="X35" i="4" s="1"/>
  <c r="X34" i="4" s="1"/>
  <c r="A561" i="9" l="1"/>
  <c r="A551" i="9"/>
  <c r="A564" i="9"/>
  <c r="A575" i="9"/>
  <c r="A548" i="9"/>
  <c r="A545" i="9"/>
  <c r="A577" i="9"/>
  <c r="A559" i="9"/>
  <c r="A583" i="9"/>
  <c r="A588" i="9"/>
  <c r="A572" i="9"/>
  <c r="A556" i="9"/>
  <c r="A609" i="9"/>
  <c r="A540" i="9"/>
  <c r="A543" i="9"/>
  <c r="A535" i="9"/>
  <c r="B507" i="9"/>
  <c r="B508" i="9"/>
  <c r="B509" i="9" s="1"/>
  <c r="B510" i="9" s="1"/>
  <c r="B511" i="9" s="1"/>
  <c r="B512" i="9" s="1"/>
  <c r="B513" i="9" s="1"/>
  <c r="B514" i="9" s="1"/>
  <c r="B515" i="9" s="1"/>
  <c r="B516" i="9" s="1"/>
  <c r="B517" i="9" s="1"/>
  <c r="B518" i="9" s="1"/>
  <c r="B519" i="9" s="1"/>
  <c r="B520" i="9" s="1"/>
  <c r="B521" i="9" s="1"/>
  <c r="B522" i="9" s="1"/>
  <c r="B523" i="9" s="1"/>
  <c r="B524" i="9" s="1"/>
  <c r="B525" i="9" s="1"/>
  <c r="B526" i="9" s="1"/>
  <c r="B527" i="9" s="1"/>
  <c r="B528" i="9" s="1"/>
  <c r="B529" i="9" s="1"/>
  <c r="B530" i="9" s="1"/>
  <c r="B531" i="9" s="1"/>
  <c r="B532" i="9" s="1"/>
  <c r="B533" i="9" s="1"/>
  <c r="B534" i="9" s="1"/>
  <c r="A593" i="9"/>
  <c r="A567" i="9"/>
  <c r="A580" i="9"/>
  <c r="A625" i="9"/>
  <c r="A641" i="9"/>
  <c r="Z40" i="4"/>
  <c r="Y39" i="4"/>
  <c r="Y38" i="4" s="1"/>
  <c r="Y37" i="4" s="1"/>
  <c r="Y36" i="4" s="1"/>
  <c r="Y35" i="4" s="1"/>
  <c r="Y34" i="4" s="1"/>
  <c r="A605" i="9" l="1"/>
  <c r="A592" i="9"/>
  <c r="A563" i="9"/>
  <c r="B535" i="9"/>
  <c r="B536" i="9" s="1"/>
  <c r="B537" i="9" s="1"/>
  <c r="B538" i="9" s="1"/>
  <c r="B539" i="9" s="1"/>
  <c r="B540" i="9" s="1"/>
  <c r="B541" i="9" s="1"/>
  <c r="B542" i="9" s="1"/>
  <c r="B543" i="9" s="1"/>
  <c r="B544" i="9" s="1"/>
  <c r="B545" i="9" s="1"/>
  <c r="B546" i="9" s="1"/>
  <c r="B547" i="9" s="1"/>
  <c r="B548" i="9" s="1"/>
  <c r="B549" i="9" s="1"/>
  <c r="B550" i="9" s="1"/>
  <c r="B551" i="9" s="1"/>
  <c r="B552" i="9" s="1"/>
  <c r="B553" i="9" s="1"/>
  <c r="B554" i="9" s="1"/>
  <c r="B555" i="9" s="1"/>
  <c r="B556" i="9" s="1"/>
  <c r="B557" i="9" s="1"/>
  <c r="B558" i="9" s="1"/>
  <c r="B559" i="9" s="1"/>
  <c r="B560" i="9" s="1"/>
  <c r="B561" i="9" s="1"/>
  <c r="B562" i="9" s="1"/>
  <c r="A611" i="9"/>
  <c r="A669" i="9"/>
  <c r="A584" i="9"/>
  <c r="A579" i="9"/>
  <c r="A616" i="9"/>
  <c r="A573" i="9"/>
  <c r="A595" i="9"/>
  <c r="A576" i="9"/>
  <c r="A637" i="9"/>
  <c r="A621" i="9"/>
  <c r="A568" i="9"/>
  <c r="A600" i="9"/>
  <c r="A589" i="9"/>
  <c r="A608" i="9"/>
  <c r="A603" i="9"/>
  <c r="A571" i="9"/>
  <c r="A587" i="9"/>
  <c r="A653" i="9"/>
  <c r="AA40" i="4"/>
  <c r="Z39" i="4"/>
  <c r="Z38" i="4" s="1"/>
  <c r="Z37" i="4" s="1"/>
  <c r="Z36" i="4" s="1"/>
  <c r="Z35" i="4" s="1"/>
  <c r="A620" i="9" l="1"/>
  <c r="A631" i="9"/>
  <c r="A681" i="9"/>
  <c r="A628" i="9"/>
  <c r="A644" i="9"/>
  <c r="A596" i="9"/>
  <c r="A633" i="9"/>
  <c r="A612" i="9"/>
  <c r="A599" i="9"/>
  <c r="A591" i="9"/>
  <c r="B563" i="9"/>
  <c r="B564" i="9" s="1"/>
  <c r="B565" i="9" s="1"/>
  <c r="B566" i="9" s="1"/>
  <c r="B567" i="9" s="1"/>
  <c r="B568" i="9" s="1"/>
  <c r="B569" i="9" s="1"/>
  <c r="B570" i="9" s="1"/>
  <c r="B571" i="9" s="1"/>
  <c r="B572" i="9" s="1"/>
  <c r="B573" i="9" s="1"/>
  <c r="B574" i="9" s="1"/>
  <c r="B575" i="9" s="1"/>
  <c r="B576" i="9" s="1"/>
  <c r="B577" i="9" s="1"/>
  <c r="B578" i="9" s="1"/>
  <c r="B579" i="9" s="1"/>
  <c r="B580" i="9" s="1"/>
  <c r="B581" i="9" s="1"/>
  <c r="B582" i="9" s="1"/>
  <c r="B583" i="9" s="1"/>
  <c r="B584" i="9" s="1"/>
  <c r="B585" i="9" s="1"/>
  <c r="B586" i="9" s="1"/>
  <c r="B587" i="9" s="1"/>
  <c r="B588" i="9" s="1"/>
  <c r="B589" i="9" s="1"/>
  <c r="B590" i="9" s="1"/>
  <c r="A601" i="9"/>
  <c r="A665" i="9"/>
  <c r="A636" i="9"/>
  <c r="A604" i="9"/>
  <c r="A607" i="9"/>
  <c r="A615" i="9"/>
  <c r="A617" i="9"/>
  <c r="A649" i="9"/>
  <c r="A623" i="9"/>
  <c r="A639" i="9"/>
  <c r="AB40" i="4"/>
  <c r="AA39" i="4"/>
  <c r="AA38" i="4" s="1"/>
  <c r="AA37" i="4" s="1"/>
  <c r="AA36" i="4" s="1"/>
  <c r="AA35" i="4" s="1"/>
  <c r="A624" i="9" l="1"/>
  <c r="A632" i="9"/>
  <c r="A672" i="9"/>
  <c r="A659" i="9"/>
  <c r="A635" i="9"/>
  <c r="A648" i="9"/>
  <c r="A656" i="9"/>
  <c r="A640" i="9"/>
  <c r="A664" i="9"/>
  <c r="A667" i="9"/>
  <c r="A661" i="9"/>
  <c r="A619" i="9"/>
  <c r="B591" i="9"/>
  <c r="B592" i="9" s="1"/>
  <c r="B593" i="9" s="1"/>
  <c r="B594" i="9" s="1"/>
  <c r="B595" i="9" s="1"/>
  <c r="B596" i="9" s="1"/>
  <c r="B597" i="9" s="1"/>
  <c r="B598" i="9" s="1"/>
  <c r="B599" i="9" s="1"/>
  <c r="B600" i="9" s="1"/>
  <c r="B601" i="9" s="1"/>
  <c r="B602" i="9" s="1"/>
  <c r="B603" i="9" s="1"/>
  <c r="B604" i="9" s="1"/>
  <c r="B605" i="9" s="1"/>
  <c r="B606" i="9" s="1"/>
  <c r="B607" i="9" s="1"/>
  <c r="B608" i="9" s="1"/>
  <c r="B609" i="9" s="1"/>
  <c r="B610" i="9" s="1"/>
  <c r="B611" i="9" s="1"/>
  <c r="B612" i="9" s="1"/>
  <c r="B613" i="9" s="1"/>
  <c r="B614" i="9" s="1"/>
  <c r="B615" i="9" s="1"/>
  <c r="B616" i="9" s="1"/>
  <c r="B617" i="9" s="1"/>
  <c r="B618" i="9" s="1"/>
  <c r="A643" i="9"/>
  <c r="A627" i="9"/>
  <c r="A677" i="9"/>
  <c r="A629" i="9"/>
  <c r="A645" i="9"/>
  <c r="A651" i="9"/>
  <c r="AC40" i="4"/>
  <c r="AB39" i="4"/>
  <c r="AB38" i="4" s="1"/>
  <c r="AB37" i="4" s="1"/>
  <c r="AB36" i="4" s="1"/>
  <c r="AB35" i="4" s="1"/>
  <c r="A671" i="9" l="1"/>
  <c r="A676" i="9"/>
  <c r="A673" i="9"/>
  <c r="A668" i="9"/>
  <c r="A663" i="9"/>
  <c r="A652" i="9"/>
  <c r="A660" i="9"/>
  <c r="A657" i="9"/>
  <c r="A679" i="9"/>
  <c r="A647" i="9"/>
  <c r="B619" i="9"/>
  <c r="B620" i="9" s="1"/>
  <c r="B621" i="9" s="1"/>
  <c r="B622" i="9" s="1"/>
  <c r="B623" i="9" s="1"/>
  <c r="B624" i="9" s="1"/>
  <c r="B625" i="9" s="1"/>
  <c r="B626" i="9" s="1"/>
  <c r="B627" i="9" s="1"/>
  <c r="B628" i="9" s="1"/>
  <c r="B629" i="9" s="1"/>
  <c r="B630" i="9" s="1"/>
  <c r="B631" i="9" s="1"/>
  <c r="B632" i="9" s="1"/>
  <c r="B633" i="9" s="1"/>
  <c r="B634" i="9" s="1"/>
  <c r="B635" i="9" s="1"/>
  <c r="B636" i="9" s="1"/>
  <c r="B637" i="9" s="1"/>
  <c r="B638" i="9" s="1"/>
  <c r="B639" i="9" s="1"/>
  <c r="B640" i="9" s="1"/>
  <c r="B641" i="9" s="1"/>
  <c r="B642" i="9" s="1"/>
  <c r="B643" i="9" s="1"/>
  <c r="B644" i="9" s="1"/>
  <c r="B645" i="9" s="1"/>
  <c r="B646" i="9" s="1"/>
  <c r="A655" i="9"/>
  <c r="AD40" i="4"/>
  <c r="AD39" i="4" s="1"/>
  <c r="AD38" i="4" s="1"/>
  <c r="AD37" i="4" s="1"/>
  <c r="AD36" i="4" s="1"/>
  <c r="AD35" i="4" s="1"/>
  <c r="AC39" i="4"/>
  <c r="AC38" i="4" s="1"/>
  <c r="AC37" i="4" s="1"/>
  <c r="AC36" i="4" s="1"/>
  <c r="AC35" i="4" s="1"/>
  <c r="A675" i="9" l="1"/>
  <c r="B647" i="9"/>
  <c r="B648" i="9" s="1"/>
  <c r="B649" i="9" s="1"/>
  <c r="B650" i="9" s="1"/>
  <c r="B651" i="9" s="1"/>
  <c r="B652" i="9" s="1"/>
  <c r="B653" i="9" s="1"/>
  <c r="B654" i="9" s="1"/>
  <c r="B655" i="9" s="1"/>
  <c r="B656" i="9" s="1"/>
  <c r="B657" i="9" s="1"/>
  <c r="B658" i="9" s="1"/>
  <c r="B659" i="9" s="1"/>
  <c r="B660" i="9" s="1"/>
  <c r="B661" i="9" s="1"/>
  <c r="B662" i="9" s="1"/>
  <c r="B663" i="9" s="1"/>
  <c r="B664" i="9" s="1"/>
  <c r="B665" i="9" s="1"/>
  <c r="B666" i="9" s="1"/>
  <c r="B667" i="9" s="1"/>
  <c r="B668" i="9" s="1"/>
  <c r="B669" i="9" s="1"/>
  <c r="B670" i="9" s="1"/>
  <c r="B671" i="9" s="1"/>
  <c r="B672" i="9" s="1"/>
  <c r="B673" i="9" s="1"/>
  <c r="B674" i="9" s="1"/>
  <c r="A680" i="9"/>
  <c r="B675" i="9" l="1"/>
  <c r="B676" i="9"/>
  <c r="B677" i="9" s="1"/>
  <c r="B678" i="9" s="1"/>
  <c r="B679" i="9" s="1"/>
  <c r="B680" i="9" s="1"/>
  <c r="B681" i="9" s="1"/>
</calcChain>
</file>

<file path=xl/sharedStrings.xml><?xml version="1.0" encoding="utf-8"?>
<sst xmlns="http://schemas.openxmlformats.org/spreadsheetml/2006/main" count="11720" uniqueCount="1037">
  <si>
    <t>About this document</t>
  </si>
  <si>
    <t>This is a summary of the Hybrid HIPS field at Scottsbluff 2022</t>
  </si>
  <si>
    <t>Plot ID</t>
  </si>
  <si>
    <t>Field Book Order</t>
  </si>
  <si>
    <t>Site &amp; Plot ID</t>
  </si>
  <si>
    <t>Pedigree</t>
  </si>
  <si>
    <t>Genotype</t>
  </si>
  <si>
    <t>Note</t>
  </si>
  <si>
    <t>Seed Prep Note</t>
  </si>
  <si>
    <t>1 rep only</t>
  </si>
  <si>
    <t>#k per packet</t>
  </si>
  <si>
    <t>PO</t>
  </si>
  <si>
    <t>Source ID</t>
  </si>
  <si>
    <t>QR packet fill code</t>
  </si>
  <si>
    <t>Order by CT</t>
  </si>
  <si>
    <t>N Level</t>
  </si>
  <si>
    <t>Rep</t>
  </si>
  <si>
    <t>Packet ID</t>
  </si>
  <si>
    <t>Location</t>
  </si>
  <si>
    <t>Sensor Plot</t>
  </si>
  <si>
    <t>tattoo sensor</t>
  </si>
  <si>
    <t>N (soil, plant) sensor</t>
  </si>
  <si>
    <t>water soil sensor</t>
  </si>
  <si>
    <t>Scottsbluff-1001</t>
  </si>
  <si>
    <t>17-8113-49/8114A (bulk of 32)</t>
  </si>
  <si>
    <t>LH82 x W606S</t>
  </si>
  <si>
    <t>Cross Type: 7</t>
  </si>
  <si>
    <t>LH82 x W606S; CT:7</t>
  </si>
  <si>
    <t>LH82 x W606S; CT:7|Q96</t>
  </si>
  <si>
    <t>low</t>
  </si>
  <si>
    <t>r1</t>
  </si>
  <si>
    <t>1-1</t>
  </si>
  <si>
    <t>Scottsbluff</t>
  </si>
  <si>
    <t>1-2</t>
  </si>
  <si>
    <t>Scottsbluff-1002</t>
  </si>
  <si>
    <t>20-2458-35/2443B (pool of 24 ears)</t>
  </si>
  <si>
    <t>B37 x Mo17</t>
  </si>
  <si>
    <t>Cross Type: 66</t>
  </si>
  <si>
    <t>B37 x Mo17; CT:66</t>
  </si>
  <si>
    <t>B37 x Mo17; CT:66|Q96</t>
  </si>
  <si>
    <t>Scottsbluff-1003</t>
  </si>
  <si>
    <t>commercial hybrid 5</t>
  </si>
  <si>
    <t>Syngenta NK0760-3111</t>
  </si>
  <si>
    <t>Q96</t>
  </si>
  <si>
    <t>Scottsbluff-1004</t>
  </si>
  <si>
    <t>19-2872-52/2829A (pool of 37 ears)</t>
  </si>
  <si>
    <t>4N506 x 3IIH6</t>
  </si>
  <si>
    <t>Cross Type: 29</t>
  </si>
  <si>
    <t>4N506 x 3IIH6; CT:29</t>
  </si>
  <si>
    <t>4N506 x 3IIH6; CT:29|Q96</t>
  </si>
  <si>
    <t>Scottsbluff-1005</t>
  </si>
  <si>
    <t>19-2974-54/2927A (pool of 34 ears)</t>
  </si>
  <si>
    <t>LH74 x PHN82</t>
  </si>
  <si>
    <t>Cross Type: 61</t>
  </si>
  <si>
    <t>LH74 x PHN82; CT:61</t>
  </si>
  <si>
    <t>LH74 x PHN82; CT:61|Q96</t>
  </si>
  <si>
    <t>Scottsbluff-1006</t>
  </si>
  <si>
    <t>18-4175B-22/4176A (pool of 24 ears), 18-4055B-48/4056B (pool of 23 ears</t>
  </si>
  <si>
    <t>PHP02 x LH185</t>
  </si>
  <si>
    <t>Cross Type: 53</t>
  </si>
  <si>
    <t>PHP02 x LH185; CT:53</t>
  </si>
  <si>
    <t>PHP02 x LH185; CT:53|Q96</t>
  </si>
  <si>
    <t>Scottsbluff-1007</t>
  </si>
  <si>
    <t>21-2078-21/2023A (pool of 60 ears)</t>
  </si>
  <si>
    <t>PHB47 x LH185</t>
  </si>
  <si>
    <t>Cross Type: 8</t>
  </si>
  <si>
    <t>PHB47 x LH185; CT:8</t>
  </si>
  <si>
    <t>PHB47 x LH185; CT:8|Q96</t>
  </si>
  <si>
    <t>Scottsbluff-1008</t>
  </si>
  <si>
    <t>19-2993-25/2839 (pool of 41 ears)</t>
  </si>
  <si>
    <t>PHP02 x LH82</t>
  </si>
  <si>
    <t>Cross Type: 58</t>
  </si>
  <si>
    <t>PHP02 x LH82; CT:58</t>
  </si>
  <si>
    <t>PHP02 x LH82; CT:58|Q96</t>
  </si>
  <si>
    <t>Scottsbluff-1009</t>
  </si>
  <si>
    <t>18-4173B-32/4174B (pool of 9 ears), 18-4053A-26/4054A (pool of 35 ears)</t>
  </si>
  <si>
    <t>PHP02 x PHJ89</t>
  </si>
  <si>
    <t>Cross Type: 52</t>
  </si>
  <si>
    <t>PHP02 x PHJ89; CT:52</t>
  </si>
  <si>
    <t>PHP02 x PHJ89; CT:52|Q96</t>
  </si>
  <si>
    <t>Scottsbluff-1010</t>
  </si>
  <si>
    <t>17-8191-21/8192B (bulk of 24)</t>
  </si>
  <si>
    <t>PHK76 x LH145</t>
  </si>
  <si>
    <t>Cross Type: 46</t>
  </si>
  <si>
    <t>PHK76 x LH145; CT:46</t>
  </si>
  <si>
    <t>PHK76 x LH145; CT:46|Q96</t>
  </si>
  <si>
    <t>Scottsbluff-1011</t>
  </si>
  <si>
    <t>21-2100-22/2001A (pool of 30 ears)</t>
  </si>
  <si>
    <t>WF9 x H95</t>
  </si>
  <si>
    <t>Cross Type: 93</t>
  </si>
  <si>
    <t>WF9 x H95; CT:93</t>
  </si>
  <si>
    <t>WF9 x H95; CT:93|Q96</t>
  </si>
  <si>
    <t>Scottsbluff-1012</t>
  </si>
  <si>
    <t>18-4067A-31/4068A (pool of 11 ears), 18-4187B-23/4188B (pool of 16 ears</t>
  </si>
  <si>
    <t>PHP02 x PHK56</t>
  </si>
  <si>
    <t>Cross Type: 59</t>
  </si>
  <si>
    <t>PHP02 x PHK56; CT:59</t>
  </si>
  <si>
    <t>PHP02 x PHK56; CT:59|Q96</t>
  </si>
  <si>
    <t>Scottsbluff-1013</t>
  </si>
  <si>
    <t>19-2997-48/2889 (pool of 30 ears)</t>
  </si>
  <si>
    <t>PHP02 x PHN46</t>
  </si>
  <si>
    <t>Cross Type: 54</t>
  </si>
  <si>
    <t>PHP02 x PHN46; CT:54</t>
  </si>
  <si>
    <t>PHP02 x PHN46; CT:54|Q96</t>
  </si>
  <si>
    <t>r2</t>
  </si>
  <si>
    <t>2-1</t>
  </si>
  <si>
    <t>2-2</t>
  </si>
  <si>
    <t>Scottsbluff-1014</t>
  </si>
  <si>
    <t>20-2459-201/2442A (pool of 20 ears)</t>
  </si>
  <si>
    <t>B37 x H95</t>
  </si>
  <si>
    <t>Cross Type: 92</t>
  </si>
  <si>
    <t>B37 x H95; CT:92</t>
  </si>
  <si>
    <t>B37 x H95; CT:92|Q96</t>
  </si>
  <si>
    <t>Scottsbluff-1015</t>
  </si>
  <si>
    <t>19-2887-22/2814B (pool of 27 ears)</t>
  </si>
  <si>
    <t>B73 x PHZ51</t>
  </si>
  <si>
    <t>Cross Type: 14</t>
  </si>
  <si>
    <t>B73 x PHZ51; CT:14</t>
  </si>
  <si>
    <t>B73 x PHZ51; CT:14|Q96</t>
  </si>
  <si>
    <t>Scottsbluff-1016</t>
  </si>
  <si>
    <t>commercial hybrid 4</t>
  </si>
  <si>
    <t>Hoegemeyer 7089 AMXT</t>
  </si>
  <si>
    <t>Scottsbluff-1017</t>
  </si>
  <si>
    <t>18-4171B-29/4172A (pool of 28 ears)</t>
  </si>
  <si>
    <t>PHP02 x PHB47</t>
  </si>
  <si>
    <t>Cross Type: 51</t>
  </si>
  <si>
    <t>PHP02 x PHB47; CT:51</t>
  </si>
  <si>
    <t>PHP02 x PHB47; CT:51|Q96</t>
  </si>
  <si>
    <t>Scottsbluff-1018</t>
  </si>
  <si>
    <t>commercial hybrid 3</t>
  </si>
  <si>
    <t>Hoegemeyer 8065RR</t>
  </si>
  <si>
    <t>Scottsbluff-1019</t>
  </si>
  <si>
    <t>20-2482-28/2419A (pool of 42 ears)</t>
  </si>
  <si>
    <t>LH123HT x 3IIH6</t>
  </si>
  <si>
    <t>Cross Type: 70</t>
  </si>
  <si>
    <t>LH123HT x 3IIH6; CT:70</t>
  </si>
  <si>
    <t>LH123HT x 3IIH6; CT:70|Q96</t>
  </si>
  <si>
    <t>Scottsbluff-1020</t>
  </si>
  <si>
    <t>19-2896-35/2805A (pool of 44 ears)</t>
  </si>
  <si>
    <t>LH82 x PHB47</t>
  </si>
  <si>
    <t>Cross Type: 5</t>
  </si>
  <si>
    <t>LH82 x PHB47; CT:5</t>
  </si>
  <si>
    <t>LH82 x PHB47; CT:5|Q96</t>
  </si>
  <si>
    <t>x</t>
  </si>
  <si>
    <t>Scottsbluff-1021</t>
  </si>
  <si>
    <t>20-2471-28/2430A (pool of 43 ears)</t>
  </si>
  <si>
    <t>F42 x Mo17</t>
  </si>
  <si>
    <t>Cross Type: 67</t>
  </si>
  <si>
    <t>F42 x Mo17; CT:67</t>
  </si>
  <si>
    <t>F42 x Mo17; CT:67|Q96</t>
  </si>
  <si>
    <t>Scottsbluff-1022</t>
  </si>
  <si>
    <t>19-2871-33/2830A (pool of 27 ears)</t>
  </si>
  <si>
    <t>B105 x 3IIH6</t>
  </si>
  <si>
    <t>Cross Type: 30</t>
  </si>
  <si>
    <t>B105 x 3IIH6; CT:30</t>
  </si>
  <si>
    <t>B105 x 3IIH6; CT:30|Q96</t>
  </si>
  <si>
    <t>Scottsbluff-1023</t>
  </si>
  <si>
    <t>20-2478-29/2423A (pool of 13 ears)</t>
  </si>
  <si>
    <t>B14A x Mo17</t>
  </si>
  <si>
    <t>Cross Type: 65</t>
  </si>
  <si>
    <t>B14A x Mo17; CT:65</t>
  </si>
  <si>
    <t>B14A x Mo17; CT:65|Q96</t>
  </si>
  <si>
    <t>Scottsbluff-1024</t>
  </si>
  <si>
    <t>19-2880-53/2821A (pool of 48 ears)</t>
  </si>
  <si>
    <t>PHW52 x LH185</t>
  </si>
  <si>
    <t>Cross Type: 21</t>
  </si>
  <si>
    <t>PHW52 x LH185; CT:21</t>
  </si>
  <si>
    <t>PHW52 x LH185; CT:21|Q96</t>
  </si>
  <si>
    <t>Scottsbluff-1025</t>
  </si>
  <si>
    <t>19-2987-33/2826A (pool of 34 ears)</t>
  </si>
  <si>
    <t>B73 x PHN82</t>
  </si>
  <si>
    <t>Cross Type: 62</t>
  </si>
  <si>
    <t>B73 x PHN82; CT:62</t>
  </si>
  <si>
    <t>B73 x PHN82; CT:62|Q96</t>
  </si>
  <si>
    <t>Scottsbluff-1026</t>
  </si>
  <si>
    <t>18-4073B-25/4074B (pool of 16 ears), 18-3953A-33/3954A (pool of 17 ears)</t>
  </si>
  <si>
    <t>LH185 x LH82</t>
  </si>
  <si>
    <t>Cross Type: 2</t>
  </si>
  <si>
    <t>LH185 x LH82; CT:2</t>
  </si>
  <si>
    <t>LH185 x LH82; CT:2|Q96</t>
  </si>
  <si>
    <t>Scottsbluff-1027</t>
  </si>
  <si>
    <t>20-2472-31/2429A (pool of 37 ears)</t>
  </si>
  <si>
    <t>F42 x OH43</t>
  </si>
  <si>
    <t>Cross Type: 95</t>
  </si>
  <si>
    <t>F42 x OH43; CT:95</t>
  </si>
  <si>
    <t>F42 x OH43; CT:95|Q96</t>
  </si>
  <si>
    <t>Scottsbluff-1028</t>
  </si>
  <si>
    <t>19-2878-39/2823A (pool of 35 ears)</t>
  </si>
  <si>
    <t>PHW52 x PHM49</t>
  </si>
  <si>
    <t>Cross Type: 23</t>
  </si>
  <si>
    <t>PHW52 x PHM49; CT:23</t>
  </si>
  <si>
    <t>PHW52 x PHM49; CT:23|Q96</t>
  </si>
  <si>
    <t>Scottsbluff-1029</t>
  </si>
  <si>
    <t>19-2875-42/2826B (pool of 50 ears)</t>
  </si>
  <si>
    <t>2369 x PHN82</t>
  </si>
  <si>
    <t>Cross Type: 26</t>
  </si>
  <si>
    <t>2369 x PHN82; CT:26</t>
  </si>
  <si>
    <t>2369 x PHN82; CT:26|Q96</t>
  </si>
  <si>
    <t>Scottsbluff-1030</t>
  </si>
  <si>
    <t>21-2057-22/2042B (pool of 28 ears)</t>
  </si>
  <si>
    <t>B84 x 3IIH6</t>
  </si>
  <si>
    <t>Cross Type: 31</t>
  </si>
  <si>
    <t>B84 x 3IIH6; CT:31</t>
  </si>
  <si>
    <t>B84 x 3IIH6; CT:31|Q96</t>
  </si>
  <si>
    <t>Scottsbluff-1031</t>
  </si>
  <si>
    <t>19-2879-36/2822A (pool of 33 ears)</t>
  </si>
  <si>
    <t>PHW52 x PHZ51</t>
  </si>
  <si>
    <t>Cross Type: 22</t>
  </si>
  <si>
    <t>PHW52 x PHZ51; CT:22</t>
  </si>
  <si>
    <t>PHW52 x PHZ51; CT:22|Q96</t>
  </si>
  <si>
    <t>Scottsbluff-1032</t>
  </si>
  <si>
    <t>20-2755-30/2746A (pool of 21 ears)</t>
  </si>
  <si>
    <t>PHB47 x PHK56</t>
  </si>
  <si>
    <t>Cross Type: 63</t>
  </si>
  <si>
    <t>PHB47 x PHK56; CT:63</t>
  </si>
  <si>
    <t>PHB47 x PHK56; CT:63|Q96</t>
  </si>
  <si>
    <t>Scottsbluff-1033</t>
  </si>
  <si>
    <t>19-2869-25/2832A (pool of 29 ears)</t>
  </si>
  <si>
    <t>LH123HT x PHB47</t>
  </si>
  <si>
    <t>Cross Type: 32</t>
  </si>
  <si>
    <t>LH123HT x PHB47; CT:32</t>
  </si>
  <si>
    <t>LH123HT x PHB47; CT:32|Q96</t>
  </si>
  <si>
    <t>Scottsbluff-1034</t>
  </si>
  <si>
    <t>20-2499-59/2402B (pool of 42 ears)</t>
  </si>
  <si>
    <t>N209 x 3IIH6</t>
  </si>
  <si>
    <t>Cross Type: 34</t>
  </si>
  <si>
    <t>N209 x 3IIH6; CT:34</t>
  </si>
  <si>
    <t>N209 x 3IIH6; CT:34|Q96</t>
  </si>
  <si>
    <t>Scottsbluff-1035</t>
  </si>
  <si>
    <t>Scottsbluff-1036</t>
  </si>
  <si>
    <t>Scottsbluff-1037</t>
  </si>
  <si>
    <t>had to swap out from Cross Type 13 due to limited seeds</t>
  </si>
  <si>
    <t>B73 x Mo17; CT:13</t>
  </si>
  <si>
    <t>B73 x Mo17; CT:13|Q96</t>
  </si>
  <si>
    <t>Scottsbluff-1038</t>
  </si>
  <si>
    <t>19-2882-44/2823A (pool of 53 ears)</t>
  </si>
  <si>
    <t>LH195 x PHM49</t>
  </si>
  <si>
    <t>Cross Type: 19</t>
  </si>
  <si>
    <t>LH195 x PHM49; CT:19</t>
  </si>
  <si>
    <t>LH195 x PHM49; CT:19|Q96</t>
  </si>
  <si>
    <t>Scottsbluff-1039</t>
  </si>
  <si>
    <t>20-2492-64/2409A (pool of 20 ears)</t>
  </si>
  <si>
    <t>LH195 x LH123HT</t>
  </si>
  <si>
    <t>Cross Type: 69</t>
  </si>
  <si>
    <t>LH195 x LH123HT; CT:69</t>
  </si>
  <si>
    <t>LH195 x LH123HT; CT:69|Q96</t>
  </si>
  <si>
    <t>Scottsbluff-1040</t>
  </si>
  <si>
    <t>Scottsbluff-1041</t>
  </si>
  <si>
    <t>Scottsbluff-1042</t>
  </si>
  <si>
    <t>19-2973-29/2928A (pool of 9 ears), 20-IL-777-780-31/776 (pool of 6 ears), 20-2759-26/2742A (pool of 8 ears)</t>
  </si>
  <si>
    <t>PHG39 x PHN82</t>
  </si>
  <si>
    <t>Cross Type: 80</t>
  </si>
  <si>
    <t>PHG39 x PHN82; CT:80</t>
  </si>
  <si>
    <t>PHG39 x PHN82; CT:80|Q96</t>
  </si>
  <si>
    <t>Scottsbluff-1043</t>
  </si>
  <si>
    <t>20-2768-201/2733B (pool of 7 ears), 17-8189-24/8190B (bulk of 26), 18-4039A-30/4040A (pool of 19 ears)</t>
  </si>
  <si>
    <t>PHK56 x LH145</t>
  </si>
  <si>
    <t>Cross Type: 45</t>
  </si>
  <si>
    <t>Seeds amt was less, rediced some of Scottsbluff extra</t>
  </si>
  <si>
    <t>PHK56 x LH145; CT:45</t>
  </si>
  <si>
    <t>PHK56 x LH145; CT:45|Q84</t>
  </si>
  <si>
    <t>Scottsbluff-1044</t>
  </si>
  <si>
    <t>18-3955A-46/3956A (pool of 13 ears), 17-8105-38/8106B (bulk of 16)</t>
  </si>
  <si>
    <t>LH185 x W606S</t>
  </si>
  <si>
    <t>Cross Type: 3</t>
  </si>
  <si>
    <t>LH185 x W606S; CT:3</t>
  </si>
  <si>
    <t>LH185 x W606S; CT:3|Q96</t>
  </si>
  <si>
    <t>Scottsbluff-1045</t>
  </si>
  <si>
    <t>Scottsbluff-1046</t>
  </si>
  <si>
    <t>Scottsbluff-1047</t>
  </si>
  <si>
    <t>17-8123-36/8124B (bulk of 26)</t>
  </si>
  <si>
    <t>PHN46 x PHB47</t>
  </si>
  <si>
    <t>Cross Type: 12</t>
  </si>
  <si>
    <t>PHN46 x PHB47; CT:12</t>
  </si>
  <si>
    <t>PHN46 x PHB47; CT:12|Q96</t>
  </si>
  <si>
    <t>Scottsbluff-1048</t>
  </si>
  <si>
    <t>Scottsbluff-1049</t>
  </si>
  <si>
    <t>18-4151B-23/4152B (pool of 29` ears)</t>
  </si>
  <si>
    <t>PHK56 x 3IIH6</t>
  </si>
  <si>
    <t>Cross Type: 41</t>
  </si>
  <si>
    <t>PHK56 x 3IIH6; CT:41</t>
  </si>
  <si>
    <t>PHK56 x 3IIH6; CT:41|Q96</t>
  </si>
  <si>
    <t>Scottsbluff-1050</t>
  </si>
  <si>
    <t>18-4123B-32/4126 (pool of 32 ears)</t>
  </si>
  <si>
    <t>2369 x 3IIH6</t>
  </si>
  <si>
    <t>Cross Type: 27</t>
  </si>
  <si>
    <t>2369 x 3IIH6; CT:27</t>
  </si>
  <si>
    <t>2369 x 3IIH6; CT:27|Q96</t>
  </si>
  <si>
    <t>Scottsbluff-1051</t>
  </si>
  <si>
    <t>Scottsbluff-1052</t>
  </si>
  <si>
    <t>17-8121-51/8122B (bulk of 33)</t>
  </si>
  <si>
    <t>PHN46 x W606S</t>
  </si>
  <si>
    <t>Cross Type: 11</t>
  </si>
  <si>
    <t>PHN46 x W606S; CT:11</t>
  </si>
  <si>
    <t>PHN46 x W606S; CT:11|Q96</t>
  </si>
  <si>
    <t>Scottsbluff-1053</t>
  </si>
  <si>
    <t>20-2487-46/2414A (pool of 30 ears)</t>
  </si>
  <si>
    <t>LH195 x LH185</t>
  </si>
  <si>
    <t>Cross Type: 17</t>
  </si>
  <si>
    <t>LH195 x LH185; CT:17</t>
  </si>
  <si>
    <t>LH195 x LH185; CT:17|Q96</t>
  </si>
  <si>
    <t>Scottsbluff-1054</t>
  </si>
  <si>
    <t>18-4005A-32/4006A (pool of 23 ears)</t>
  </si>
  <si>
    <t>2FACC x 3IIH6</t>
  </si>
  <si>
    <t>Cross Type: 28</t>
  </si>
  <si>
    <t>2FACC x 3IIH6; CT:28</t>
  </si>
  <si>
    <t>2FACC x 3IIH6; CT:28|Q96</t>
  </si>
  <si>
    <t>Scottsbluff-1055</t>
  </si>
  <si>
    <t>21-2065-21/2036A (pool of 20 ears)</t>
  </si>
  <si>
    <t>LH74 x PHM49</t>
  </si>
  <si>
    <t>Cross Type: 33</t>
  </si>
  <si>
    <t>LH74 x PHM49; CT:33</t>
  </si>
  <si>
    <t>LH74 x PHM49; CT:33|Q96</t>
  </si>
  <si>
    <t>Scottsbluff-1056</t>
  </si>
  <si>
    <t>19-2883-34/2818A (pool of 52 ears)</t>
  </si>
  <si>
    <t>LH195 x PHZ51</t>
  </si>
  <si>
    <t>Cross Type: 18</t>
  </si>
  <si>
    <t>LH195 x PHZ51; CT:18</t>
  </si>
  <si>
    <t>LH195 x PHZ51; CT:18|Q96</t>
  </si>
  <si>
    <t>Scottsbluff-1057</t>
  </si>
  <si>
    <t>18-4045B-23/4046B (pool of 12 ears)</t>
  </si>
  <si>
    <t>PHK76 x 3IIH6</t>
  </si>
  <si>
    <t>Cross Type: 48</t>
  </si>
  <si>
    <t>PHK76 x 3IIH6; CT:48</t>
  </si>
  <si>
    <t>PHK76 x 3IIH6; CT:48|Q96</t>
  </si>
  <si>
    <t>Scottsbluff-1058</t>
  </si>
  <si>
    <t>20-IL-772-775-31/771 (pool of 27 ears)</t>
  </si>
  <si>
    <t>PHG39 x PHM49</t>
  </si>
  <si>
    <t>Cross Type: 36</t>
  </si>
  <si>
    <t>PHG39 x PHM49; CT:36</t>
  </si>
  <si>
    <t>PHG39 x PHM49; CT:36|Q96</t>
  </si>
  <si>
    <t>Scottsbluff-1059</t>
  </si>
  <si>
    <t>18-4063B-39/4064A (pool of 23 ears)</t>
  </si>
  <si>
    <t>PHP02 x W606S</t>
  </si>
  <si>
    <t>Cross Type: 57</t>
  </si>
  <si>
    <t>PHP02 x W606S; CT:57</t>
  </si>
  <si>
    <t>PHP02 x W606S; CT:57|Q96</t>
  </si>
  <si>
    <t>Scottsbluff-1060</t>
  </si>
  <si>
    <t>20-2455-55/2446A (pool of 39 ears)</t>
  </si>
  <si>
    <t>2369 x PHZ51</t>
  </si>
  <si>
    <t>Cross Type: 89</t>
  </si>
  <si>
    <t>2369 x PHZ51; CT:89</t>
  </si>
  <si>
    <t>2369 x PHZ51; CT:89|Q96</t>
  </si>
  <si>
    <t>Scottsbluff-1061</t>
  </si>
  <si>
    <t>Scottsbluff-1062</t>
  </si>
  <si>
    <t>19-2988-38/2913A (pool of 38 ears)</t>
  </si>
  <si>
    <t>PHW52 x PHN82</t>
  </si>
  <si>
    <t>Cross Type: 86</t>
  </si>
  <si>
    <t>PHW52 x PHN82; CT:86</t>
  </si>
  <si>
    <t>PHW52 x PHN82; CT:86|Q96</t>
  </si>
  <si>
    <t>Scottsbluff-1063</t>
  </si>
  <si>
    <t>commercial hybrid 2</t>
  </si>
  <si>
    <t>Pioneer P0589 AMXT</t>
  </si>
  <si>
    <t>Scottsbluff-1064</t>
  </si>
  <si>
    <t>21-2055-21/2046A (pool of 31 ears)</t>
  </si>
  <si>
    <t>B73 x PHM49</t>
  </si>
  <si>
    <t>Cross Type: 15</t>
  </si>
  <si>
    <t>B73 x PHM49; CT:15</t>
  </si>
  <si>
    <t>B73 x PHM49; CT:15|Q96</t>
  </si>
  <si>
    <t>Scottsbluff-1065</t>
  </si>
  <si>
    <t>Scottsbluff-1066</t>
  </si>
  <si>
    <t>Scottsbluff-1067</t>
  </si>
  <si>
    <t>20-2799-201/2702B (pool of 37 ears)</t>
  </si>
  <si>
    <t>PHZ51 x LH145</t>
  </si>
  <si>
    <t>Cross Type: 24</t>
  </si>
  <si>
    <t>PHZ51 x LH145; CT:24</t>
  </si>
  <si>
    <t>PHZ51 x LH145; CT:24|Q96</t>
  </si>
  <si>
    <t>Scottsbluff-1068</t>
  </si>
  <si>
    <t>Scottsbluff-1069</t>
  </si>
  <si>
    <t>20-2454-54/2447A (pool of 31 ears)</t>
  </si>
  <si>
    <t>2369 x LH123HT</t>
  </si>
  <si>
    <t>Cross Type: 64</t>
  </si>
  <si>
    <t>2369 x LH123HT; CT:64</t>
  </si>
  <si>
    <t>2369 x LH123HT; CT:64|Q96</t>
  </si>
  <si>
    <t>Scottsbluff-1070</t>
  </si>
  <si>
    <t>Scottsbluff-1071</t>
  </si>
  <si>
    <t>Scottsbluff-1072</t>
  </si>
  <si>
    <t>17-8193-25/8194A (bulk of 27)</t>
  </si>
  <si>
    <t>PHK76 x LH198</t>
  </si>
  <si>
    <t>Cross Type: 47</t>
  </si>
  <si>
    <t>PHK76 x LH198; CT:47</t>
  </si>
  <si>
    <t>PHK76 x LH198; CT:47|Q96</t>
  </si>
  <si>
    <t>Scottsbluff-1073</t>
  </si>
  <si>
    <t>21-2073-22/2033B (pool of 37 ears)</t>
  </si>
  <si>
    <t>LH195 x 3IIH6</t>
  </si>
  <si>
    <t>Cross Type: 77</t>
  </si>
  <si>
    <t>LH195 x 3IIH6; CT:77</t>
  </si>
  <si>
    <t>LH195 x 3IIH6; CT:77|Q96</t>
  </si>
  <si>
    <t>Scottsbluff-1074</t>
  </si>
  <si>
    <t>18-4069B-24/4070B (pool of 21 ears), 18-4069B-24/4070B (pool of 21 ears)</t>
  </si>
  <si>
    <t>PHP02 x LH198</t>
  </si>
  <si>
    <t>Cross Type: 60</t>
  </si>
  <si>
    <t>PHP02 x LH198; CT:60</t>
  </si>
  <si>
    <t>PHP02 x LH198; CT:60|Q96</t>
  </si>
  <si>
    <t>Scottsbluff-1075</t>
  </si>
  <si>
    <t>Scottsbluff-1076</t>
  </si>
  <si>
    <t>21-2053-21/2048B (pool of 51 ears)</t>
  </si>
  <si>
    <t>B37 x OH43</t>
  </si>
  <si>
    <t>Cross Type: 94</t>
  </si>
  <si>
    <t>B37 x OH43; CT:94</t>
  </si>
  <si>
    <t>B37 x OH43; CT:94|Q96</t>
  </si>
  <si>
    <t>Scottsbluff-1077</t>
  </si>
  <si>
    <t>Scottsbluff-1078</t>
  </si>
  <si>
    <t>Scottsbluff-1079</t>
  </si>
  <si>
    <t>18-4037A-56/4071 (pool of 32 ears)</t>
  </si>
  <si>
    <t>PHK56 x LH185</t>
  </si>
  <si>
    <t>Cross Type: 44</t>
  </si>
  <si>
    <t>PHK56 x LH185; CT:44</t>
  </si>
  <si>
    <t>PHK56 x LH185; CT:44|Q96</t>
  </si>
  <si>
    <t>Scottsbluff-1080</t>
  </si>
  <si>
    <t>Scottsbluff-1081</t>
  </si>
  <si>
    <t>19-2885-43/2816A (pool of 40 ears)</t>
  </si>
  <si>
    <t>LH145 x LH162</t>
  </si>
  <si>
    <t>Cross Type: 16</t>
  </si>
  <si>
    <t>LH145 x LH162; CT:16</t>
  </si>
  <si>
    <t>LH145 x LH162; CT:16|Q96</t>
  </si>
  <si>
    <t>Scottsbluff-1082</t>
  </si>
  <si>
    <t>18-4049A-37/4050A (pool of 25 ears)</t>
  </si>
  <si>
    <t>PHK76 x LH82</t>
  </si>
  <si>
    <t>Cross Type: 50</t>
  </si>
  <si>
    <t>PHK76 x LH82; CT:50</t>
  </si>
  <si>
    <t>PHK76 x LH82; CT:50|Q96</t>
  </si>
  <si>
    <t>Scottsbluff-1083</t>
  </si>
  <si>
    <t>Scottsbluff-1084</t>
  </si>
  <si>
    <t>18-4061A-37/4062A (pool of 15 ears)</t>
  </si>
  <si>
    <t>PHP02 x PHK76</t>
  </si>
  <si>
    <t>Cross Type: 56</t>
  </si>
  <si>
    <t>PHP02 x PHK76; CT:56</t>
  </si>
  <si>
    <t>PHP02 x PHK76; CT:56|Q96</t>
  </si>
  <si>
    <t>Scottsbluff-1085</t>
  </si>
  <si>
    <t>18-4119B-44/4120C (pool of 26 ears)</t>
  </si>
  <si>
    <t>2369 x PHP02</t>
  </si>
  <si>
    <t>Cross Type: 25</t>
  </si>
  <si>
    <t>2369 x PHP02; CT:25</t>
  </si>
  <si>
    <t>2369 x PHP02; CT:25|Q96</t>
  </si>
  <si>
    <t>Scottsbluff-1086</t>
  </si>
  <si>
    <t>18-4155B-23/4156B (pool of 33 ears)</t>
  </si>
  <si>
    <t>PHK56 x PHJ89</t>
  </si>
  <si>
    <t>Cross Type: 43</t>
  </si>
  <si>
    <t>PHK56 x PHJ89; CT:43</t>
  </si>
  <si>
    <t>PHK56 x PHJ89; CT:43|Q96</t>
  </si>
  <si>
    <t>Scottsbluff-1087</t>
  </si>
  <si>
    <t>18-4145B-27/4124B (pool of 31 ears)</t>
  </si>
  <si>
    <t>PHT69 x 3IIH6</t>
  </si>
  <si>
    <t>Cross Type: 38</t>
  </si>
  <si>
    <t>PHT69 x 3IIH6; CT:38</t>
  </si>
  <si>
    <t>PHT69 x 3IIH6; CT:38|Q96</t>
  </si>
  <si>
    <t>Scottsbluff-1088</t>
  </si>
  <si>
    <t>Scottsbluff-1089</t>
  </si>
  <si>
    <t>Scottsbluff-1090</t>
  </si>
  <si>
    <t>Scottsbluff-1091</t>
  </si>
  <si>
    <t>20-2495-52/2406A (pool of 38 ears)</t>
  </si>
  <si>
    <t>LH198 x PHZ51</t>
  </si>
  <si>
    <t>Cross Type: 87</t>
  </si>
  <si>
    <t>LH198 x PHZ51; CT:87</t>
  </si>
  <si>
    <t>LH198 x PHZ51; CT:87|Q96</t>
  </si>
  <si>
    <t>Scottsbluff-1092</t>
  </si>
  <si>
    <t>20-2464-65/2437B (pool of 50 ears)</t>
  </si>
  <si>
    <t>B73 x 3IIH6</t>
  </si>
  <si>
    <t>Cross Type: 90</t>
  </si>
  <si>
    <t>B73 x 3IIH6; CT:90</t>
  </si>
  <si>
    <t>B73 x 3IIH6; CT:90|Q96</t>
  </si>
  <si>
    <t>Scottsbluff-1093</t>
  </si>
  <si>
    <t>Scottsbluff-1094</t>
  </si>
  <si>
    <t>Scottsbluff-1095</t>
  </si>
  <si>
    <t>Solar 1</t>
  </si>
  <si>
    <t>Scottsbluff-1096</t>
  </si>
  <si>
    <t>Scottsbluff-1097</t>
  </si>
  <si>
    <t>Scottsbluff-1098</t>
  </si>
  <si>
    <t>Scottsbluff-1099</t>
  </si>
  <si>
    <t>Scottsbluff-1100</t>
  </si>
  <si>
    <t>Scottsbluff-1101</t>
  </si>
  <si>
    <t>17-8197-42/8198A (bulk of 20)</t>
  </si>
  <si>
    <t>PHK76 x W606S</t>
  </si>
  <si>
    <t>Cross Type: 49</t>
  </si>
  <si>
    <t>PHK76 x W606S; CT:49</t>
  </si>
  <si>
    <t>PHK76 x W606S; CT:49|Q96</t>
  </si>
  <si>
    <t>Scottsbluff-1102</t>
  </si>
  <si>
    <t>18-4147B-50/4148B (pool of 28 ears)</t>
  </si>
  <si>
    <t>PHK56 x LH82</t>
  </si>
  <si>
    <t>Cross Type: 39</t>
  </si>
  <si>
    <t>PHK56 x LH82; CT:39</t>
  </si>
  <si>
    <t>PHK56 x LH82; CT:39|Q96</t>
  </si>
  <si>
    <t>Scottsbluff-1103</t>
  </si>
  <si>
    <t>Scottsbluff-1104</t>
  </si>
  <si>
    <t>Scottsbluff-1105</t>
  </si>
  <si>
    <t>Scottsbluff-1106</t>
  </si>
  <si>
    <t>Scottsbluff-1107</t>
  </si>
  <si>
    <t>20-2754-21/2747A (pool of 24 ears)</t>
  </si>
  <si>
    <t>PHB47 x 3IIH6</t>
  </si>
  <si>
    <t>Cross Type: 35</t>
  </si>
  <si>
    <t>PHB47 x 3IIH6; CT:35</t>
  </si>
  <si>
    <t>PHB47 x 3IIH6; CT:35|Q96</t>
  </si>
  <si>
    <t>Scottsbluff-1108</t>
  </si>
  <si>
    <t>21-2085-21/2016A (pool of 60 ears)</t>
  </si>
  <si>
    <t>PHJ40 x LH82</t>
  </si>
  <si>
    <t>Cross Type: 20</t>
  </si>
  <si>
    <t>PHJ40 x LH82; CT:20</t>
  </si>
  <si>
    <t>PHJ40 x LH82; CT:20|Q96</t>
  </si>
  <si>
    <t>Scottsbluff-1109</t>
  </si>
  <si>
    <t>Scottsbluff-1110</t>
  </si>
  <si>
    <t>18-4059A-42/4060A (pool of 31 ears)</t>
  </si>
  <si>
    <t>PHP02 x LH145</t>
  </si>
  <si>
    <t>Cross Type: 55</t>
  </si>
  <si>
    <t>PHP02 x LH145; CT:55</t>
  </si>
  <si>
    <t>PHP02 x LH145; CT:55|Q96</t>
  </si>
  <si>
    <t>Scottsbluff-1111</t>
  </si>
  <si>
    <t>Scottsbluff-1112</t>
  </si>
  <si>
    <t>Scottsbluff-1113</t>
  </si>
  <si>
    <t>Scottsbluff-1114</t>
  </si>
  <si>
    <t>Scottsbluff-1115</t>
  </si>
  <si>
    <t>Scottsbluff-1116</t>
  </si>
  <si>
    <t>Scottsbluff-1117</t>
  </si>
  <si>
    <t>commercial hybrid 1</t>
  </si>
  <si>
    <t>Pioneer 1311 AMXT</t>
  </si>
  <si>
    <t>Scottsbluff-1118</t>
  </si>
  <si>
    <t>Scottsbluff-1119</t>
  </si>
  <si>
    <t>Scottsbluff-1120</t>
  </si>
  <si>
    <t>18-4153B-29/4154B (pool of 34 ears)</t>
  </si>
  <si>
    <t>PHK56 x LH198</t>
  </si>
  <si>
    <t>Cross Type: 42</t>
  </si>
  <si>
    <t>PHK56 x LH198; CT:42</t>
  </si>
  <si>
    <t>PHK56 x LH198; CT:42|Q96</t>
  </si>
  <si>
    <t>Scottsbluff-1121</t>
  </si>
  <si>
    <t>Scottsbluff-1122</t>
  </si>
  <si>
    <t>Scottsbluff-1123</t>
  </si>
  <si>
    <t>Scottsbluff-1124</t>
  </si>
  <si>
    <t>17-8179-35/8180B (bulk of 9), 17-8179-26/8180A (bulk of 15)</t>
  </si>
  <si>
    <t>PHK56 x W606S</t>
  </si>
  <si>
    <t>Cross Type: 40</t>
  </si>
  <si>
    <t>PHK56 x W606S; CT:40</t>
  </si>
  <si>
    <t>PHK56 x W606S; CT:40|Q96</t>
  </si>
  <si>
    <t>Scottsbluff-1125</t>
  </si>
  <si>
    <t>Scottsbluff-1126</t>
  </si>
  <si>
    <t>Scottsbluff-1127</t>
  </si>
  <si>
    <t>Scottsbluff-1128</t>
  </si>
  <si>
    <t>Scottsbluff-1129</t>
  </si>
  <si>
    <t>Scottsbluff-1130</t>
  </si>
  <si>
    <t>17-8173/8174 (bulk of 26)</t>
  </si>
  <si>
    <t>PHP02 x PHG47</t>
  </si>
  <si>
    <t>Cross Type: 37</t>
  </si>
  <si>
    <t>PHP02 x PHG47; CT:37</t>
  </si>
  <si>
    <t>PHP02 x PHG47; CT:37|Q96</t>
  </si>
  <si>
    <t>Scottsbluff-1131</t>
  </si>
  <si>
    <t>Scottsbluff-1132</t>
  </si>
  <si>
    <t>19-2895-37/2806A (pool of 41 ears)</t>
  </si>
  <si>
    <t>LH82 x PHJ89</t>
  </si>
  <si>
    <t>Cross Type: 6</t>
  </si>
  <si>
    <t>LH82 x PHJ89; CT:6</t>
  </si>
  <si>
    <t>LH82 x PHJ89; CT:6|Q96</t>
  </si>
  <si>
    <t>Scottsbluff-1133</t>
  </si>
  <si>
    <t>Scottsbluff-1134</t>
  </si>
  <si>
    <t>Scottsbluff-1135</t>
  </si>
  <si>
    <t>Scottsbluff-1136</t>
  </si>
  <si>
    <t>Scottsbluff-1137</t>
  </si>
  <si>
    <t>Scottsbluff-1138</t>
  </si>
  <si>
    <t>Scottsbluff-1139</t>
  </si>
  <si>
    <t>Scottsbluff-1140</t>
  </si>
  <si>
    <t>19-2900-29/2801B (pool of 23 ears)</t>
  </si>
  <si>
    <t>LH185 x LH145</t>
  </si>
  <si>
    <t>Cross Type: 1</t>
  </si>
  <si>
    <t>LH185 x LH145; CT:1</t>
  </si>
  <si>
    <t>LH185 x LH145; CT:1|Q96</t>
  </si>
  <si>
    <t>Scottsbluff-1141</t>
  </si>
  <si>
    <t>Scottsbluff-1142</t>
  </si>
  <si>
    <t>Scottsbluff-1143</t>
  </si>
  <si>
    <t>Scottsbluff-1144</t>
  </si>
  <si>
    <t>Scottsbluff-1145</t>
  </si>
  <si>
    <t>Scottsbluff-1146</t>
  </si>
  <si>
    <t>Scottsbluff-1147</t>
  </si>
  <si>
    <t>Scottsbluff-1148</t>
  </si>
  <si>
    <t>Scottsbluff-1149</t>
  </si>
  <si>
    <t>Scottsbluff-1150</t>
  </si>
  <si>
    <t>18-4089B-40/4090B (pool of 18 ears)</t>
  </si>
  <si>
    <t>PHN46 x PHK56</t>
  </si>
  <si>
    <t>Cross Type: 10</t>
  </si>
  <si>
    <t>PHN46 x PHK56; CT:10</t>
  </si>
  <si>
    <t>PHN46 x PHK56; CT:10|Q96</t>
  </si>
  <si>
    <t>Scottsbluff-1151</t>
  </si>
  <si>
    <t>Scottsbluff-1152</t>
  </si>
  <si>
    <t>Scottsbluff-1153</t>
  </si>
  <si>
    <t>Scottsbluff-1154</t>
  </si>
  <si>
    <t>Scottsbluff-1155</t>
  </si>
  <si>
    <t>Scottsbluff-1156</t>
  </si>
  <si>
    <t>Scottsbluff-1157</t>
  </si>
  <si>
    <t>18-3957A-40/3958A (pool of 31 ears)</t>
  </si>
  <si>
    <t>LH198 x PHB47</t>
  </si>
  <si>
    <t>Cross Type: 4</t>
  </si>
  <si>
    <t>LH198 x PHB47; CT:4</t>
  </si>
  <si>
    <t>LH198 x PHB47; CT:4|Q96</t>
  </si>
  <si>
    <t>Scottsbluff-1158</t>
  </si>
  <si>
    <t>filler</t>
  </si>
  <si>
    <t>Scottsbluff-1159</t>
  </si>
  <si>
    <t>Scottsbluff-1160</t>
  </si>
  <si>
    <t>Scottsbluff-1161</t>
  </si>
  <si>
    <t>Scottsbluff-1162</t>
  </si>
  <si>
    <t>Scottsbluff-1163</t>
  </si>
  <si>
    <t>Scottsbluff-1164</t>
  </si>
  <si>
    <t>21-2079-21/2022A (pool of 21 ears)</t>
  </si>
  <si>
    <t>PHB47 x PHJ89</t>
  </si>
  <si>
    <t>Cross Type: 9</t>
  </si>
  <si>
    <t>PHB47 x PHJ89; CT:9</t>
  </si>
  <si>
    <t>PHB47 x PHJ89; CT:9|Q88</t>
  </si>
  <si>
    <t>Scottsbluff-1165</t>
  </si>
  <si>
    <t>Scottsbluff-1166</t>
  </si>
  <si>
    <t>Scottsbluff-1167</t>
  </si>
  <si>
    <t>Scottsbluff-1168</t>
  </si>
  <si>
    <t>21-2054-21/2047A (pool of 23 ears)</t>
  </si>
  <si>
    <t>B73 x Mo17</t>
  </si>
  <si>
    <t>Cross Type: 13</t>
  </si>
  <si>
    <t>Scottsbluff-1169</t>
  </si>
  <si>
    <t>Scottsbluff-1170</t>
  </si>
  <si>
    <t>Scottsbluff-1171</t>
  </si>
  <si>
    <t>partial</t>
  </si>
  <si>
    <t>Scottsbluff-1172</t>
  </si>
  <si>
    <t>Scottsbluff-1173</t>
  </si>
  <si>
    <t>Scottsbluff-1174</t>
  </si>
  <si>
    <t>Scottsbluff-1175</t>
  </si>
  <si>
    <t>Scottsbluff-1176</t>
  </si>
  <si>
    <t>Scottsbluff-1177</t>
  </si>
  <si>
    <t>Scottsbluff-1178</t>
  </si>
  <si>
    <t>Scottsbluff-1179</t>
  </si>
  <si>
    <t>Scottsbluff-1180</t>
  </si>
  <si>
    <t>Scottsbluff-1181</t>
  </si>
  <si>
    <t>Scottsbluff-1182</t>
  </si>
  <si>
    <t>Scottsbluff-1183</t>
  </si>
  <si>
    <t>Scottsbluff-1184</t>
  </si>
  <si>
    <t>Scottsbluff-1185</t>
  </si>
  <si>
    <t>Scottsbluff-1186</t>
  </si>
  <si>
    <t>Scottsbluff-1187</t>
  </si>
  <si>
    <t>Scottsbluff-1188</t>
  </si>
  <si>
    <t>Scottsbluff-1189</t>
  </si>
  <si>
    <t>Scottsbluff-1190</t>
  </si>
  <si>
    <t>Scottsbluff-1191</t>
  </si>
  <si>
    <t>Scottsbluff-1192</t>
  </si>
  <si>
    <t>Scottsbluff-1193</t>
  </si>
  <si>
    <t>Scottsbluff-1194</t>
  </si>
  <si>
    <t>Scottsbluff-1195</t>
  </si>
  <si>
    <t>Scottsbluff-1196</t>
  </si>
  <si>
    <t>Scottsbluff-1197</t>
  </si>
  <si>
    <t>Scottsbluff-1198</t>
  </si>
  <si>
    <t>Scottsbluff-1199</t>
  </si>
  <si>
    <t>Scottsbluff-1200</t>
  </si>
  <si>
    <t>Scottsbluff-1201</t>
  </si>
  <si>
    <t>Scottsbluff-1202</t>
  </si>
  <si>
    <t>Scottsbluff-1203</t>
  </si>
  <si>
    <t>Scottsbluff-1204</t>
  </si>
  <si>
    <t>Scottsbluff-1205</t>
  </si>
  <si>
    <t>Scottsbluff-1206</t>
  </si>
  <si>
    <t>Scottsbluff-1207</t>
  </si>
  <si>
    <t>Scottsbluff-1208</t>
  </si>
  <si>
    <t>Scottsbluff-1209</t>
  </si>
  <si>
    <t>Scottsbluff-1210</t>
  </si>
  <si>
    <t>Scottsbluff-1211</t>
  </si>
  <si>
    <t>Scottsbluff-1212</t>
  </si>
  <si>
    <t>Scottsbluff-1213</t>
  </si>
  <si>
    <t>Scottsbluff-1214</t>
  </si>
  <si>
    <t>Scottsbluff-1215</t>
  </si>
  <si>
    <t>Scottsbluff-1216</t>
  </si>
  <si>
    <t>Scottsbluff-1217</t>
  </si>
  <si>
    <t>Scottsbluff-1218</t>
  </si>
  <si>
    <t>Scottsbluff-1219</t>
  </si>
  <si>
    <t>Scottsbluff-1220</t>
  </si>
  <si>
    <t>Scottsbluff-1221</t>
  </si>
  <si>
    <t>Scottsbluff-1222</t>
  </si>
  <si>
    <t>Scottsbluff-1223</t>
  </si>
  <si>
    <t>Scottsbluff-1224</t>
  </si>
  <si>
    <t>Scottsbluff-1225</t>
  </si>
  <si>
    <t>Scottsbluff-1226</t>
  </si>
  <si>
    <t>Scottsbluff-1227</t>
  </si>
  <si>
    <t>Scottsbluff-1228</t>
  </si>
  <si>
    <t>Scottsbluff-1229</t>
  </si>
  <si>
    <t>Scottsbluff-1230</t>
  </si>
  <si>
    <t>Scottsbluff-1231</t>
  </si>
  <si>
    <t>Scottsbluff-1232</t>
  </si>
  <si>
    <t>Scottsbluff-1233</t>
  </si>
  <si>
    <t>Scottsbluff-1234</t>
  </si>
  <si>
    <t>Scottsbluff-1235</t>
  </si>
  <si>
    <t>Scottsbluff-1236</t>
  </si>
  <si>
    <t>Scottsbluff-1237</t>
  </si>
  <si>
    <t>Scottsbluff-1238</t>
  </si>
  <si>
    <t>Scottsbluff-1239</t>
  </si>
  <si>
    <t>Scottsbluff-1240</t>
  </si>
  <si>
    <t>Scottsbluff-1241</t>
  </si>
  <si>
    <t>Scottsbluff-1242</t>
  </si>
  <si>
    <t>Scottsbluff-1243</t>
  </si>
  <si>
    <t>Scottsbluff-1244</t>
  </si>
  <si>
    <t>Scottsbluff-1245</t>
  </si>
  <si>
    <t>Scottsbluff-1246</t>
  </si>
  <si>
    <t>Scottsbluff-1247</t>
  </si>
  <si>
    <t>Scottsbluff-1248</t>
  </si>
  <si>
    <t>Scottsbluff-1249</t>
  </si>
  <si>
    <t>Scottsbluff-1250</t>
  </si>
  <si>
    <t>Scottsbluff-1251</t>
  </si>
  <si>
    <t>Scottsbluff-1252</t>
  </si>
  <si>
    <t>Scottsbluff-1253</t>
  </si>
  <si>
    <t>Scottsbluff-1254</t>
  </si>
  <si>
    <t>Scottsbluff-1255</t>
  </si>
  <si>
    <t>Scottsbluff-1256</t>
  </si>
  <si>
    <t>Scottsbluff-1257</t>
  </si>
  <si>
    <t>Scottsbluff-1258</t>
  </si>
  <si>
    <t>Scottsbluff-1259</t>
  </si>
  <si>
    <t>Scottsbluff-1260</t>
  </si>
  <si>
    <t>Scottsbluff-1261</t>
  </si>
  <si>
    <t>Scottsbluff-1262</t>
  </si>
  <si>
    <t>Scottsbluff-1263</t>
  </si>
  <si>
    <t>Scottsbluff-1264</t>
  </si>
  <si>
    <t>Scottsbluff-1265</t>
  </si>
  <si>
    <t>Scottsbluff-1266</t>
  </si>
  <si>
    <t>Scottsbluff-1267</t>
  </si>
  <si>
    <t>Scottsbluff-1268</t>
  </si>
  <si>
    <t>Scottsbluff-1269</t>
  </si>
  <si>
    <t>Scottsbluff-1270</t>
  </si>
  <si>
    <t>Scottsbluff-1271</t>
  </si>
  <si>
    <t>Scottsbluff-1272</t>
  </si>
  <si>
    <t>Scottsbluff-1273</t>
  </si>
  <si>
    <t>Scottsbluff-1274</t>
  </si>
  <si>
    <t>Scottsbluff-1275</t>
  </si>
  <si>
    <t>Scottsbluff-1276</t>
  </si>
  <si>
    <t>Scottsbluff-1277</t>
  </si>
  <si>
    <t>Scottsbluff-1278</t>
  </si>
  <si>
    <t>Scottsbluff-1279</t>
  </si>
  <si>
    <t>Scottsbluff-1280</t>
  </si>
  <si>
    <t>Scottsbluff-1281</t>
  </si>
  <si>
    <t>Scottsbluff-1282</t>
  </si>
  <si>
    <t>Scottsbluff-1283</t>
  </si>
  <si>
    <t>Scottsbluff-1284</t>
  </si>
  <si>
    <t>Scottsbluff-1285</t>
  </si>
  <si>
    <t>Scottsbluff-1286</t>
  </si>
  <si>
    <t>Scottsbluff-1287</t>
  </si>
  <si>
    <t>Scottsbluff-1288</t>
  </si>
  <si>
    <t>Scottsbluff-1289</t>
  </si>
  <si>
    <t>Scottsbluff-1290</t>
  </si>
  <si>
    <t>Scottsbluff-1291</t>
  </si>
  <si>
    <t>Scottsbluff-1292</t>
  </si>
  <si>
    <t>Scottsbluff-1293</t>
  </si>
  <si>
    <t>Scottsbluff-1294</t>
  </si>
  <si>
    <t>Scottsbluff-1295</t>
  </si>
  <si>
    <t>Scottsbluff-1296</t>
  </si>
  <si>
    <t>Scottsbluff-1297</t>
  </si>
  <si>
    <t>Scottsbluff-1298</t>
  </si>
  <si>
    <t>Scottsbluff-1299</t>
  </si>
  <si>
    <t>Scottsbluff-1300</t>
  </si>
  <si>
    <t>Scottsbluff-1301</t>
  </si>
  <si>
    <t>Scottsbluff-1302</t>
  </si>
  <si>
    <t>Scottsbluff-1303</t>
  </si>
  <si>
    <t>Scottsbluff-1304</t>
  </si>
  <si>
    <t>Scottsbluff-1305</t>
  </si>
  <si>
    <t>Scottsbluff-1306</t>
  </si>
  <si>
    <t>Scottsbluff-1307</t>
  </si>
  <si>
    <t>Scottsbluff-1308</t>
  </si>
  <si>
    <t>Scottsbluff-1309</t>
  </si>
  <si>
    <t>Scottsbluff-1310</t>
  </si>
  <si>
    <t>Scottsbluff-1311</t>
  </si>
  <si>
    <t>Scottsbluff-1312</t>
  </si>
  <si>
    <t>Scottsbluff-1313</t>
  </si>
  <si>
    <t>Scottsbluff-1314</t>
  </si>
  <si>
    <t>Scottsbluff-1315</t>
  </si>
  <si>
    <t>Scottsbluff-1316</t>
  </si>
  <si>
    <t>Scottsbluff-1317</t>
  </si>
  <si>
    <t>Scottsbluff-1318</t>
  </si>
  <si>
    <t>Scottsbluff-1319</t>
  </si>
  <si>
    <t>Scottsbluff-1320</t>
  </si>
  <si>
    <t>Scottsbluff-1321</t>
  </si>
  <si>
    <t>Scottsbluff-1322</t>
  </si>
  <si>
    <t>Scottsbluff-1323</t>
  </si>
  <si>
    <t>Scottsbluff-1324</t>
  </si>
  <si>
    <t>Scottsbluff-1325</t>
  </si>
  <si>
    <t>Scottsbluff-1326</t>
  </si>
  <si>
    <t>Scottsbluff-1327</t>
  </si>
  <si>
    <t>Scottsbluff-1328</t>
  </si>
  <si>
    <t>Scottsbluff-1329</t>
  </si>
  <si>
    <t>Scottsbluff-1330</t>
  </si>
  <si>
    <t>Scottsbluff-1331</t>
  </si>
  <si>
    <t>Scottsbluff-1332</t>
  </si>
  <si>
    <t>Scottsbluff-1333</t>
  </si>
  <si>
    <t>Scottsbluff-1334</t>
  </si>
  <si>
    <t>Scottsbluff-1335</t>
  </si>
  <si>
    <t>Scottsbluff-1336</t>
  </si>
  <si>
    <t>Scottsbluff-1337</t>
  </si>
  <si>
    <t>Scottsbluff-1338</t>
  </si>
  <si>
    <t>Scottsbluff-1339</t>
  </si>
  <si>
    <t>Scottsbluff-1340</t>
  </si>
  <si>
    <t>Scottsbluff-1341</t>
  </si>
  <si>
    <t>full</t>
  </si>
  <si>
    <t>Scottsbluff-1342</t>
  </si>
  <si>
    <t>Scottsbluff-1343</t>
  </si>
  <si>
    <t>Scottsbluff-1344</t>
  </si>
  <si>
    <t>Scottsbluff-1345</t>
  </si>
  <si>
    <t>Scottsbluff-1346</t>
  </si>
  <si>
    <t>Scottsbluff-1347</t>
  </si>
  <si>
    <t>Scottsbluff-1348</t>
  </si>
  <si>
    <t>Scottsbluff-1349</t>
  </si>
  <si>
    <t>Scottsbluff-1350</t>
  </si>
  <si>
    <t>Scottsbluff-1351</t>
  </si>
  <si>
    <t>Scottsbluff-1352</t>
  </si>
  <si>
    <t>Scottsbluff-1353</t>
  </si>
  <si>
    <t>Scottsbluff-1354</t>
  </si>
  <si>
    <t>Scottsbluff-1355</t>
  </si>
  <si>
    <t>Scottsbluff-1356</t>
  </si>
  <si>
    <t>Scottsbluff-1357</t>
  </si>
  <si>
    <t>Scottsbluff-1358</t>
  </si>
  <si>
    <t>Scottsbluff-1359</t>
  </si>
  <si>
    <t>Scottsbluff-1360</t>
  </si>
  <si>
    <t>Scottsbluff-1361</t>
  </si>
  <si>
    <t>Scottsbluff-1362</t>
  </si>
  <si>
    <t>Scottsbluff-1363</t>
  </si>
  <si>
    <t>Scottsbluff-1364</t>
  </si>
  <si>
    <t>Scottsbluff-1365</t>
  </si>
  <si>
    <t>Scottsbluff-1366</t>
  </si>
  <si>
    <t>Scottsbluff-1367</t>
  </si>
  <si>
    <t>Scottsbluff-1368</t>
  </si>
  <si>
    <t>Scottsbluff-1369</t>
  </si>
  <si>
    <t>Scottsbluff-1370</t>
  </si>
  <si>
    <t>Scottsbluff-1371</t>
  </si>
  <si>
    <t>Scottsbluff-1372</t>
  </si>
  <si>
    <t>Scottsbluff-1373</t>
  </si>
  <si>
    <t>Scottsbluff-1374</t>
  </si>
  <si>
    <t>Scottsbluff-1375</t>
  </si>
  <si>
    <t>Scottsbluff-1376</t>
  </si>
  <si>
    <t>Scottsbluff-1377</t>
  </si>
  <si>
    <t>Scottsbluff-1378</t>
  </si>
  <si>
    <t>Scottsbluff-1379</t>
  </si>
  <si>
    <t>Scottsbluff-1380</t>
  </si>
  <si>
    <t>Scottsbluff-1381</t>
  </si>
  <si>
    <t>Scottsbluff-1382</t>
  </si>
  <si>
    <t>Scottsbluff-1383</t>
  </si>
  <si>
    <t>Scottsbluff-1384</t>
  </si>
  <si>
    <t>Scottsbluff-1385</t>
  </si>
  <si>
    <t>Scottsbluff-1386</t>
  </si>
  <si>
    <t>Scottsbluff-1387</t>
  </si>
  <si>
    <t>Scottsbluff-1388</t>
  </si>
  <si>
    <t>Scottsbluff-1389</t>
  </si>
  <si>
    <t>Scottsbluff-1390</t>
  </si>
  <si>
    <t>Scottsbluff-1391</t>
  </si>
  <si>
    <t>Scottsbluff-1392</t>
  </si>
  <si>
    <t>Scottsbluff-1393</t>
  </si>
  <si>
    <t>Scottsbluff-1394</t>
  </si>
  <si>
    <t>Scottsbluff-1395</t>
  </si>
  <si>
    <t>Scottsbluff-1396</t>
  </si>
  <si>
    <t>Scottsbluff-1397</t>
  </si>
  <si>
    <t>Scottsbluff-1398</t>
  </si>
  <si>
    <t>Scottsbluff-1399</t>
  </si>
  <si>
    <t>Scottsbluff-1400</t>
  </si>
  <si>
    <t>Scottsbluff-1401</t>
  </si>
  <si>
    <t>Scottsbluff-1402</t>
  </si>
  <si>
    <t>Scottsbluff-1403</t>
  </si>
  <si>
    <t>Scottsbluff-1404</t>
  </si>
  <si>
    <t>Scottsbluff-1405</t>
  </si>
  <si>
    <t>Scottsbluff-1406</t>
  </si>
  <si>
    <t>Scottsbluff-1407</t>
  </si>
  <si>
    <t>Scottsbluff-1408</t>
  </si>
  <si>
    <t>Scottsbluff-1409</t>
  </si>
  <si>
    <t>Scottsbluff-1410</t>
  </si>
  <si>
    <t>Scottsbluff-1411</t>
  </si>
  <si>
    <t>Scottsbluff-1412</t>
  </si>
  <si>
    <t>Scottsbluff-1413</t>
  </si>
  <si>
    <t>Scottsbluff-1414</t>
  </si>
  <si>
    <t>Scottsbluff-1415</t>
  </si>
  <si>
    <t>Scottsbluff-1416</t>
  </si>
  <si>
    <t>Scottsbluff-1417</t>
  </si>
  <si>
    <t>Scottsbluff-1418</t>
  </si>
  <si>
    <t>Scottsbluff-1419</t>
  </si>
  <si>
    <t>Scottsbluff-1420</t>
  </si>
  <si>
    <t>Scottsbluff-1421</t>
  </si>
  <si>
    <t>Scottsbluff-1422</t>
  </si>
  <si>
    <t>Scottsbluff-1423</t>
  </si>
  <si>
    <t>Scottsbluff-1424</t>
  </si>
  <si>
    <t>Scottsbluff-1425</t>
  </si>
  <si>
    <t>Scottsbluff-1426</t>
  </si>
  <si>
    <t>Scottsbluff-1427</t>
  </si>
  <si>
    <t>Scottsbluff-1428</t>
  </si>
  <si>
    <t>Scottsbluff-1429</t>
  </si>
  <si>
    <t>Scottsbluff-1430</t>
  </si>
  <si>
    <t>Scottsbluff-1431</t>
  </si>
  <si>
    <t>Scottsbluff-1432</t>
  </si>
  <si>
    <t>Scottsbluff-1433</t>
  </si>
  <si>
    <t>Scottsbluff-1434</t>
  </si>
  <si>
    <t>Scottsbluff-1435</t>
  </si>
  <si>
    <t>Solar 2</t>
  </si>
  <si>
    <t>Scottsbluff-1436</t>
  </si>
  <si>
    <t>Scottsbluff-1437</t>
  </si>
  <si>
    <t>Scottsbluff-1438</t>
  </si>
  <si>
    <t>Scottsbluff-1439</t>
  </si>
  <si>
    <t>Scottsbluff-1440</t>
  </si>
  <si>
    <t>Scottsbluff-1441</t>
  </si>
  <si>
    <t>Scottsbluff-1442</t>
  </si>
  <si>
    <t>Scottsbluff-1443</t>
  </si>
  <si>
    <t>Scottsbluff-1444</t>
  </si>
  <si>
    <t>Scottsbluff-1445</t>
  </si>
  <si>
    <t>Scottsbluff-1446</t>
  </si>
  <si>
    <t>Scottsbluff-1447</t>
  </si>
  <si>
    <t>Scottsbluff-1448</t>
  </si>
  <si>
    <t>Scottsbluff-1449</t>
  </si>
  <si>
    <t>Scottsbluff-1450</t>
  </si>
  <si>
    <t>Scottsbluff-1451</t>
  </si>
  <si>
    <t>Scottsbluff-1452</t>
  </si>
  <si>
    <t>Scottsbluff-1453</t>
  </si>
  <si>
    <t>Scottsbluff-1454</t>
  </si>
  <si>
    <t>Scottsbluff-1455</t>
  </si>
  <si>
    <t>Scottsbluff-1456</t>
  </si>
  <si>
    <t>Scottsbluff-1457</t>
  </si>
  <si>
    <t>Scottsbluff-1458</t>
  </si>
  <si>
    <t>Scottsbluff-1459</t>
  </si>
  <si>
    <t>Scottsbluff-1460</t>
  </si>
  <si>
    <t>Scottsbluff-1461</t>
  </si>
  <si>
    <t>Scottsbluff-1462</t>
  </si>
  <si>
    <t>Scottsbluff-1463</t>
  </si>
  <si>
    <t>Scottsbluff-1464</t>
  </si>
  <si>
    <t>Scottsbluff-1465</t>
  </si>
  <si>
    <t>Scottsbluff-1466</t>
  </si>
  <si>
    <t>Scottsbluff-1467</t>
  </si>
  <si>
    <t>Scottsbluff-1468</t>
  </si>
  <si>
    <t>Scottsbluff-1469</t>
  </si>
  <si>
    <t>Scottsbluff-1470</t>
  </si>
  <si>
    <t>Scottsbluff-1471</t>
  </si>
  <si>
    <t>Scottsbluff-1472</t>
  </si>
  <si>
    <t>Scottsbluff-1473</t>
  </si>
  <si>
    <t>Scottsbluff-1474</t>
  </si>
  <si>
    <t>Scottsbluff-1475</t>
  </si>
  <si>
    <t>Scottsbluff-1476</t>
  </si>
  <si>
    <t>Scottsbluff-1477</t>
  </si>
  <si>
    <t>Scottsbluff-1478</t>
  </si>
  <si>
    <t>Scottsbluff-1479</t>
  </si>
  <si>
    <t>Scottsbluff-1480</t>
  </si>
  <si>
    <t>Scottsbluff-1481</t>
  </si>
  <si>
    <t>Scottsbluff-1482</t>
  </si>
  <si>
    <t>Scottsbluff-1483</t>
  </si>
  <si>
    <t>Scottsbluff-1484</t>
  </si>
  <si>
    <t>Scottsbluff-1485</t>
  </si>
  <si>
    <t>Scottsbluff-1486</t>
  </si>
  <si>
    <t>Scottsbluff-1487</t>
  </si>
  <si>
    <t>Scottsbluff-1488</t>
  </si>
  <si>
    <t>Scottsbluff-1489</t>
  </si>
  <si>
    <t>Scottsbluff-1490</t>
  </si>
  <si>
    <t>Scottsbluff-1491</t>
  </si>
  <si>
    <t>Scottsbluff-1492</t>
  </si>
  <si>
    <t>Scottsbluff-1493</t>
  </si>
  <si>
    <t>Scottsbluff-1494</t>
  </si>
  <si>
    <t>Scottsbluff-1495</t>
  </si>
  <si>
    <t>Scottsbluff-1496</t>
  </si>
  <si>
    <t>Scottsbluff-1497</t>
  </si>
  <si>
    <t>Scottsbluff-1498</t>
  </si>
  <si>
    <t>Scottsbluff-1499</t>
  </si>
  <si>
    <t>Scottsbluff-1500</t>
  </si>
  <si>
    <t>Scottsbluff-1501</t>
  </si>
  <si>
    <t>Scottsbluff-1502</t>
  </si>
  <si>
    <t>Scottsbluff-1503</t>
  </si>
  <si>
    <t>Scottsbluff-1504</t>
  </si>
  <si>
    <t>Scottsbluff-1505</t>
  </si>
  <si>
    <t>Scottsbluff-1506</t>
  </si>
  <si>
    <t>Scottsbluff-1507</t>
  </si>
  <si>
    <t>Scottsbluff-1508</t>
  </si>
  <si>
    <t>Scottsbluff-1509</t>
  </si>
  <si>
    <t>Scottsbluff-1510</t>
  </si>
  <si>
    <t>Row</t>
  </si>
  <si>
    <t>Range</t>
  </si>
  <si>
    <t>"G2F"  Corn Yield Trial  (ISU_Lisa-Schnable Lab)- 2022</t>
  </si>
  <si>
    <t>510 plots Irrigated @ 35,000/acre</t>
  </si>
  <si>
    <r>
      <t xml:space="preserve">Locations: </t>
    </r>
    <r>
      <rPr>
        <sz val="12"/>
        <color theme="1"/>
        <rFont val="Calibri"/>
        <family val="2"/>
        <scheme val="minor"/>
      </rPr>
      <t>Mitchell</t>
    </r>
  </si>
  <si>
    <r>
      <t>Map-2:</t>
    </r>
    <r>
      <rPr>
        <sz val="12"/>
        <color rgb="FFFF0000"/>
        <rFont val="Calibri"/>
        <family val="2"/>
        <scheme val="minor"/>
      </rPr>
      <t xml:space="preserve"> Corn Map_Mitchell.Irrigated (W2 unit)</t>
    </r>
  </si>
  <si>
    <r>
      <rPr>
        <b/>
        <sz val="12"/>
        <color theme="1"/>
        <rFont val="Calibri"/>
        <family val="2"/>
        <scheme val="minor"/>
      </rPr>
      <t xml:space="preserve">Plot: </t>
    </r>
    <r>
      <rPr>
        <sz val="12"/>
        <color theme="1"/>
        <rFont val="Calibri"/>
        <family val="2"/>
        <scheme val="minor"/>
      </rPr>
      <t>25</t>
    </r>
    <r>
      <rPr>
        <sz val="12"/>
        <rFont val="Calibri"/>
        <family val="2"/>
        <scheme val="minor"/>
      </rPr>
      <t xml:space="preserve"> feet long x 10 feet (4</t>
    </r>
    <r>
      <rPr>
        <sz val="12"/>
        <color theme="1"/>
        <rFont val="Calibri"/>
        <family val="2"/>
        <scheme val="minor"/>
      </rPr>
      <t>-rows, 30" row spacing)</t>
    </r>
  </si>
  <si>
    <t>TOTAL AREA: 300' X 700'</t>
  </si>
  <si>
    <t>North</t>
  </si>
  <si>
    <t>W</t>
  </si>
  <si>
    <t xml:space="preserve">Planting date: </t>
  </si>
  <si>
    <t>B</t>
  </si>
  <si>
    <t>10'</t>
  </si>
  <si>
    <r>
      <rPr>
        <b/>
        <sz val="11"/>
        <color theme="1"/>
        <rFont val="Calibri"/>
        <family val="2"/>
      </rPr>
      <t xml:space="preserve">N: </t>
    </r>
    <r>
      <rPr>
        <sz val="11"/>
        <color theme="1"/>
        <rFont val="Calibri"/>
        <family val="2"/>
      </rPr>
      <t>41</t>
    </r>
    <r>
      <rPr>
        <vertAlign val="super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>56’.936</t>
    </r>
  </si>
  <si>
    <t>Fill</t>
  </si>
  <si>
    <r>
      <rPr>
        <b/>
        <sz val="11"/>
        <color theme="1"/>
        <rFont val="Calibri"/>
        <family val="2"/>
      </rPr>
      <t xml:space="preserve">N: </t>
    </r>
    <r>
      <rPr>
        <sz val="11"/>
        <color theme="1"/>
        <rFont val="Calibri"/>
        <family val="2"/>
      </rPr>
      <t>41</t>
    </r>
    <r>
      <rPr>
        <vertAlign val="super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>57’.050</t>
    </r>
  </si>
  <si>
    <r>
      <rPr>
        <b/>
        <sz val="11"/>
        <color theme="1"/>
        <rFont val="Calibri"/>
        <family val="2"/>
      </rPr>
      <t xml:space="preserve">W: </t>
    </r>
    <r>
      <rPr>
        <sz val="11"/>
        <color theme="1"/>
        <rFont val="Calibri"/>
        <family val="2"/>
      </rPr>
      <t>103</t>
    </r>
    <r>
      <rPr>
        <vertAlign val="super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>42'.231</t>
    </r>
  </si>
  <si>
    <t>65'</t>
  </si>
  <si>
    <t>1 (inbred)</t>
  </si>
  <si>
    <r>
      <rPr>
        <b/>
        <sz val="11"/>
        <color theme="1"/>
        <rFont val="Calibri"/>
        <family val="2"/>
      </rPr>
      <t xml:space="preserve">W: </t>
    </r>
    <r>
      <rPr>
        <sz val="11"/>
        <color theme="1"/>
        <rFont val="Calibri"/>
        <family val="2"/>
      </rPr>
      <t>103</t>
    </r>
    <r>
      <rPr>
        <vertAlign val="super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>42'.218</t>
    </r>
  </si>
  <si>
    <t>5'</t>
  </si>
  <si>
    <t>70'</t>
  </si>
  <si>
    <t>1341 (N3)</t>
  </si>
  <si>
    <r>
      <rPr>
        <b/>
        <sz val="11"/>
        <color theme="1"/>
        <rFont val="Calibri"/>
        <family val="2"/>
      </rPr>
      <t xml:space="preserve">W: </t>
    </r>
    <r>
      <rPr>
        <sz val="11"/>
        <color theme="1"/>
        <rFont val="Calibri"/>
        <family val="2"/>
      </rPr>
      <t>103</t>
    </r>
    <r>
      <rPr>
        <vertAlign val="super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>42'.200</t>
    </r>
  </si>
  <si>
    <t>WT</t>
  </si>
  <si>
    <t>15'</t>
  </si>
  <si>
    <t>1171 (N2)</t>
  </si>
  <si>
    <r>
      <rPr>
        <b/>
        <sz val="11"/>
        <color theme="1"/>
        <rFont val="Calibri"/>
        <family val="2"/>
      </rPr>
      <t xml:space="preserve">W: </t>
    </r>
    <r>
      <rPr>
        <sz val="11"/>
        <color theme="1"/>
        <rFont val="Calibri"/>
        <family val="2"/>
      </rPr>
      <t>103</t>
    </r>
    <r>
      <rPr>
        <vertAlign val="super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>42'.182</t>
    </r>
  </si>
  <si>
    <t>1001 (N1)</t>
  </si>
  <si>
    <r>
      <rPr>
        <b/>
        <sz val="11"/>
        <color theme="1"/>
        <rFont val="Calibri"/>
        <family val="2"/>
      </rPr>
      <t xml:space="preserve">W: </t>
    </r>
    <r>
      <rPr>
        <sz val="11"/>
        <color theme="1"/>
        <rFont val="Calibri"/>
        <family val="2"/>
      </rPr>
      <t>103</t>
    </r>
    <r>
      <rPr>
        <vertAlign val="super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>42'.164</t>
    </r>
  </si>
  <si>
    <t xml:space="preserve">170 Hybrids, N:75 lbs/a </t>
  </si>
  <si>
    <t>(25 feet, 4-rows plot, harvest two middle)</t>
  </si>
  <si>
    <t>N</t>
  </si>
  <si>
    <t>Low</t>
  </si>
  <si>
    <t>Mid</t>
  </si>
  <si>
    <t>Norm</t>
  </si>
  <si>
    <t>N lines</t>
  </si>
  <si>
    <t>REP</t>
  </si>
  <si>
    <t>other sensor lines</t>
  </si>
  <si>
    <t>170 Hybrids, N:150 lbs/a</t>
  </si>
  <si>
    <t>exp. plot</t>
  </si>
  <si>
    <t>solar panels</t>
  </si>
  <si>
    <t>solar plot</t>
  </si>
  <si>
    <t>170 Hybrids, N: 225lbs/a</t>
  </si>
  <si>
    <t>filter</t>
  </si>
  <si>
    <t>total</t>
  </si>
  <si>
    <t>760 Inbreds</t>
  </si>
  <si>
    <t>(10 feet, 2-rows plot, hand harvest both rows)</t>
  </si>
  <si>
    <t>Planting direction?</t>
  </si>
  <si>
    <t>625 feet N to S</t>
  </si>
  <si>
    <t>**planted north to south</t>
  </si>
  <si>
    <t>***Rotated</t>
  </si>
  <si>
    <t>Planted North to South (Rows are vertical in this map)</t>
  </si>
  <si>
    <t>NORTH</t>
  </si>
  <si>
    <t>How to distrubte</t>
  </si>
  <si>
    <t>ROW</t>
  </si>
  <si>
    <t>Type of Bag</t>
  </si>
  <si>
    <t># mesh per bunch</t>
  </si>
  <si>
    <t># bunches</t>
  </si>
  <si>
    <t>total Mesh bags per onion</t>
  </si>
  <si>
    <t>Count</t>
  </si>
  <si>
    <t>Grant total Bags</t>
  </si>
  <si>
    <t>Range to put Mesh bags in</t>
  </si>
  <si>
    <t># for whole range</t>
  </si>
  <si>
    <t>White Onion sack</t>
  </si>
  <si>
    <t>Bord</t>
  </si>
  <si>
    <t>Purple sack</t>
  </si>
  <si>
    <t>RANGE</t>
  </si>
  <si>
    <t>Total</t>
  </si>
  <si>
    <t>EAST</t>
  </si>
  <si>
    <t>West</t>
  </si>
  <si>
    <t>Placement of an Onion Sack</t>
  </si>
  <si>
    <t xml:space="preserve">Placement of </t>
  </si>
  <si>
    <t>How many mesh bags do we have?</t>
  </si>
  <si>
    <t>200 recently arrived</t>
  </si>
  <si>
    <t>1400 originally</t>
  </si>
  <si>
    <t>*</t>
  </si>
  <si>
    <t>To determine this, first determine how many total bags needed</t>
  </si>
  <si>
    <t xml:space="preserve">High </t>
  </si>
  <si>
    <t xml:space="preserve">Bord </t>
  </si>
  <si>
    <t xml:space="preserve">Medium </t>
  </si>
  <si>
    <t xml:space="preserve">Low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</si>
</sst>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0" tint="-0.499984740745262"/>
      <name val="Calibri (Body)"/>
    </font>
    <font>
      <sz val="10"/>
      <color theme="1"/>
      <name val="Calibri (Body)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rgb="FF92D050"/>
      </left>
      <right style="thin">
        <color indexed="64"/>
      </right>
      <top style="thick">
        <color rgb="FF92D05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92D050"/>
      </top>
      <bottom style="thin">
        <color indexed="64"/>
      </bottom>
      <diagonal/>
    </border>
    <border>
      <left style="thin">
        <color indexed="64"/>
      </left>
      <right style="thick">
        <color rgb="FF92D050"/>
      </right>
      <top style="thick">
        <color rgb="FF92D050"/>
      </top>
      <bottom style="thin">
        <color indexed="64"/>
      </bottom>
      <diagonal/>
    </border>
    <border>
      <left style="thick">
        <color rgb="FF92D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92D050"/>
      </right>
      <top style="thin">
        <color indexed="64"/>
      </top>
      <bottom style="thin">
        <color indexed="64"/>
      </bottom>
      <diagonal/>
    </border>
    <border>
      <left style="thick">
        <color rgb="FF92D050"/>
      </left>
      <right style="thin">
        <color indexed="64"/>
      </right>
      <top style="thin">
        <color indexed="64"/>
      </top>
      <bottom style="thick">
        <color rgb="FF92D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92D050"/>
      </bottom>
      <diagonal/>
    </border>
    <border>
      <left style="thin">
        <color indexed="64"/>
      </left>
      <right style="thick">
        <color rgb="FF92D050"/>
      </right>
      <top style="thin">
        <color indexed="64"/>
      </top>
      <bottom style="thick">
        <color rgb="FF92D050"/>
      </bottom>
      <diagonal/>
    </border>
    <border>
      <left style="thick">
        <color rgb="FFFFC000"/>
      </left>
      <right style="thin">
        <color indexed="64"/>
      </right>
      <top style="thick">
        <color rgb="FFFFC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C000"/>
      </top>
      <bottom style="thin">
        <color indexed="64"/>
      </bottom>
      <diagonal/>
    </border>
    <border>
      <left style="thin">
        <color indexed="64"/>
      </left>
      <right style="thick">
        <color rgb="FFFFC000"/>
      </right>
      <top style="thick">
        <color rgb="FFFFC000"/>
      </top>
      <bottom style="thin">
        <color indexed="64"/>
      </bottom>
      <diagonal/>
    </border>
    <border>
      <left style="thick">
        <color rgb="FFFFC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C000"/>
      </right>
      <top style="thin">
        <color indexed="64"/>
      </top>
      <bottom style="thin">
        <color indexed="64"/>
      </bottom>
      <diagonal/>
    </border>
    <border>
      <left style="thick">
        <color rgb="FFFFC000"/>
      </left>
      <right style="thin">
        <color indexed="64"/>
      </right>
      <top style="thin">
        <color indexed="64"/>
      </top>
      <bottom style="thick">
        <color rgb="FFFFC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C000"/>
      </bottom>
      <diagonal/>
    </border>
    <border>
      <left style="thin">
        <color indexed="64"/>
      </left>
      <right style="thick">
        <color rgb="FFFFC000"/>
      </right>
      <top style="thin">
        <color indexed="64"/>
      </top>
      <bottom style="thick">
        <color rgb="FFFFC000"/>
      </bottom>
      <diagonal/>
    </border>
    <border>
      <left style="thick">
        <color rgb="FFFFFF00"/>
      </left>
      <right style="thin">
        <color indexed="64"/>
      </right>
      <top style="thick">
        <color rgb="FFFFFF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FF00"/>
      </top>
      <bottom style="thin">
        <color indexed="64"/>
      </bottom>
      <diagonal/>
    </border>
    <border>
      <left style="thin">
        <color indexed="64"/>
      </left>
      <right style="thick">
        <color rgb="FFFFFF00"/>
      </right>
      <top style="thick">
        <color rgb="FFFFFF00"/>
      </top>
      <bottom style="thin">
        <color indexed="64"/>
      </bottom>
      <diagonal/>
    </border>
    <border>
      <left style="thick">
        <color rgb="FFFFFF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FF00"/>
      </right>
      <top style="thin">
        <color indexed="64"/>
      </top>
      <bottom style="thin">
        <color indexed="64"/>
      </bottom>
      <diagonal/>
    </border>
    <border>
      <left style="thick">
        <color rgb="FFFFFF00"/>
      </left>
      <right style="thin">
        <color indexed="64"/>
      </right>
      <top style="thin">
        <color indexed="64"/>
      </top>
      <bottom style="thick">
        <color rgb="FFFFFF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FF00"/>
      </bottom>
      <diagonal/>
    </border>
    <border>
      <left style="thin">
        <color indexed="64"/>
      </left>
      <right style="thick">
        <color rgb="FFFFFF00"/>
      </right>
      <top style="thin">
        <color indexed="64"/>
      </top>
      <bottom style="thick">
        <color rgb="FFFFFF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1" fillId="0" borderId="0"/>
  </cellStyleXfs>
  <cellXfs count="134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4" fillId="3" borderId="0" xfId="0" applyFont="1" applyFill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49" fontId="4" fillId="0" borderId="0" xfId="0" applyNumberFormat="1" applyFont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7" fillId="3" borderId="0" xfId="0" applyFont="1" applyFill="1"/>
    <xf numFmtId="0" fontId="10" fillId="0" borderId="0" xfId="0" applyFont="1"/>
    <xf numFmtId="0" fontId="11" fillId="0" borderId="0" xfId="0" applyFont="1"/>
    <xf numFmtId="0" fontId="8" fillId="4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9" fillId="5" borderId="0" xfId="0" applyFont="1" applyFill="1" applyAlignment="1">
      <alignment horizontal="center" vertical="center"/>
    </xf>
    <xf numFmtId="0" fontId="15" fillId="0" borderId="0" xfId="0" applyFont="1" applyAlignment="1">
      <alignment horizontal="left"/>
    </xf>
    <xf numFmtId="0" fontId="16" fillId="0" borderId="0" xfId="0" applyFont="1" applyAlignment="1">
      <alignment vertical="center"/>
    </xf>
    <xf numFmtId="0" fontId="9" fillId="0" borderId="0" xfId="0" applyFont="1"/>
    <xf numFmtId="0" fontId="9" fillId="6" borderId="1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 textRotation="90"/>
    </xf>
    <xf numFmtId="0" fontId="19" fillId="7" borderId="7" xfId="0" applyFont="1" applyFill="1" applyBorder="1" applyAlignment="1">
      <alignment horizontal="center" vertical="center" wrapText="1"/>
    </xf>
    <xf numFmtId="0" fontId="9" fillId="6" borderId="8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9" borderId="11" xfId="0" applyFont="1" applyFill="1" applyBorder="1" applyAlignment="1">
      <alignment horizontal="center" vertical="center"/>
    </xf>
    <xf numFmtId="0" fontId="9" fillId="10" borderId="11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9" fillId="10" borderId="5" xfId="0" applyFont="1" applyFill="1" applyBorder="1" applyAlignment="1">
      <alignment horizontal="center" vertical="center"/>
    </xf>
    <xf numFmtId="0" fontId="9" fillId="10" borderId="14" xfId="0" applyFont="1" applyFill="1" applyBorder="1" applyAlignment="1">
      <alignment horizontal="center" vertical="center"/>
    </xf>
    <xf numFmtId="0" fontId="9" fillId="11" borderId="5" xfId="0" applyFont="1" applyFill="1" applyBorder="1" applyAlignment="1">
      <alignment horizontal="center" vertical="center"/>
    </xf>
    <xf numFmtId="0" fontId="9" fillId="12" borderId="5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/>
    </xf>
    <xf numFmtId="0" fontId="9" fillId="9" borderId="16" xfId="0" applyFont="1" applyFill="1" applyBorder="1" applyAlignment="1">
      <alignment horizontal="center" vertical="center"/>
    </xf>
    <xf numFmtId="0" fontId="9" fillId="12" borderId="16" xfId="0" applyFont="1" applyFill="1" applyBorder="1" applyAlignment="1">
      <alignment horizontal="center" vertical="center"/>
    </xf>
    <xf numFmtId="0" fontId="9" fillId="10" borderId="16" xfId="0" applyFont="1" applyFill="1" applyBorder="1" applyAlignment="1">
      <alignment horizontal="center" vertical="center"/>
    </xf>
    <xf numFmtId="0" fontId="9" fillId="10" borderId="17" xfId="0" applyFont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9" fillId="8" borderId="18" xfId="0" applyFont="1" applyFill="1" applyBorder="1" applyAlignment="1">
      <alignment horizontal="center" vertical="center"/>
    </xf>
    <xf numFmtId="0" fontId="9" fillId="8" borderId="19" xfId="0" applyFont="1" applyFill="1" applyBorder="1" applyAlignment="1">
      <alignment horizontal="center" vertical="center"/>
    </xf>
    <xf numFmtId="0" fontId="9" fillId="5" borderId="19" xfId="0" applyFont="1" applyFill="1" applyBorder="1" applyAlignment="1">
      <alignment horizontal="center" vertical="center"/>
    </xf>
    <xf numFmtId="0" fontId="9" fillId="9" borderId="19" xfId="0" applyFont="1" applyFill="1" applyBorder="1" applyAlignment="1">
      <alignment horizontal="center" vertical="center"/>
    </xf>
    <xf numFmtId="0" fontId="19" fillId="5" borderId="19" xfId="0" applyFont="1" applyFill="1" applyBorder="1" applyAlignment="1">
      <alignment horizontal="center" vertical="center"/>
    </xf>
    <xf numFmtId="0" fontId="19" fillId="5" borderId="20" xfId="0" applyFont="1" applyFill="1" applyBorder="1" applyAlignment="1">
      <alignment horizontal="center" vertical="center"/>
    </xf>
    <xf numFmtId="0" fontId="9" fillId="8" borderId="21" xfId="0" applyFont="1" applyFill="1" applyBorder="1" applyAlignment="1">
      <alignment horizontal="center" vertical="center"/>
    </xf>
    <xf numFmtId="0" fontId="9" fillId="9" borderId="22" xfId="0" applyFont="1" applyFill="1" applyBorder="1" applyAlignment="1">
      <alignment horizontal="center" vertical="center"/>
    </xf>
    <xf numFmtId="0" fontId="9" fillId="8" borderId="23" xfId="0" applyFont="1" applyFill="1" applyBorder="1" applyAlignment="1">
      <alignment horizontal="center" vertical="center" wrapText="1"/>
    </xf>
    <xf numFmtId="0" fontId="9" fillId="8" borderId="24" xfId="0" applyFont="1" applyFill="1" applyBorder="1" applyAlignment="1">
      <alignment horizontal="center" vertical="center"/>
    </xf>
    <xf numFmtId="0" fontId="9" fillId="9" borderId="24" xfId="0" applyFont="1" applyFill="1" applyBorder="1" applyAlignment="1">
      <alignment horizontal="center" vertical="center"/>
    </xf>
    <xf numFmtId="0" fontId="9" fillId="12" borderId="24" xfId="0" applyFont="1" applyFill="1" applyBorder="1" applyAlignment="1">
      <alignment horizontal="center" vertical="center"/>
    </xf>
    <xf numFmtId="0" fontId="9" fillId="9" borderId="25" xfId="0" applyFont="1" applyFill="1" applyBorder="1" applyAlignment="1">
      <alignment horizontal="center" vertical="center"/>
    </xf>
    <xf numFmtId="0" fontId="9" fillId="8" borderId="26" xfId="0" applyFont="1" applyFill="1" applyBorder="1" applyAlignment="1">
      <alignment horizontal="center" vertical="center"/>
    </xf>
    <xf numFmtId="0" fontId="9" fillId="8" borderId="27" xfId="0" applyFont="1" applyFill="1" applyBorder="1" applyAlignment="1">
      <alignment horizontal="center" vertical="center"/>
    </xf>
    <xf numFmtId="0" fontId="9" fillId="5" borderId="27" xfId="0" applyFont="1" applyFill="1" applyBorder="1" applyAlignment="1">
      <alignment horizontal="center" vertical="center"/>
    </xf>
    <xf numFmtId="0" fontId="9" fillId="9" borderId="27" xfId="0" applyFont="1" applyFill="1" applyBorder="1" applyAlignment="1">
      <alignment horizontal="center" vertical="center"/>
    </xf>
    <xf numFmtId="0" fontId="19" fillId="5" borderId="27" xfId="0" applyFont="1" applyFill="1" applyBorder="1" applyAlignment="1">
      <alignment horizontal="center" vertical="center"/>
    </xf>
    <xf numFmtId="0" fontId="19" fillId="5" borderId="28" xfId="0" applyFont="1" applyFill="1" applyBorder="1" applyAlignment="1">
      <alignment horizontal="center" vertical="center"/>
    </xf>
    <xf numFmtId="0" fontId="9" fillId="8" borderId="29" xfId="0" applyFont="1" applyFill="1" applyBorder="1" applyAlignment="1">
      <alignment horizontal="center" vertical="center"/>
    </xf>
    <xf numFmtId="0" fontId="9" fillId="9" borderId="30" xfId="0" applyFont="1" applyFill="1" applyBorder="1" applyAlignment="1">
      <alignment horizontal="center" vertical="center"/>
    </xf>
    <xf numFmtId="0" fontId="9" fillId="8" borderId="31" xfId="0" applyFont="1" applyFill="1" applyBorder="1" applyAlignment="1">
      <alignment horizontal="center" vertical="center" wrapText="1"/>
    </xf>
    <xf numFmtId="0" fontId="9" fillId="8" borderId="32" xfId="0" applyFont="1" applyFill="1" applyBorder="1" applyAlignment="1">
      <alignment horizontal="center" vertical="center"/>
    </xf>
    <xf numFmtId="0" fontId="9" fillId="9" borderId="32" xfId="0" applyFont="1" applyFill="1" applyBorder="1" applyAlignment="1">
      <alignment horizontal="center" vertical="center"/>
    </xf>
    <xf numFmtId="0" fontId="9" fillId="12" borderId="32" xfId="0" applyFont="1" applyFill="1" applyBorder="1" applyAlignment="1">
      <alignment horizontal="center" vertical="center"/>
    </xf>
    <xf numFmtId="0" fontId="9" fillId="9" borderId="33" xfId="0" applyFont="1" applyFill="1" applyBorder="1" applyAlignment="1">
      <alignment horizontal="center" vertical="center"/>
    </xf>
    <xf numFmtId="0" fontId="20" fillId="0" borderId="0" xfId="0" applyFont="1"/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14" fillId="3" borderId="0" xfId="0" applyFont="1" applyFill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1" fillId="0" borderId="34" xfId="1" applyBorder="1" applyAlignment="1">
      <alignment horizontal="center" wrapText="1"/>
    </xf>
    <xf numFmtId="0" fontId="21" fillId="12" borderId="0" xfId="1" applyFill="1" applyAlignment="1">
      <alignment horizontal="left"/>
    </xf>
    <xf numFmtId="0" fontId="22" fillId="0" borderId="0" xfId="0" applyFont="1" applyAlignment="1">
      <alignment horizontal="left" vertical="center"/>
    </xf>
    <xf numFmtId="0" fontId="0" fillId="8" borderId="0" xfId="0" applyFill="1"/>
    <xf numFmtId="0" fontId="0" fillId="9" borderId="0" xfId="0" applyFill="1"/>
    <xf numFmtId="0" fontId="0" fillId="10" borderId="0" xfId="0" applyFill="1" applyAlignment="1">
      <alignment horizontal="left"/>
    </xf>
    <xf numFmtId="0" fontId="14" fillId="13" borderId="0" xfId="0" applyFont="1" applyFill="1" applyAlignment="1">
      <alignment horizontal="left" vertical="center"/>
    </xf>
    <xf numFmtId="0" fontId="13" fillId="13" borderId="0" xfId="0" applyFont="1" applyFill="1" applyAlignment="1">
      <alignment horizontal="left" vertical="center"/>
    </xf>
    <xf numFmtId="0" fontId="21" fillId="11" borderId="0" xfId="1" applyFill="1" applyAlignment="1">
      <alignment horizontal="left"/>
    </xf>
    <xf numFmtId="0" fontId="14" fillId="4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21" fillId="14" borderId="34" xfId="1" applyFill="1" applyBorder="1" applyAlignment="1">
      <alignment horizontal="center" wrapText="1"/>
    </xf>
    <xf numFmtId="0" fontId="14" fillId="7" borderId="0" xfId="0" applyFont="1" applyFill="1" applyAlignment="1">
      <alignment horizontal="left" vertical="center"/>
    </xf>
    <xf numFmtId="0" fontId="13" fillId="7" borderId="0" xfId="0" applyFont="1" applyFill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0" xfId="0" applyFill="1" applyAlignment="1">
      <alignment horizontal="left"/>
    </xf>
    <xf numFmtId="0" fontId="0" fillId="1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 vertical="center"/>
    </xf>
  </cellXfs>
  <cellStyles count="2">
    <cellStyle name="Normal" xfId="0" builtinId="0"/>
    <cellStyle name="Normal 2 2" xfId="1" xr:uid="{3E42551A-4224-4EAB-846C-CF1508D44E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52</xdr:row>
      <xdr:rowOff>0</xdr:rowOff>
    </xdr:from>
    <xdr:to>
      <xdr:col>5</xdr:col>
      <xdr:colOff>19050</xdr:colOff>
      <xdr:row>52</xdr:row>
      <xdr:rowOff>9525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823C1227-8C9C-4984-8CA2-AF7DA176481A}"/>
            </a:ext>
          </a:extLst>
        </xdr:cNvPr>
        <xdr:cNvCxnSpPr/>
      </xdr:nvCxnSpPr>
      <xdr:spPr>
        <a:xfrm flipV="1">
          <a:off x="1668780" y="9403080"/>
          <a:ext cx="438150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0</xdr:colOff>
      <xdr:row>51</xdr:row>
      <xdr:rowOff>47625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8EE7E089-4555-4C09-A9CF-33B11C9BDBA8}"/>
            </a:ext>
          </a:extLst>
        </xdr:cNvPr>
        <xdr:cNvCxnSpPr/>
      </xdr:nvCxnSpPr>
      <xdr:spPr>
        <a:xfrm flipH="1">
          <a:off x="1516380" y="1386840"/>
          <a:ext cx="0" cy="7888605"/>
        </a:xfrm>
        <a:prstGeom prst="straightConnector1">
          <a:avLst/>
        </a:prstGeom>
        <a:ln w="19050">
          <a:solidFill>
            <a:schemeClr val="tx1"/>
          </a:solidFill>
          <a:prstDash val="sysDot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268654</xdr:colOff>
      <xdr:row>6</xdr:row>
      <xdr:rowOff>158750</xdr:rowOff>
    </xdr:from>
    <xdr:to>
      <xdr:col>3</xdr:col>
      <xdr:colOff>3180</xdr:colOff>
      <xdr:row>8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20142CEA-3BAA-4038-897F-1A127BE528B5}"/>
            </a:ext>
          </a:extLst>
        </xdr:cNvPr>
        <xdr:cNvCxnSpPr/>
      </xdr:nvCxnSpPr>
      <xdr:spPr>
        <a:xfrm>
          <a:off x="1785034" y="1347470"/>
          <a:ext cx="16466" cy="31369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274520</xdr:colOff>
      <xdr:row>42</xdr:row>
      <xdr:rowOff>9525</xdr:rowOff>
    </xdr:from>
    <xdr:to>
      <xdr:col>2</xdr:col>
      <xdr:colOff>274520</xdr:colOff>
      <xdr:row>49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319CD7B2-0EC3-4A05-9A07-E2C54A7CB066}"/>
            </a:ext>
          </a:extLst>
        </xdr:cNvPr>
        <xdr:cNvCxnSpPr/>
      </xdr:nvCxnSpPr>
      <xdr:spPr>
        <a:xfrm>
          <a:off x="1790900" y="7530465"/>
          <a:ext cx="0" cy="137731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84670</xdr:colOff>
      <xdr:row>6</xdr:row>
      <xdr:rowOff>7411</xdr:rowOff>
    </xdr:from>
    <xdr:to>
      <xdr:col>1</xdr:col>
      <xdr:colOff>85725</xdr:colOff>
      <xdr:row>7</xdr:row>
      <xdr:rowOff>123825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361C1C71-58E2-476C-9B0E-44B8AACC34BA}"/>
            </a:ext>
          </a:extLst>
        </xdr:cNvPr>
        <xdr:cNvCxnSpPr/>
      </xdr:nvCxnSpPr>
      <xdr:spPr>
        <a:xfrm flipH="1" flipV="1">
          <a:off x="1319110" y="1196131"/>
          <a:ext cx="1055" cy="314534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109904</xdr:colOff>
      <xdr:row>53</xdr:row>
      <xdr:rowOff>12211</xdr:rowOff>
    </xdr:from>
    <xdr:to>
      <xdr:col>33</xdr:col>
      <xdr:colOff>36635</xdr:colOff>
      <xdr:row>53</xdr:row>
      <xdr:rowOff>24423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3D2DF2A-D6AE-4410-8748-ECA17BF8DB0E}"/>
            </a:ext>
          </a:extLst>
        </xdr:cNvPr>
        <xdr:cNvCxnSpPr/>
      </xdr:nvCxnSpPr>
      <xdr:spPr>
        <a:xfrm flipV="1">
          <a:off x="1626284" y="9567691"/>
          <a:ext cx="14648571" cy="12212"/>
        </a:xfrm>
        <a:prstGeom prst="straightConnector1">
          <a:avLst/>
        </a:prstGeom>
        <a:ln w="28575">
          <a:solidFill>
            <a:schemeClr val="tx1"/>
          </a:solidFill>
          <a:prstDash val="sysDot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268648</xdr:colOff>
      <xdr:row>7</xdr:row>
      <xdr:rowOff>0</xdr:rowOff>
    </xdr:from>
    <xdr:to>
      <xdr:col>33</xdr:col>
      <xdr:colOff>268648</xdr:colOff>
      <xdr:row>51</xdr:row>
      <xdr:rowOff>47625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E24191C-5039-4D6F-9CCA-51D689EBC743}"/>
            </a:ext>
          </a:extLst>
        </xdr:cNvPr>
        <xdr:cNvCxnSpPr/>
      </xdr:nvCxnSpPr>
      <xdr:spPr>
        <a:xfrm flipH="1">
          <a:off x="16506868" y="1386840"/>
          <a:ext cx="0" cy="7888605"/>
        </a:xfrm>
        <a:prstGeom prst="straightConnector1">
          <a:avLst/>
        </a:prstGeom>
        <a:ln w="19050">
          <a:solidFill>
            <a:schemeClr val="tx1"/>
          </a:solidFill>
          <a:prstDash val="sysDot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</xdr:colOff>
      <xdr:row>52</xdr:row>
      <xdr:rowOff>0</xdr:rowOff>
    </xdr:from>
    <xdr:to>
      <xdr:col>30</xdr:col>
      <xdr:colOff>26670</xdr:colOff>
      <xdr:row>52</xdr:row>
      <xdr:rowOff>11430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89BFD681-132B-4DF9-A423-24D2F6461630}"/>
            </a:ext>
          </a:extLst>
        </xdr:cNvPr>
        <xdr:cNvCxnSpPr/>
      </xdr:nvCxnSpPr>
      <xdr:spPr>
        <a:xfrm>
          <a:off x="2145030" y="9496425"/>
          <a:ext cx="13788390" cy="1143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5867</xdr:colOff>
      <xdr:row>49</xdr:row>
      <xdr:rowOff>0</xdr:rowOff>
    </xdr:from>
    <xdr:to>
      <xdr:col>3</xdr:col>
      <xdr:colOff>5867</xdr:colOff>
      <xdr:row>51</xdr:row>
      <xdr:rowOff>19050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66A4B7C-2A97-4FEF-9B4B-3EA61529EAD6}"/>
            </a:ext>
          </a:extLst>
        </xdr:cNvPr>
        <xdr:cNvCxnSpPr/>
      </xdr:nvCxnSpPr>
      <xdr:spPr>
        <a:xfrm>
          <a:off x="1804187" y="8907780"/>
          <a:ext cx="0" cy="33909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274520</xdr:colOff>
      <xdr:row>9</xdr:row>
      <xdr:rowOff>0</xdr:rowOff>
    </xdr:from>
    <xdr:to>
      <xdr:col>3</xdr:col>
      <xdr:colOff>3180</xdr:colOff>
      <xdr:row>21</xdr:row>
      <xdr:rowOff>133350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DFE0F88-ED08-4488-8A23-7E71BA0F565B}"/>
            </a:ext>
          </a:extLst>
        </xdr:cNvPr>
        <xdr:cNvCxnSpPr/>
      </xdr:nvCxnSpPr>
      <xdr:spPr>
        <a:xfrm>
          <a:off x="1790900" y="1706880"/>
          <a:ext cx="10600" cy="205359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274520</xdr:colOff>
      <xdr:row>42</xdr:row>
      <xdr:rowOff>9525</xdr:rowOff>
    </xdr:from>
    <xdr:to>
      <xdr:col>2</xdr:col>
      <xdr:colOff>274520</xdr:colOff>
      <xdr:row>49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88DEC9D1-55FC-4FC2-98DE-4312DCF6CD93}"/>
            </a:ext>
          </a:extLst>
        </xdr:cNvPr>
        <xdr:cNvCxnSpPr/>
      </xdr:nvCxnSpPr>
      <xdr:spPr>
        <a:xfrm>
          <a:off x="1790900" y="7530465"/>
          <a:ext cx="0" cy="137731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9525</xdr:colOff>
      <xdr:row>52</xdr:row>
      <xdr:rowOff>9525</xdr:rowOff>
    </xdr:from>
    <xdr:to>
      <xdr:col>33</xdr:col>
      <xdr:colOff>0</xdr:colOff>
      <xdr:row>52</xdr:row>
      <xdr:rowOff>9525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F70A3393-D182-40B5-B906-8B950CFF2288}"/>
            </a:ext>
          </a:extLst>
        </xdr:cNvPr>
        <xdr:cNvCxnSpPr/>
      </xdr:nvCxnSpPr>
      <xdr:spPr>
        <a:xfrm>
          <a:off x="15813405" y="9412605"/>
          <a:ext cx="42481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5867</xdr:colOff>
      <xdr:row>33</xdr:row>
      <xdr:rowOff>9525</xdr:rowOff>
    </xdr:from>
    <xdr:to>
      <xdr:col>3</xdr:col>
      <xdr:colOff>5867</xdr:colOff>
      <xdr:row>40</xdr:row>
      <xdr:rowOff>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9FFE9D4F-381D-4C12-8F9A-024DA89A50C0}"/>
            </a:ext>
          </a:extLst>
        </xdr:cNvPr>
        <xdr:cNvCxnSpPr/>
      </xdr:nvCxnSpPr>
      <xdr:spPr>
        <a:xfrm>
          <a:off x="1804187" y="5823585"/>
          <a:ext cx="0" cy="137731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274520</xdr:colOff>
      <xdr:row>23</xdr:row>
      <xdr:rowOff>9525</xdr:rowOff>
    </xdr:from>
    <xdr:to>
      <xdr:col>2</xdr:col>
      <xdr:colOff>274520</xdr:colOff>
      <xdr:row>30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D04738DE-3D3B-4159-A86A-DF4DA6DE6476}"/>
            </a:ext>
          </a:extLst>
        </xdr:cNvPr>
        <xdr:cNvCxnSpPr/>
      </xdr:nvCxnSpPr>
      <xdr:spPr>
        <a:xfrm>
          <a:off x="1790900" y="3956685"/>
          <a:ext cx="0" cy="137731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274520</xdr:colOff>
      <xdr:row>23</xdr:row>
      <xdr:rowOff>9525</xdr:rowOff>
    </xdr:from>
    <xdr:to>
      <xdr:col>2</xdr:col>
      <xdr:colOff>274520</xdr:colOff>
      <xdr:row>30</xdr:row>
      <xdr:rowOff>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5608C747-F74D-4486-92B5-988F7C0AB8E1}"/>
            </a:ext>
          </a:extLst>
        </xdr:cNvPr>
        <xdr:cNvCxnSpPr/>
      </xdr:nvCxnSpPr>
      <xdr:spPr>
        <a:xfrm>
          <a:off x="1790900" y="3956685"/>
          <a:ext cx="0" cy="137731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146531</xdr:colOff>
      <xdr:row>30</xdr:row>
      <xdr:rowOff>19050</xdr:rowOff>
    </xdr:from>
    <xdr:to>
      <xdr:col>32</xdr:col>
      <xdr:colOff>146531</xdr:colOff>
      <xdr:row>33</xdr:row>
      <xdr:rowOff>38100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66B184BA-4D49-40AA-B219-A25C8EDAD206}"/>
            </a:ext>
          </a:extLst>
        </xdr:cNvPr>
        <xdr:cNvCxnSpPr/>
      </xdr:nvCxnSpPr>
      <xdr:spPr>
        <a:xfrm>
          <a:off x="16239971" y="5353050"/>
          <a:ext cx="0" cy="49911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146531</xdr:colOff>
      <xdr:row>9</xdr:row>
      <xdr:rowOff>0</xdr:rowOff>
    </xdr:from>
    <xdr:to>
      <xdr:col>32</xdr:col>
      <xdr:colOff>146531</xdr:colOff>
      <xdr:row>21</xdr:row>
      <xdr:rowOff>133350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CFF598FC-F01B-4C21-9915-09DAEB3FE3B2}"/>
            </a:ext>
          </a:extLst>
        </xdr:cNvPr>
        <xdr:cNvCxnSpPr/>
      </xdr:nvCxnSpPr>
      <xdr:spPr>
        <a:xfrm>
          <a:off x="16239971" y="1706880"/>
          <a:ext cx="0" cy="205359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146531</xdr:colOff>
      <xdr:row>6</xdr:row>
      <xdr:rowOff>190500</xdr:rowOff>
    </xdr:from>
    <xdr:to>
      <xdr:col>32</xdr:col>
      <xdr:colOff>146531</xdr:colOff>
      <xdr:row>8</xdr:row>
      <xdr:rowOff>152400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2732B51D-56C5-409A-9ED0-07B70F502470}"/>
            </a:ext>
          </a:extLst>
        </xdr:cNvPr>
        <xdr:cNvCxnSpPr/>
      </xdr:nvCxnSpPr>
      <xdr:spPr>
        <a:xfrm>
          <a:off x="16239971" y="1379220"/>
          <a:ext cx="0" cy="32004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274520</xdr:colOff>
      <xdr:row>29</xdr:row>
      <xdr:rowOff>180975</xdr:rowOff>
    </xdr:from>
    <xdr:to>
      <xdr:col>2</xdr:col>
      <xdr:colOff>274520</xdr:colOff>
      <xdr:row>33</xdr:row>
      <xdr:rowOff>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358DC418-E66A-4E0E-8A11-8BDE5CF78B62}"/>
            </a:ext>
          </a:extLst>
        </xdr:cNvPr>
        <xdr:cNvCxnSpPr/>
      </xdr:nvCxnSpPr>
      <xdr:spPr>
        <a:xfrm>
          <a:off x="1790900" y="5316855"/>
          <a:ext cx="0" cy="49720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274520</xdr:colOff>
      <xdr:row>21</xdr:row>
      <xdr:rowOff>123825</xdr:rowOff>
    </xdr:from>
    <xdr:to>
      <xdr:col>3</xdr:col>
      <xdr:colOff>3180</xdr:colOff>
      <xdr:row>23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80E6DFA-0346-49C1-ABCF-4AB3CF3AE991}"/>
            </a:ext>
          </a:extLst>
        </xdr:cNvPr>
        <xdr:cNvCxnSpPr/>
      </xdr:nvCxnSpPr>
      <xdr:spPr>
        <a:xfrm flipH="1">
          <a:off x="1790900" y="3750945"/>
          <a:ext cx="10600" cy="19621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274520</xdr:colOff>
      <xdr:row>39</xdr:row>
      <xdr:rowOff>180975</xdr:rowOff>
    </xdr:from>
    <xdr:to>
      <xdr:col>2</xdr:col>
      <xdr:colOff>274520</xdr:colOff>
      <xdr:row>42</xdr:row>
      <xdr:rowOff>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5FB709F-6687-4A3B-B058-7213213AD0C4}"/>
            </a:ext>
          </a:extLst>
        </xdr:cNvPr>
        <xdr:cNvCxnSpPr/>
      </xdr:nvCxnSpPr>
      <xdr:spPr>
        <a:xfrm>
          <a:off x="1790900" y="7183755"/>
          <a:ext cx="0" cy="33718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5859</xdr:colOff>
      <xdr:row>42</xdr:row>
      <xdr:rowOff>9525</xdr:rowOff>
    </xdr:from>
    <xdr:to>
      <xdr:col>33</xdr:col>
      <xdr:colOff>5859</xdr:colOff>
      <xdr:row>49</xdr:row>
      <xdr:rowOff>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84CB150-1AB7-4237-AA57-4CA30F45575C}"/>
            </a:ext>
          </a:extLst>
        </xdr:cNvPr>
        <xdr:cNvCxnSpPr/>
      </xdr:nvCxnSpPr>
      <xdr:spPr>
        <a:xfrm>
          <a:off x="16244079" y="7530465"/>
          <a:ext cx="0" cy="137731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5871</xdr:colOff>
      <xdr:row>32</xdr:row>
      <xdr:rowOff>156075</xdr:rowOff>
    </xdr:from>
    <xdr:to>
      <xdr:col>33</xdr:col>
      <xdr:colOff>5871</xdr:colOff>
      <xdr:row>39</xdr:row>
      <xdr:rowOff>183186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368BB829-A994-4E59-A821-9C111F90CF52}"/>
            </a:ext>
          </a:extLst>
        </xdr:cNvPr>
        <xdr:cNvCxnSpPr/>
      </xdr:nvCxnSpPr>
      <xdr:spPr>
        <a:xfrm>
          <a:off x="16244091" y="5810115"/>
          <a:ext cx="0" cy="137585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5856</xdr:colOff>
      <xdr:row>23</xdr:row>
      <xdr:rowOff>9525</xdr:rowOff>
    </xdr:from>
    <xdr:to>
      <xdr:col>33</xdr:col>
      <xdr:colOff>5856</xdr:colOff>
      <xdr:row>30</xdr:row>
      <xdr:rowOff>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DC835277-31E3-416A-8BCE-1CAEC5C36920}"/>
            </a:ext>
          </a:extLst>
        </xdr:cNvPr>
        <xdr:cNvCxnSpPr/>
      </xdr:nvCxnSpPr>
      <xdr:spPr>
        <a:xfrm>
          <a:off x="16244076" y="3956685"/>
          <a:ext cx="0" cy="137731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5859</xdr:colOff>
      <xdr:row>21</xdr:row>
      <xdr:rowOff>123825</xdr:rowOff>
    </xdr:from>
    <xdr:to>
      <xdr:col>33</xdr:col>
      <xdr:colOff>12205</xdr:colOff>
      <xdr:row>23</xdr:row>
      <xdr:rowOff>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E57A4200-12F3-4B8B-8888-D6D83D3FE763}"/>
            </a:ext>
          </a:extLst>
        </xdr:cNvPr>
        <xdr:cNvCxnSpPr/>
      </xdr:nvCxnSpPr>
      <xdr:spPr>
        <a:xfrm flipH="1">
          <a:off x="16244079" y="3750945"/>
          <a:ext cx="6346" cy="19621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5856</xdr:colOff>
      <xdr:row>39</xdr:row>
      <xdr:rowOff>180975</xdr:rowOff>
    </xdr:from>
    <xdr:to>
      <xdr:col>33</xdr:col>
      <xdr:colOff>5856</xdr:colOff>
      <xdr:row>42</xdr:row>
      <xdr:rowOff>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48151BC-26FE-4170-B908-09C62DC523A9}"/>
            </a:ext>
          </a:extLst>
        </xdr:cNvPr>
        <xdr:cNvCxnSpPr/>
      </xdr:nvCxnSpPr>
      <xdr:spPr>
        <a:xfrm>
          <a:off x="16244076" y="7183755"/>
          <a:ext cx="0" cy="33718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28575</xdr:colOff>
      <xdr:row>4</xdr:row>
      <xdr:rowOff>95250</xdr:rowOff>
    </xdr:from>
    <xdr:to>
      <xdr:col>28</xdr:col>
      <xdr:colOff>523875</xdr:colOff>
      <xdr:row>4</xdr:row>
      <xdr:rowOff>104775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3179D8D7-F08A-4F19-B8AA-7C80ED2A5E89}"/>
            </a:ext>
          </a:extLst>
        </xdr:cNvPr>
        <xdr:cNvCxnSpPr/>
      </xdr:nvCxnSpPr>
      <xdr:spPr>
        <a:xfrm flipV="1">
          <a:off x="14735175" y="887730"/>
          <a:ext cx="495300" cy="952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74FFA-9BE6-4D56-8DAF-100B2EE0B4F8}">
  <dimension ref="A1:B2"/>
  <sheetViews>
    <sheetView workbookViewId="0">
      <selection activeCell="A4" sqref="A1:XFD1048576"/>
    </sheetView>
  </sheetViews>
  <sheetFormatPr baseColWidth="10" defaultColWidth="8.83203125" defaultRowHeight="15" x14ac:dyDescent="0.2"/>
  <sheetData>
    <row r="1" spans="1:2" x14ac:dyDescent="0.2">
      <c r="A1" t="s">
        <v>0</v>
      </c>
    </row>
    <row r="2" spans="1:2" x14ac:dyDescent="0.2">
      <c r="B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B20A5-E72A-44B8-9498-C06A9F0F0F7C}">
  <dimension ref="A1:W1021"/>
  <sheetViews>
    <sheetView workbookViewId="0">
      <selection activeCell="N1" sqref="N1"/>
    </sheetView>
  </sheetViews>
  <sheetFormatPr baseColWidth="10" defaultColWidth="8.83203125" defaultRowHeight="15" x14ac:dyDescent="0.2"/>
  <cols>
    <col min="2" max="2" width="5.6640625" bestFit="1" customWidth="1"/>
    <col min="3" max="3" width="14.5" bestFit="1" customWidth="1"/>
  </cols>
  <sheetData>
    <row r="1" spans="1:23" ht="51" x14ac:dyDescent="0.2">
      <c r="A1" s="2" t="s">
        <v>2</v>
      </c>
      <c r="B1" s="1" t="s">
        <v>3</v>
      </c>
      <c r="C1" s="2" t="s">
        <v>4</v>
      </c>
      <c r="D1" s="3" t="s">
        <v>5</v>
      </c>
      <c r="E1" s="4" t="s">
        <v>6</v>
      </c>
      <c r="F1" s="4" t="s">
        <v>7</v>
      </c>
      <c r="G1" s="1" t="s">
        <v>8</v>
      </c>
      <c r="H1" s="5" t="s">
        <v>9</v>
      </c>
      <c r="I1" s="4" t="s">
        <v>10</v>
      </c>
      <c r="J1" s="6" t="s">
        <v>11</v>
      </c>
      <c r="K1" s="7" t="s">
        <v>12</v>
      </c>
      <c r="L1" s="7" t="s">
        <v>13</v>
      </c>
      <c r="M1" s="7" t="s">
        <v>14</v>
      </c>
      <c r="N1" s="4" t="s">
        <v>15</v>
      </c>
      <c r="O1" s="4" t="s">
        <v>16</v>
      </c>
      <c r="P1" s="8" t="s">
        <v>17</v>
      </c>
      <c r="Q1" s="4" t="s">
        <v>18</v>
      </c>
      <c r="R1" s="2" t="s">
        <v>2</v>
      </c>
      <c r="S1" s="4" t="s">
        <v>19</v>
      </c>
      <c r="T1" s="4" t="s">
        <v>20</v>
      </c>
      <c r="U1" s="4" t="s">
        <v>21</v>
      </c>
      <c r="V1" s="4" t="s">
        <v>22</v>
      </c>
      <c r="W1" s="4"/>
    </row>
    <row r="2" spans="1:23" ht="16" x14ac:dyDescent="0.2">
      <c r="A2" s="9">
        <v>1001</v>
      </c>
      <c r="B2" s="9">
        <v>4201</v>
      </c>
      <c r="C2" s="9" t="s">
        <v>23</v>
      </c>
      <c r="D2" s="10" t="s">
        <v>24</v>
      </c>
      <c r="E2" s="9" t="s">
        <v>25</v>
      </c>
      <c r="F2" s="9" t="s">
        <v>26</v>
      </c>
      <c r="G2" s="11"/>
      <c r="H2" s="9"/>
      <c r="I2" s="9">
        <v>96</v>
      </c>
      <c r="J2" s="12">
        <v>37</v>
      </c>
      <c r="K2" s="12" t="s">
        <v>27</v>
      </c>
      <c r="L2" s="12" t="s">
        <v>28</v>
      </c>
      <c r="M2" s="12">
        <v>7</v>
      </c>
      <c r="N2" s="9" t="s">
        <v>29</v>
      </c>
      <c r="O2" s="9" t="s">
        <v>30</v>
      </c>
      <c r="P2" s="13" t="s">
        <v>31</v>
      </c>
      <c r="Q2" s="9" t="s">
        <v>32</v>
      </c>
      <c r="R2" s="9">
        <v>1001</v>
      </c>
      <c r="S2" s="9"/>
      <c r="T2" s="9"/>
      <c r="U2" s="9"/>
      <c r="V2" s="9"/>
      <c r="W2" s="9"/>
    </row>
    <row r="3" spans="1:23" ht="16" x14ac:dyDescent="0.2">
      <c r="A3" s="9">
        <v>1001</v>
      </c>
      <c r="B3" s="9">
        <v>4202</v>
      </c>
      <c r="C3" s="9" t="s">
        <v>23</v>
      </c>
      <c r="D3" s="10" t="s">
        <v>24</v>
      </c>
      <c r="E3" s="9" t="s">
        <v>25</v>
      </c>
      <c r="F3" s="9" t="s">
        <v>26</v>
      </c>
      <c r="G3" s="11"/>
      <c r="H3" s="9"/>
      <c r="I3" s="9">
        <v>96</v>
      </c>
      <c r="J3" s="12">
        <v>37</v>
      </c>
      <c r="K3" s="12" t="s">
        <v>27</v>
      </c>
      <c r="L3" s="12" t="s">
        <v>28</v>
      </c>
      <c r="M3" s="12">
        <v>7</v>
      </c>
      <c r="N3" s="9" t="s">
        <v>29</v>
      </c>
      <c r="O3" s="9" t="s">
        <v>30</v>
      </c>
      <c r="P3" s="13" t="s">
        <v>33</v>
      </c>
      <c r="Q3" s="9" t="s">
        <v>32</v>
      </c>
      <c r="R3" s="9">
        <v>1001</v>
      </c>
      <c r="S3" s="9"/>
      <c r="T3" s="9"/>
      <c r="U3" s="9"/>
      <c r="V3" s="9"/>
      <c r="W3" s="9"/>
    </row>
    <row r="4" spans="1:23" ht="16" x14ac:dyDescent="0.2">
      <c r="A4" s="9">
        <v>1002</v>
      </c>
      <c r="B4" s="9">
        <v>4203</v>
      </c>
      <c r="C4" s="9" t="s">
        <v>34</v>
      </c>
      <c r="D4" s="10" t="s">
        <v>35</v>
      </c>
      <c r="E4" s="9" t="s">
        <v>36</v>
      </c>
      <c r="F4" s="9" t="s">
        <v>37</v>
      </c>
      <c r="G4" s="11"/>
      <c r="I4" s="9">
        <v>96</v>
      </c>
      <c r="J4" s="12">
        <v>59</v>
      </c>
      <c r="K4" s="12" t="s">
        <v>38</v>
      </c>
      <c r="L4" s="12" t="s">
        <v>39</v>
      </c>
      <c r="M4" s="12">
        <v>66</v>
      </c>
      <c r="N4" s="9" t="s">
        <v>29</v>
      </c>
      <c r="O4" s="9" t="s">
        <v>30</v>
      </c>
      <c r="P4" s="13" t="s">
        <v>31</v>
      </c>
      <c r="Q4" s="9" t="s">
        <v>32</v>
      </c>
      <c r="R4" s="9">
        <v>1002</v>
      </c>
      <c r="S4" s="9"/>
      <c r="T4" s="9"/>
      <c r="U4" s="9"/>
      <c r="V4" s="9"/>
      <c r="W4" s="9"/>
    </row>
    <row r="5" spans="1:23" ht="16" x14ac:dyDescent="0.2">
      <c r="A5" s="9">
        <v>1002</v>
      </c>
      <c r="B5" s="9">
        <v>4204</v>
      </c>
      <c r="C5" s="9" t="s">
        <v>34</v>
      </c>
      <c r="D5" s="10" t="s">
        <v>35</v>
      </c>
      <c r="E5" s="9" t="s">
        <v>36</v>
      </c>
      <c r="F5" s="9" t="s">
        <v>37</v>
      </c>
      <c r="G5" s="11"/>
      <c r="I5" s="9">
        <v>96</v>
      </c>
      <c r="J5" s="12">
        <v>59</v>
      </c>
      <c r="K5" s="12" t="s">
        <v>38</v>
      </c>
      <c r="L5" s="12" t="s">
        <v>39</v>
      </c>
      <c r="M5" s="12">
        <v>66</v>
      </c>
      <c r="N5" s="9" t="s">
        <v>29</v>
      </c>
      <c r="O5" s="9" t="s">
        <v>30</v>
      </c>
      <c r="P5" s="13" t="s">
        <v>33</v>
      </c>
      <c r="Q5" s="9" t="s">
        <v>32</v>
      </c>
      <c r="R5" s="9">
        <v>1002</v>
      </c>
      <c r="S5" s="9"/>
      <c r="T5" s="9"/>
      <c r="U5" s="9"/>
      <c r="V5" s="9"/>
      <c r="W5" s="9"/>
    </row>
    <row r="6" spans="1:23" ht="16" x14ac:dyDescent="0.2">
      <c r="A6" s="9">
        <v>1003</v>
      </c>
      <c r="B6" s="9">
        <v>4205</v>
      </c>
      <c r="C6" s="9" t="s">
        <v>40</v>
      </c>
      <c r="D6" s="10" t="s">
        <v>41</v>
      </c>
      <c r="E6" s="9" t="s">
        <v>42</v>
      </c>
      <c r="F6" s="9" t="s">
        <v>41</v>
      </c>
      <c r="G6" s="11"/>
      <c r="I6" s="9">
        <v>96</v>
      </c>
      <c r="J6" s="12">
        <v>85</v>
      </c>
      <c r="K6" s="12"/>
      <c r="L6" s="12" t="s">
        <v>43</v>
      </c>
      <c r="M6" s="12">
        <v>84</v>
      </c>
      <c r="N6" s="9" t="s">
        <v>29</v>
      </c>
      <c r="O6" s="9" t="s">
        <v>30</v>
      </c>
      <c r="P6" s="13" t="s">
        <v>31</v>
      </c>
      <c r="Q6" s="9" t="s">
        <v>32</v>
      </c>
      <c r="R6" s="9">
        <v>1003</v>
      </c>
      <c r="S6" s="9"/>
      <c r="T6" s="9"/>
      <c r="U6" s="9"/>
      <c r="V6" s="9"/>
      <c r="W6" s="9"/>
    </row>
    <row r="7" spans="1:23" ht="16" x14ac:dyDescent="0.2">
      <c r="A7" s="9">
        <v>1003</v>
      </c>
      <c r="B7" s="9">
        <v>4206</v>
      </c>
      <c r="C7" s="9" t="s">
        <v>40</v>
      </c>
      <c r="D7" s="10" t="s">
        <v>41</v>
      </c>
      <c r="E7" s="9" t="s">
        <v>42</v>
      </c>
      <c r="F7" s="9" t="s">
        <v>41</v>
      </c>
      <c r="G7" s="11"/>
      <c r="I7" s="9">
        <v>96</v>
      </c>
      <c r="J7" s="12">
        <v>85</v>
      </c>
      <c r="K7" s="12"/>
      <c r="L7" s="12" t="s">
        <v>43</v>
      </c>
      <c r="M7" s="12">
        <v>84</v>
      </c>
      <c r="N7" s="9" t="s">
        <v>29</v>
      </c>
      <c r="O7" s="9" t="s">
        <v>30</v>
      </c>
      <c r="P7" s="13" t="s">
        <v>33</v>
      </c>
      <c r="Q7" s="9" t="s">
        <v>32</v>
      </c>
      <c r="R7" s="9">
        <v>1003</v>
      </c>
      <c r="S7" s="9"/>
      <c r="T7" s="9"/>
      <c r="U7" s="9"/>
      <c r="V7" s="9"/>
      <c r="W7" s="9"/>
    </row>
    <row r="8" spans="1:23" ht="16" x14ac:dyDescent="0.2">
      <c r="A8" s="9">
        <v>1004</v>
      </c>
      <c r="B8" s="9">
        <v>4207</v>
      </c>
      <c r="C8" s="9" t="s">
        <v>44</v>
      </c>
      <c r="D8" s="10" t="s">
        <v>45</v>
      </c>
      <c r="E8" s="9" t="s">
        <v>46</v>
      </c>
      <c r="F8" s="9" t="s">
        <v>47</v>
      </c>
      <c r="G8" s="11"/>
      <c r="I8" s="9">
        <v>96</v>
      </c>
      <c r="J8" s="12">
        <v>46</v>
      </c>
      <c r="K8" s="12" t="s">
        <v>48</v>
      </c>
      <c r="L8" s="12" t="s">
        <v>49</v>
      </c>
      <c r="M8" s="12">
        <v>29</v>
      </c>
      <c r="N8" s="9" t="s">
        <v>29</v>
      </c>
      <c r="O8" s="9" t="s">
        <v>30</v>
      </c>
      <c r="P8" s="13" t="s">
        <v>31</v>
      </c>
      <c r="Q8" s="9" t="s">
        <v>32</v>
      </c>
      <c r="R8" s="9">
        <v>1004</v>
      </c>
      <c r="S8" s="9"/>
      <c r="T8" s="9"/>
      <c r="U8" s="9"/>
      <c r="V8" s="9"/>
      <c r="W8" s="9"/>
    </row>
    <row r="9" spans="1:23" ht="16" x14ac:dyDescent="0.2">
      <c r="A9" s="9">
        <v>1004</v>
      </c>
      <c r="B9" s="9">
        <v>4208</v>
      </c>
      <c r="C9" s="9" t="s">
        <v>44</v>
      </c>
      <c r="D9" s="10" t="s">
        <v>45</v>
      </c>
      <c r="E9" s="9" t="s">
        <v>46</v>
      </c>
      <c r="F9" s="9" t="s">
        <v>47</v>
      </c>
      <c r="G9" s="11"/>
      <c r="I9" s="9">
        <v>96</v>
      </c>
      <c r="J9" s="12">
        <v>46</v>
      </c>
      <c r="K9" s="12" t="s">
        <v>48</v>
      </c>
      <c r="L9" s="12" t="s">
        <v>49</v>
      </c>
      <c r="M9" s="12">
        <v>29</v>
      </c>
      <c r="N9" s="9" t="s">
        <v>29</v>
      </c>
      <c r="O9" s="9" t="s">
        <v>30</v>
      </c>
      <c r="P9" s="13" t="s">
        <v>33</v>
      </c>
      <c r="Q9" s="9" t="s">
        <v>32</v>
      </c>
      <c r="R9" s="9">
        <v>1004</v>
      </c>
      <c r="S9" s="9"/>
      <c r="T9" s="9"/>
      <c r="U9" s="9"/>
      <c r="V9" s="9"/>
      <c r="W9" s="9"/>
    </row>
    <row r="10" spans="1:23" ht="16" x14ac:dyDescent="0.2">
      <c r="A10" s="9">
        <v>1005</v>
      </c>
      <c r="B10" s="9">
        <v>4209</v>
      </c>
      <c r="C10" s="9" t="s">
        <v>50</v>
      </c>
      <c r="D10" s="10" t="s">
        <v>51</v>
      </c>
      <c r="E10" s="9" t="s">
        <v>52</v>
      </c>
      <c r="F10" s="9" t="s">
        <v>53</v>
      </c>
      <c r="G10" s="11"/>
      <c r="I10" s="9">
        <v>96</v>
      </c>
      <c r="J10" s="12">
        <v>47</v>
      </c>
      <c r="K10" s="12" t="s">
        <v>54</v>
      </c>
      <c r="L10" s="12" t="s">
        <v>55</v>
      </c>
      <c r="M10" s="12">
        <v>61</v>
      </c>
      <c r="N10" s="9" t="s">
        <v>29</v>
      </c>
      <c r="O10" s="9" t="s">
        <v>30</v>
      </c>
      <c r="P10" s="13" t="s">
        <v>31</v>
      </c>
      <c r="Q10" s="9" t="s">
        <v>32</v>
      </c>
      <c r="R10" s="9">
        <v>1005</v>
      </c>
      <c r="S10" s="9"/>
      <c r="T10" s="9"/>
      <c r="U10" s="9"/>
      <c r="V10" s="9"/>
      <c r="W10" s="9"/>
    </row>
    <row r="11" spans="1:23" ht="16" x14ac:dyDescent="0.2">
      <c r="A11" s="9">
        <v>1005</v>
      </c>
      <c r="B11" s="9">
        <v>4210</v>
      </c>
      <c r="C11" s="9" t="s">
        <v>50</v>
      </c>
      <c r="D11" s="10" t="s">
        <v>51</v>
      </c>
      <c r="E11" s="9" t="s">
        <v>52</v>
      </c>
      <c r="F11" s="9" t="s">
        <v>53</v>
      </c>
      <c r="G11" s="11"/>
      <c r="I11" s="9">
        <v>96</v>
      </c>
      <c r="J11" s="12">
        <v>47</v>
      </c>
      <c r="K11" s="12" t="s">
        <v>54</v>
      </c>
      <c r="L11" s="12" t="s">
        <v>55</v>
      </c>
      <c r="M11" s="12">
        <v>61</v>
      </c>
      <c r="N11" s="9" t="s">
        <v>29</v>
      </c>
      <c r="O11" s="9" t="s">
        <v>30</v>
      </c>
      <c r="P11" s="13" t="s">
        <v>33</v>
      </c>
      <c r="Q11" s="9" t="s">
        <v>32</v>
      </c>
      <c r="R11" s="9">
        <v>1005</v>
      </c>
      <c r="S11" s="9"/>
      <c r="T11" s="9"/>
      <c r="U11" s="9"/>
      <c r="V11" s="9"/>
      <c r="W11" s="9"/>
    </row>
    <row r="12" spans="1:23" ht="16" x14ac:dyDescent="0.2">
      <c r="A12" s="9">
        <v>1006</v>
      </c>
      <c r="B12" s="9">
        <v>4211</v>
      </c>
      <c r="C12" s="9" t="s">
        <v>56</v>
      </c>
      <c r="D12" s="10" t="s">
        <v>57</v>
      </c>
      <c r="E12" s="9" t="s">
        <v>58</v>
      </c>
      <c r="F12" s="9" t="s">
        <v>59</v>
      </c>
      <c r="G12" s="11"/>
      <c r="I12" s="9">
        <v>96</v>
      </c>
      <c r="J12" s="12">
        <v>26</v>
      </c>
      <c r="K12" s="12" t="s">
        <v>60</v>
      </c>
      <c r="L12" s="12" t="s">
        <v>61</v>
      </c>
      <c r="M12" s="12">
        <v>53</v>
      </c>
      <c r="N12" s="9" t="s">
        <v>29</v>
      </c>
      <c r="O12" s="9" t="s">
        <v>30</v>
      </c>
      <c r="P12" s="13" t="s">
        <v>31</v>
      </c>
      <c r="Q12" s="9" t="s">
        <v>32</v>
      </c>
      <c r="R12" s="9">
        <v>1006</v>
      </c>
      <c r="S12" s="9"/>
      <c r="T12" s="9"/>
      <c r="U12" s="9"/>
      <c r="V12" s="9"/>
      <c r="W12" s="9"/>
    </row>
    <row r="13" spans="1:23" ht="16" x14ac:dyDescent="0.2">
      <c r="A13" s="9">
        <v>1006</v>
      </c>
      <c r="B13" s="9">
        <v>4212</v>
      </c>
      <c r="C13" s="9" t="s">
        <v>56</v>
      </c>
      <c r="D13" s="10" t="s">
        <v>57</v>
      </c>
      <c r="E13" s="9" t="s">
        <v>58</v>
      </c>
      <c r="F13" s="9" t="s">
        <v>59</v>
      </c>
      <c r="G13" s="11"/>
      <c r="I13" s="9">
        <v>96</v>
      </c>
      <c r="J13" s="12">
        <v>26</v>
      </c>
      <c r="K13" s="12" t="s">
        <v>60</v>
      </c>
      <c r="L13" s="12" t="s">
        <v>61</v>
      </c>
      <c r="M13" s="12">
        <v>53</v>
      </c>
      <c r="N13" s="9" t="s">
        <v>29</v>
      </c>
      <c r="O13" s="9" t="s">
        <v>30</v>
      </c>
      <c r="P13" s="13" t="s">
        <v>33</v>
      </c>
      <c r="Q13" s="9" t="s">
        <v>32</v>
      </c>
      <c r="R13" s="9">
        <v>1006</v>
      </c>
      <c r="S13" s="9"/>
      <c r="T13" s="9"/>
      <c r="U13" s="9"/>
      <c r="V13" s="9"/>
      <c r="W13" s="9"/>
    </row>
    <row r="14" spans="1:23" ht="16" x14ac:dyDescent="0.2">
      <c r="A14" s="9">
        <v>1007</v>
      </c>
      <c r="B14" s="9">
        <v>4213</v>
      </c>
      <c r="C14" s="9" t="s">
        <v>62</v>
      </c>
      <c r="D14" s="10" t="s">
        <v>63</v>
      </c>
      <c r="E14" s="9" t="s">
        <v>64</v>
      </c>
      <c r="F14" s="9" t="s">
        <v>65</v>
      </c>
      <c r="G14" s="11"/>
      <c r="H14" s="9"/>
      <c r="I14" s="9">
        <v>96</v>
      </c>
      <c r="J14" s="12">
        <v>12</v>
      </c>
      <c r="K14" s="12" t="s">
        <v>66</v>
      </c>
      <c r="L14" s="12" t="s">
        <v>67</v>
      </c>
      <c r="M14" s="12">
        <v>8</v>
      </c>
      <c r="N14" s="9" t="s">
        <v>29</v>
      </c>
      <c r="O14" s="9" t="s">
        <v>30</v>
      </c>
      <c r="P14" s="13" t="s">
        <v>31</v>
      </c>
      <c r="Q14" s="9" t="s">
        <v>32</v>
      </c>
      <c r="R14" s="9">
        <v>1007</v>
      </c>
      <c r="S14" s="9"/>
      <c r="T14" s="9"/>
      <c r="U14" s="9"/>
      <c r="V14" s="9"/>
      <c r="W14" s="9"/>
    </row>
    <row r="15" spans="1:23" ht="16" x14ac:dyDescent="0.2">
      <c r="A15" s="9">
        <v>1007</v>
      </c>
      <c r="B15" s="9">
        <v>4214</v>
      </c>
      <c r="C15" s="9" t="s">
        <v>62</v>
      </c>
      <c r="D15" s="10" t="s">
        <v>63</v>
      </c>
      <c r="E15" s="9" t="s">
        <v>64</v>
      </c>
      <c r="F15" s="9" t="s">
        <v>65</v>
      </c>
      <c r="G15" s="11"/>
      <c r="H15" s="9"/>
      <c r="I15" s="9">
        <v>96</v>
      </c>
      <c r="J15" s="12">
        <v>12</v>
      </c>
      <c r="K15" s="12" t="s">
        <v>66</v>
      </c>
      <c r="L15" s="12" t="s">
        <v>67</v>
      </c>
      <c r="M15" s="12">
        <v>8</v>
      </c>
      <c r="N15" s="9" t="s">
        <v>29</v>
      </c>
      <c r="O15" s="9" t="s">
        <v>30</v>
      </c>
      <c r="P15" s="13" t="s">
        <v>33</v>
      </c>
      <c r="Q15" s="9" t="s">
        <v>32</v>
      </c>
      <c r="R15" s="9">
        <v>1007</v>
      </c>
      <c r="S15" s="9"/>
      <c r="T15" s="9"/>
      <c r="U15" s="9"/>
      <c r="V15" s="9"/>
      <c r="W15" s="9"/>
    </row>
    <row r="16" spans="1:23" ht="16" x14ac:dyDescent="0.2">
      <c r="A16" s="9">
        <v>1008</v>
      </c>
      <c r="B16" s="9">
        <v>4215</v>
      </c>
      <c r="C16" s="9" t="s">
        <v>68</v>
      </c>
      <c r="D16" s="10" t="s">
        <v>69</v>
      </c>
      <c r="E16" s="9" t="s">
        <v>70</v>
      </c>
      <c r="F16" s="9" t="s">
        <v>71</v>
      </c>
      <c r="G16" s="11"/>
      <c r="I16" s="9">
        <v>96</v>
      </c>
      <c r="J16" s="12">
        <v>44</v>
      </c>
      <c r="K16" s="12" t="s">
        <v>72</v>
      </c>
      <c r="L16" s="12" t="s">
        <v>73</v>
      </c>
      <c r="M16" s="12">
        <v>58</v>
      </c>
      <c r="N16" s="9" t="s">
        <v>29</v>
      </c>
      <c r="O16" s="9" t="s">
        <v>30</v>
      </c>
      <c r="P16" s="13" t="s">
        <v>31</v>
      </c>
      <c r="Q16" s="9" t="s">
        <v>32</v>
      </c>
      <c r="R16" s="9">
        <v>1008</v>
      </c>
      <c r="S16" s="9"/>
      <c r="T16" s="9"/>
      <c r="U16" s="9"/>
      <c r="V16" s="9"/>
      <c r="W16" s="9"/>
    </row>
    <row r="17" spans="1:23" ht="16" x14ac:dyDescent="0.2">
      <c r="A17" s="9">
        <v>1008</v>
      </c>
      <c r="B17" s="9">
        <v>4216</v>
      </c>
      <c r="C17" s="9" t="s">
        <v>68</v>
      </c>
      <c r="D17" s="10" t="s">
        <v>69</v>
      </c>
      <c r="E17" s="9" t="s">
        <v>70</v>
      </c>
      <c r="F17" s="9" t="s">
        <v>71</v>
      </c>
      <c r="G17" s="11"/>
      <c r="I17" s="9">
        <v>96</v>
      </c>
      <c r="J17" s="12">
        <v>44</v>
      </c>
      <c r="K17" s="12" t="s">
        <v>72</v>
      </c>
      <c r="L17" s="12" t="s">
        <v>73</v>
      </c>
      <c r="M17" s="12">
        <v>58</v>
      </c>
      <c r="N17" s="9" t="s">
        <v>29</v>
      </c>
      <c r="O17" s="9" t="s">
        <v>30</v>
      </c>
      <c r="P17" s="13" t="s">
        <v>33</v>
      </c>
      <c r="Q17" s="9" t="s">
        <v>32</v>
      </c>
      <c r="R17" s="9">
        <v>1008</v>
      </c>
      <c r="S17" s="9"/>
      <c r="T17" s="9"/>
      <c r="U17" s="9"/>
      <c r="V17" s="9"/>
      <c r="W17" s="9"/>
    </row>
    <row r="18" spans="1:23" ht="16" x14ac:dyDescent="0.2">
      <c r="A18" s="9">
        <v>1009</v>
      </c>
      <c r="B18" s="9">
        <v>4217</v>
      </c>
      <c r="C18" s="9" t="s">
        <v>74</v>
      </c>
      <c r="D18" s="10" t="s">
        <v>75</v>
      </c>
      <c r="E18" s="9" t="s">
        <v>76</v>
      </c>
      <c r="F18" s="9" t="s">
        <v>77</v>
      </c>
      <c r="G18" s="11"/>
      <c r="I18" s="9">
        <v>96</v>
      </c>
      <c r="J18" s="12">
        <v>41</v>
      </c>
      <c r="K18" s="12" t="s">
        <v>78</v>
      </c>
      <c r="L18" s="12" t="s">
        <v>79</v>
      </c>
      <c r="M18" s="12">
        <v>52</v>
      </c>
      <c r="N18" s="9" t="s">
        <v>29</v>
      </c>
      <c r="O18" s="9" t="s">
        <v>30</v>
      </c>
      <c r="P18" s="13" t="s">
        <v>31</v>
      </c>
      <c r="Q18" s="9" t="s">
        <v>32</v>
      </c>
      <c r="R18" s="9">
        <v>1009</v>
      </c>
      <c r="S18" s="9"/>
      <c r="T18" s="9"/>
      <c r="U18" s="9"/>
      <c r="V18" s="9"/>
      <c r="W18" s="9"/>
    </row>
    <row r="19" spans="1:23" ht="16" x14ac:dyDescent="0.2">
      <c r="A19" s="9">
        <v>1009</v>
      </c>
      <c r="B19" s="9">
        <v>4218</v>
      </c>
      <c r="C19" s="9" t="s">
        <v>74</v>
      </c>
      <c r="D19" s="10" t="s">
        <v>75</v>
      </c>
      <c r="E19" s="9" t="s">
        <v>76</v>
      </c>
      <c r="F19" s="9" t="s">
        <v>77</v>
      </c>
      <c r="G19" s="11"/>
      <c r="I19" s="9">
        <v>96</v>
      </c>
      <c r="J19" s="12">
        <v>41</v>
      </c>
      <c r="K19" s="12" t="s">
        <v>78</v>
      </c>
      <c r="L19" s="12" t="s">
        <v>79</v>
      </c>
      <c r="M19" s="12">
        <v>52</v>
      </c>
      <c r="N19" s="9" t="s">
        <v>29</v>
      </c>
      <c r="O19" s="9" t="s">
        <v>30</v>
      </c>
      <c r="P19" s="13" t="s">
        <v>33</v>
      </c>
      <c r="Q19" s="9" t="s">
        <v>32</v>
      </c>
      <c r="R19" s="9">
        <v>1009</v>
      </c>
      <c r="S19" s="9"/>
      <c r="T19" s="9"/>
      <c r="U19" s="9"/>
      <c r="V19" s="9"/>
      <c r="W19" s="9"/>
    </row>
    <row r="20" spans="1:23" ht="16" x14ac:dyDescent="0.2">
      <c r="A20" s="9">
        <v>1010</v>
      </c>
      <c r="B20" s="9">
        <v>4219</v>
      </c>
      <c r="C20" s="9" t="s">
        <v>80</v>
      </c>
      <c r="D20" s="10" t="s">
        <v>81</v>
      </c>
      <c r="E20" s="9" t="s">
        <v>82</v>
      </c>
      <c r="F20" s="9" t="s">
        <v>83</v>
      </c>
      <c r="G20" s="11"/>
      <c r="I20" s="9">
        <v>96</v>
      </c>
      <c r="J20" s="12">
        <v>17</v>
      </c>
      <c r="K20" s="12" t="s">
        <v>84</v>
      </c>
      <c r="L20" s="12" t="s">
        <v>85</v>
      </c>
      <c r="M20" s="12">
        <v>46</v>
      </c>
      <c r="N20" s="9" t="s">
        <v>29</v>
      </c>
      <c r="O20" s="9" t="s">
        <v>30</v>
      </c>
      <c r="P20" s="13" t="s">
        <v>31</v>
      </c>
      <c r="Q20" s="9" t="s">
        <v>32</v>
      </c>
      <c r="R20" s="9">
        <v>1010</v>
      </c>
      <c r="S20" s="9"/>
      <c r="T20" s="9"/>
      <c r="U20" s="9"/>
      <c r="V20" s="9"/>
      <c r="W20" s="9"/>
    </row>
    <row r="21" spans="1:23" ht="16" x14ac:dyDescent="0.2">
      <c r="A21" s="9">
        <v>1010</v>
      </c>
      <c r="B21" s="9">
        <v>4220</v>
      </c>
      <c r="C21" s="9" t="s">
        <v>80</v>
      </c>
      <c r="D21" s="10" t="s">
        <v>81</v>
      </c>
      <c r="E21" s="9" t="s">
        <v>82</v>
      </c>
      <c r="F21" s="9" t="s">
        <v>83</v>
      </c>
      <c r="G21" s="11"/>
      <c r="I21" s="9">
        <v>96</v>
      </c>
      <c r="J21" s="12">
        <v>17</v>
      </c>
      <c r="K21" s="12" t="s">
        <v>84</v>
      </c>
      <c r="L21" s="12" t="s">
        <v>85</v>
      </c>
      <c r="M21" s="12">
        <v>46</v>
      </c>
      <c r="N21" s="9" t="s">
        <v>29</v>
      </c>
      <c r="O21" s="9" t="s">
        <v>30</v>
      </c>
      <c r="P21" s="13" t="s">
        <v>33</v>
      </c>
      <c r="Q21" s="9" t="s">
        <v>32</v>
      </c>
      <c r="R21" s="9">
        <v>1010</v>
      </c>
      <c r="S21" s="9"/>
      <c r="T21" s="9"/>
      <c r="U21" s="9"/>
      <c r="V21" s="9"/>
      <c r="W21" s="9"/>
    </row>
    <row r="22" spans="1:23" ht="16" x14ac:dyDescent="0.2">
      <c r="A22" s="9">
        <v>1011</v>
      </c>
      <c r="B22" s="9">
        <v>4221</v>
      </c>
      <c r="C22" s="9" t="s">
        <v>86</v>
      </c>
      <c r="D22" s="10" t="s">
        <v>87</v>
      </c>
      <c r="E22" s="9" t="s">
        <v>88</v>
      </c>
      <c r="F22" s="9" t="s">
        <v>89</v>
      </c>
      <c r="G22" s="11"/>
      <c r="I22" s="9">
        <v>96</v>
      </c>
      <c r="J22" s="12">
        <v>71</v>
      </c>
      <c r="K22" s="12" t="s">
        <v>90</v>
      </c>
      <c r="L22" s="12" t="s">
        <v>91</v>
      </c>
      <c r="M22" s="12">
        <v>77</v>
      </c>
      <c r="N22" s="9" t="s">
        <v>29</v>
      </c>
      <c r="O22" s="9" t="s">
        <v>30</v>
      </c>
      <c r="P22" s="13" t="s">
        <v>31</v>
      </c>
      <c r="Q22" s="9" t="s">
        <v>32</v>
      </c>
      <c r="R22" s="9">
        <v>1011</v>
      </c>
      <c r="S22" s="9"/>
      <c r="T22" s="9"/>
      <c r="U22" s="9"/>
      <c r="V22" s="9"/>
      <c r="W22" s="9"/>
    </row>
    <row r="23" spans="1:23" ht="16" x14ac:dyDescent="0.2">
      <c r="A23" s="9">
        <v>1011</v>
      </c>
      <c r="B23" s="9">
        <v>4222</v>
      </c>
      <c r="C23" s="9" t="s">
        <v>86</v>
      </c>
      <c r="D23" s="10" t="s">
        <v>87</v>
      </c>
      <c r="E23" s="9" t="s">
        <v>88</v>
      </c>
      <c r="F23" s="9" t="s">
        <v>89</v>
      </c>
      <c r="G23" s="11"/>
      <c r="I23" s="9">
        <v>96</v>
      </c>
      <c r="J23" s="12">
        <v>71</v>
      </c>
      <c r="K23" s="12" t="s">
        <v>90</v>
      </c>
      <c r="L23" s="12" t="s">
        <v>91</v>
      </c>
      <c r="M23" s="12">
        <v>77</v>
      </c>
      <c r="N23" s="9" t="s">
        <v>29</v>
      </c>
      <c r="O23" s="9" t="s">
        <v>30</v>
      </c>
      <c r="P23" s="13" t="s">
        <v>33</v>
      </c>
      <c r="Q23" s="9" t="s">
        <v>32</v>
      </c>
      <c r="R23" s="9">
        <v>1011</v>
      </c>
      <c r="S23" s="9"/>
      <c r="T23" s="9"/>
      <c r="U23" s="9"/>
      <c r="V23" s="9"/>
      <c r="W23" s="9"/>
    </row>
    <row r="24" spans="1:23" ht="16" x14ac:dyDescent="0.2">
      <c r="A24" s="9">
        <v>1012</v>
      </c>
      <c r="B24" s="9">
        <v>4223</v>
      </c>
      <c r="C24" s="9" t="s">
        <v>92</v>
      </c>
      <c r="D24" s="10" t="s">
        <v>93</v>
      </c>
      <c r="E24" s="9" t="s">
        <v>94</v>
      </c>
      <c r="F24" s="9" t="s">
        <v>95</v>
      </c>
      <c r="G24" s="11"/>
      <c r="I24" s="9">
        <v>96</v>
      </c>
      <c r="J24" s="12">
        <v>25</v>
      </c>
      <c r="K24" s="12" t="s">
        <v>96</v>
      </c>
      <c r="L24" s="12" t="s">
        <v>97</v>
      </c>
      <c r="M24" s="12">
        <v>59</v>
      </c>
      <c r="N24" s="9" t="s">
        <v>29</v>
      </c>
      <c r="O24" s="9" t="s">
        <v>30</v>
      </c>
      <c r="P24" s="13" t="s">
        <v>31</v>
      </c>
      <c r="Q24" s="9" t="s">
        <v>32</v>
      </c>
      <c r="R24" s="9">
        <v>1012</v>
      </c>
      <c r="S24" s="9"/>
      <c r="T24" s="9"/>
      <c r="U24" s="9"/>
      <c r="V24" s="9"/>
      <c r="W24" s="9"/>
    </row>
    <row r="25" spans="1:23" ht="16" x14ac:dyDescent="0.2">
      <c r="A25" s="9">
        <v>1012</v>
      </c>
      <c r="B25" s="9">
        <v>4224</v>
      </c>
      <c r="C25" s="9" t="s">
        <v>92</v>
      </c>
      <c r="D25" s="10" t="s">
        <v>93</v>
      </c>
      <c r="E25" s="9" t="s">
        <v>94</v>
      </c>
      <c r="F25" s="9" t="s">
        <v>95</v>
      </c>
      <c r="G25" s="11"/>
      <c r="I25" s="9">
        <v>96</v>
      </c>
      <c r="J25" s="12">
        <v>25</v>
      </c>
      <c r="K25" s="12" t="s">
        <v>96</v>
      </c>
      <c r="L25" s="12" t="s">
        <v>97</v>
      </c>
      <c r="M25" s="12">
        <v>59</v>
      </c>
      <c r="N25" s="9" t="s">
        <v>29</v>
      </c>
      <c r="O25" s="9" t="s">
        <v>30</v>
      </c>
      <c r="P25" s="13" t="s">
        <v>33</v>
      </c>
      <c r="Q25" s="9" t="s">
        <v>32</v>
      </c>
      <c r="R25" s="9">
        <v>1012</v>
      </c>
      <c r="S25" s="9"/>
      <c r="T25" s="9"/>
      <c r="U25" s="9"/>
      <c r="V25" s="9"/>
      <c r="W25" s="9"/>
    </row>
    <row r="26" spans="1:23" ht="16" x14ac:dyDescent="0.2">
      <c r="A26" s="9">
        <v>1013</v>
      </c>
      <c r="B26" s="9">
        <v>4225</v>
      </c>
      <c r="C26" s="9" t="s">
        <v>98</v>
      </c>
      <c r="D26" s="10" t="s">
        <v>99</v>
      </c>
      <c r="E26" s="9" t="s">
        <v>100</v>
      </c>
      <c r="F26" s="9" t="s">
        <v>101</v>
      </c>
      <c r="G26" s="11"/>
      <c r="I26" s="9">
        <v>96</v>
      </c>
      <c r="J26" s="12">
        <v>2</v>
      </c>
      <c r="K26" s="12" t="s">
        <v>102</v>
      </c>
      <c r="L26" s="12" t="s">
        <v>103</v>
      </c>
      <c r="M26" s="12">
        <v>54</v>
      </c>
      <c r="N26" s="9" t="s">
        <v>29</v>
      </c>
      <c r="O26" s="9" t="s">
        <v>104</v>
      </c>
      <c r="P26" s="13" t="s">
        <v>105</v>
      </c>
      <c r="Q26" s="9" t="s">
        <v>32</v>
      </c>
      <c r="R26" s="9">
        <v>1013</v>
      </c>
      <c r="S26" s="9"/>
      <c r="T26" s="9"/>
      <c r="U26" s="9"/>
      <c r="V26" s="9"/>
      <c r="W26" s="9"/>
    </row>
    <row r="27" spans="1:23" ht="16" x14ac:dyDescent="0.2">
      <c r="A27" s="9">
        <v>1013</v>
      </c>
      <c r="B27" s="9">
        <v>4226</v>
      </c>
      <c r="C27" s="9" t="s">
        <v>98</v>
      </c>
      <c r="D27" s="10" t="s">
        <v>99</v>
      </c>
      <c r="E27" s="9" t="s">
        <v>100</v>
      </c>
      <c r="F27" s="9" t="s">
        <v>101</v>
      </c>
      <c r="G27" s="11"/>
      <c r="I27" s="9">
        <v>96</v>
      </c>
      <c r="J27" s="12">
        <v>2</v>
      </c>
      <c r="K27" s="12" t="s">
        <v>102</v>
      </c>
      <c r="L27" s="12" t="s">
        <v>103</v>
      </c>
      <c r="M27" s="12">
        <v>54</v>
      </c>
      <c r="N27" s="9" t="s">
        <v>29</v>
      </c>
      <c r="O27" s="9" t="s">
        <v>104</v>
      </c>
      <c r="P27" s="13" t="s">
        <v>106</v>
      </c>
      <c r="Q27" s="9" t="s">
        <v>32</v>
      </c>
      <c r="R27" s="9">
        <v>1013</v>
      </c>
      <c r="S27" s="9"/>
      <c r="T27" s="9"/>
      <c r="U27" s="9"/>
      <c r="V27" s="9"/>
      <c r="W27" s="9"/>
    </row>
    <row r="28" spans="1:23" ht="16" x14ac:dyDescent="0.2">
      <c r="A28" s="9">
        <v>1014</v>
      </c>
      <c r="B28" s="9">
        <v>4227</v>
      </c>
      <c r="C28" s="9" t="s">
        <v>107</v>
      </c>
      <c r="D28" s="10" t="s">
        <v>108</v>
      </c>
      <c r="E28" s="9" t="s">
        <v>109</v>
      </c>
      <c r="F28" s="9" t="s">
        <v>110</v>
      </c>
      <c r="G28" s="11"/>
      <c r="I28" s="9">
        <v>96</v>
      </c>
      <c r="J28" s="12">
        <v>67</v>
      </c>
      <c r="K28" s="12" t="s">
        <v>111</v>
      </c>
      <c r="L28" s="12" t="s">
        <v>112</v>
      </c>
      <c r="M28" s="12">
        <v>76</v>
      </c>
      <c r="N28" s="9" t="s">
        <v>29</v>
      </c>
      <c r="O28" s="9" t="s">
        <v>104</v>
      </c>
      <c r="P28" s="13" t="s">
        <v>105</v>
      </c>
      <c r="Q28" s="9" t="s">
        <v>32</v>
      </c>
      <c r="R28" s="9">
        <v>1014</v>
      </c>
      <c r="S28" s="9"/>
      <c r="T28" s="9"/>
      <c r="U28" s="9"/>
      <c r="V28" s="9"/>
      <c r="W28" s="9"/>
    </row>
    <row r="29" spans="1:23" ht="16" x14ac:dyDescent="0.2">
      <c r="A29" s="9">
        <v>1014</v>
      </c>
      <c r="B29" s="9">
        <v>4228</v>
      </c>
      <c r="C29" s="9" t="s">
        <v>107</v>
      </c>
      <c r="D29" s="10" t="s">
        <v>108</v>
      </c>
      <c r="E29" s="9" t="s">
        <v>109</v>
      </c>
      <c r="F29" s="9" t="s">
        <v>110</v>
      </c>
      <c r="G29" s="11"/>
      <c r="I29" s="9">
        <v>96</v>
      </c>
      <c r="J29" s="12">
        <v>67</v>
      </c>
      <c r="K29" s="12" t="s">
        <v>111</v>
      </c>
      <c r="L29" s="12" t="s">
        <v>112</v>
      </c>
      <c r="M29" s="12">
        <v>76</v>
      </c>
      <c r="N29" s="9" t="s">
        <v>29</v>
      </c>
      <c r="O29" s="9" t="s">
        <v>104</v>
      </c>
      <c r="P29" s="13" t="s">
        <v>106</v>
      </c>
      <c r="Q29" s="9" t="s">
        <v>32</v>
      </c>
      <c r="R29" s="9">
        <v>1014</v>
      </c>
      <c r="S29" s="9"/>
      <c r="T29" s="9"/>
      <c r="U29" s="9"/>
      <c r="V29" s="9"/>
      <c r="W29" s="9"/>
    </row>
    <row r="30" spans="1:23" ht="16" x14ac:dyDescent="0.2">
      <c r="A30" s="9">
        <v>1015</v>
      </c>
      <c r="B30" s="9">
        <v>4229</v>
      </c>
      <c r="C30" s="9" t="s">
        <v>113</v>
      </c>
      <c r="D30" s="10" t="s">
        <v>114</v>
      </c>
      <c r="E30" s="9" t="s">
        <v>115</v>
      </c>
      <c r="F30" s="9" t="s">
        <v>116</v>
      </c>
      <c r="G30" s="11"/>
      <c r="I30" s="9">
        <v>96</v>
      </c>
      <c r="J30" s="12">
        <v>36</v>
      </c>
      <c r="K30" s="12" t="s">
        <v>117</v>
      </c>
      <c r="L30" s="12" t="s">
        <v>118</v>
      </c>
      <c r="M30" s="12">
        <v>14</v>
      </c>
      <c r="N30" s="9" t="s">
        <v>29</v>
      </c>
      <c r="O30" s="9" t="s">
        <v>104</v>
      </c>
      <c r="P30" s="13" t="s">
        <v>105</v>
      </c>
      <c r="Q30" s="9" t="s">
        <v>32</v>
      </c>
      <c r="R30" s="9">
        <v>1015</v>
      </c>
      <c r="S30" s="9"/>
      <c r="T30" s="9"/>
      <c r="U30" s="9"/>
      <c r="V30" s="9"/>
      <c r="W30" s="9"/>
    </row>
    <row r="31" spans="1:23" ht="16" x14ac:dyDescent="0.2">
      <c r="A31" s="9">
        <v>1015</v>
      </c>
      <c r="B31" s="9">
        <v>4230</v>
      </c>
      <c r="C31" s="9" t="s">
        <v>113</v>
      </c>
      <c r="D31" s="10" t="s">
        <v>114</v>
      </c>
      <c r="E31" s="9" t="s">
        <v>115</v>
      </c>
      <c r="F31" s="9" t="s">
        <v>116</v>
      </c>
      <c r="G31" s="11"/>
      <c r="I31" s="9">
        <v>96</v>
      </c>
      <c r="J31" s="12">
        <v>36</v>
      </c>
      <c r="K31" s="12" t="s">
        <v>117</v>
      </c>
      <c r="L31" s="12" t="s">
        <v>118</v>
      </c>
      <c r="M31" s="12">
        <v>14</v>
      </c>
      <c r="N31" s="9" t="s">
        <v>29</v>
      </c>
      <c r="O31" s="9" t="s">
        <v>104</v>
      </c>
      <c r="P31" s="13" t="s">
        <v>106</v>
      </c>
      <c r="Q31" s="9" t="s">
        <v>32</v>
      </c>
      <c r="R31" s="9">
        <v>1015</v>
      </c>
      <c r="S31" s="9"/>
      <c r="T31" s="9"/>
      <c r="U31" s="9"/>
      <c r="V31" s="9"/>
      <c r="W31" s="9"/>
    </row>
    <row r="32" spans="1:23" ht="16" x14ac:dyDescent="0.2">
      <c r="A32" s="9">
        <v>1016</v>
      </c>
      <c r="B32" s="9">
        <v>4231</v>
      </c>
      <c r="C32" s="9" t="s">
        <v>119</v>
      </c>
      <c r="D32" s="10" t="s">
        <v>120</v>
      </c>
      <c r="E32" s="9" t="s">
        <v>121</v>
      </c>
      <c r="F32" s="9" t="s">
        <v>120</v>
      </c>
      <c r="G32" s="11"/>
      <c r="I32" s="9">
        <v>96</v>
      </c>
      <c r="J32" s="12">
        <v>84</v>
      </c>
      <c r="K32" s="12"/>
      <c r="L32" s="12" t="s">
        <v>43</v>
      </c>
      <c r="M32" s="12">
        <v>83</v>
      </c>
      <c r="N32" s="9" t="s">
        <v>29</v>
      </c>
      <c r="O32" s="9" t="s">
        <v>104</v>
      </c>
      <c r="P32" s="13" t="s">
        <v>105</v>
      </c>
      <c r="Q32" s="9" t="s">
        <v>32</v>
      </c>
      <c r="R32" s="9">
        <v>1016</v>
      </c>
      <c r="S32" s="9"/>
      <c r="T32" s="9"/>
      <c r="U32" s="9"/>
      <c r="V32" s="9"/>
      <c r="W32" s="9"/>
    </row>
    <row r="33" spans="1:23" ht="16" x14ac:dyDescent="0.2">
      <c r="A33" s="9">
        <v>1016</v>
      </c>
      <c r="B33" s="9">
        <v>4232</v>
      </c>
      <c r="C33" s="9" t="s">
        <v>119</v>
      </c>
      <c r="D33" s="10" t="s">
        <v>120</v>
      </c>
      <c r="E33" s="9" t="s">
        <v>121</v>
      </c>
      <c r="F33" s="9" t="s">
        <v>120</v>
      </c>
      <c r="G33" s="11"/>
      <c r="I33" s="9">
        <v>96</v>
      </c>
      <c r="J33" s="12">
        <v>84</v>
      </c>
      <c r="K33" s="12"/>
      <c r="L33" s="12" t="s">
        <v>43</v>
      </c>
      <c r="M33" s="12">
        <v>83</v>
      </c>
      <c r="N33" s="9" t="s">
        <v>29</v>
      </c>
      <c r="O33" s="9" t="s">
        <v>104</v>
      </c>
      <c r="P33" s="13" t="s">
        <v>106</v>
      </c>
      <c r="Q33" s="9" t="s">
        <v>32</v>
      </c>
      <c r="R33" s="9">
        <v>1016</v>
      </c>
      <c r="S33" s="9"/>
      <c r="T33" s="9"/>
      <c r="U33" s="9"/>
      <c r="V33" s="9"/>
      <c r="W33" s="9"/>
    </row>
    <row r="34" spans="1:23" ht="16" x14ac:dyDescent="0.2">
      <c r="A34" s="9">
        <v>1017</v>
      </c>
      <c r="B34" s="9">
        <v>4233</v>
      </c>
      <c r="C34" s="9" t="s">
        <v>122</v>
      </c>
      <c r="D34" s="10" t="s">
        <v>123</v>
      </c>
      <c r="E34" s="9" t="s">
        <v>124</v>
      </c>
      <c r="F34" s="9" t="s">
        <v>125</v>
      </c>
      <c r="G34" s="11"/>
      <c r="I34" s="9">
        <v>96</v>
      </c>
      <c r="J34" s="12">
        <v>31</v>
      </c>
      <c r="K34" s="12" t="s">
        <v>126</v>
      </c>
      <c r="L34" s="12" t="s">
        <v>127</v>
      </c>
      <c r="M34" s="12">
        <v>51</v>
      </c>
      <c r="N34" s="9" t="s">
        <v>29</v>
      </c>
      <c r="O34" s="9" t="s">
        <v>104</v>
      </c>
      <c r="P34" s="13" t="s">
        <v>105</v>
      </c>
      <c r="Q34" s="9" t="s">
        <v>32</v>
      </c>
      <c r="R34" s="9">
        <v>1017</v>
      </c>
      <c r="S34" s="9"/>
      <c r="T34" s="9"/>
      <c r="U34" s="9"/>
      <c r="V34" s="9"/>
      <c r="W34" s="9"/>
    </row>
    <row r="35" spans="1:23" ht="16" x14ac:dyDescent="0.2">
      <c r="A35" s="9">
        <v>1017</v>
      </c>
      <c r="B35" s="9">
        <v>4234</v>
      </c>
      <c r="C35" s="9" t="s">
        <v>122</v>
      </c>
      <c r="D35" s="10" t="s">
        <v>123</v>
      </c>
      <c r="E35" s="9" t="s">
        <v>124</v>
      </c>
      <c r="F35" s="9" t="s">
        <v>125</v>
      </c>
      <c r="G35" s="11"/>
      <c r="I35" s="9">
        <v>96</v>
      </c>
      <c r="J35" s="12">
        <v>31</v>
      </c>
      <c r="K35" s="12" t="s">
        <v>126</v>
      </c>
      <c r="L35" s="12" t="s">
        <v>127</v>
      </c>
      <c r="M35" s="12">
        <v>51</v>
      </c>
      <c r="N35" s="9" t="s">
        <v>29</v>
      </c>
      <c r="O35" s="9" t="s">
        <v>104</v>
      </c>
      <c r="P35" s="13" t="s">
        <v>106</v>
      </c>
      <c r="Q35" s="9" t="s">
        <v>32</v>
      </c>
      <c r="R35" s="9">
        <v>1017</v>
      </c>
      <c r="S35" s="9"/>
      <c r="T35" s="9"/>
      <c r="U35" s="9"/>
      <c r="V35" s="9"/>
      <c r="W35" s="9"/>
    </row>
    <row r="36" spans="1:23" ht="16" x14ac:dyDescent="0.2">
      <c r="A36" s="9">
        <v>1018</v>
      </c>
      <c r="B36" s="9">
        <v>4235</v>
      </c>
      <c r="C36" s="9" t="s">
        <v>128</v>
      </c>
      <c r="D36" s="10" t="s">
        <v>129</v>
      </c>
      <c r="E36" s="9" t="s">
        <v>130</v>
      </c>
      <c r="F36" s="9" t="s">
        <v>129</v>
      </c>
      <c r="G36" s="11"/>
      <c r="I36" s="9">
        <v>96</v>
      </c>
      <c r="J36" s="12">
        <v>83</v>
      </c>
      <c r="K36" s="12"/>
      <c r="L36" s="12" t="s">
        <v>43</v>
      </c>
      <c r="M36" s="12">
        <v>82</v>
      </c>
      <c r="N36" s="9" t="s">
        <v>29</v>
      </c>
      <c r="O36" s="9" t="s">
        <v>104</v>
      </c>
      <c r="P36" s="13" t="s">
        <v>105</v>
      </c>
      <c r="Q36" s="9" t="s">
        <v>32</v>
      </c>
      <c r="R36" s="9">
        <v>1018</v>
      </c>
      <c r="S36" s="9"/>
      <c r="T36" s="9"/>
      <c r="U36" s="9"/>
      <c r="V36" s="9"/>
      <c r="W36" s="9"/>
    </row>
    <row r="37" spans="1:23" ht="16" x14ac:dyDescent="0.2">
      <c r="A37" s="9">
        <v>1018</v>
      </c>
      <c r="B37" s="9">
        <v>4236</v>
      </c>
      <c r="C37" s="9" t="s">
        <v>128</v>
      </c>
      <c r="D37" s="10" t="s">
        <v>129</v>
      </c>
      <c r="E37" s="9" t="s">
        <v>130</v>
      </c>
      <c r="F37" s="9" t="s">
        <v>129</v>
      </c>
      <c r="G37" s="11"/>
      <c r="I37" s="9">
        <v>96</v>
      </c>
      <c r="J37" s="12">
        <v>83</v>
      </c>
      <c r="K37" s="12"/>
      <c r="L37" s="12" t="s">
        <v>43</v>
      </c>
      <c r="M37" s="12">
        <v>82</v>
      </c>
      <c r="N37" s="9" t="s">
        <v>29</v>
      </c>
      <c r="O37" s="9" t="s">
        <v>104</v>
      </c>
      <c r="P37" s="13" t="s">
        <v>106</v>
      </c>
      <c r="Q37" s="9" t="s">
        <v>32</v>
      </c>
      <c r="R37" s="9">
        <v>1018</v>
      </c>
      <c r="S37" s="9"/>
      <c r="T37" s="9"/>
      <c r="U37" s="9"/>
      <c r="V37" s="9"/>
      <c r="W37" s="9"/>
    </row>
    <row r="38" spans="1:23" ht="16" x14ac:dyDescent="0.2">
      <c r="A38" s="9">
        <v>1019</v>
      </c>
      <c r="B38" s="9">
        <v>4237</v>
      </c>
      <c r="C38" s="9" t="s">
        <v>131</v>
      </c>
      <c r="D38" s="10" t="s">
        <v>132</v>
      </c>
      <c r="E38" s="9" t="s">
        <v>133</v>
      </c>
      <c r="F38" s="9" t="s">
        <v>134</v>
      </c>
      <c r="G38" s="11"/>
      <c r="I38" s="9">
        <v>96</v>
      </c>
      <c r="J38" s="12">
        <v>54</v>
      </c>
      <c r="K38" s="12" t="s">
        <v>135</v>
      </c>
      <c r="L38" s="12" t="s">
        <v>136</v>
      </c>
      <c r="M38" s="12">
        <v>69</v>
      </c>
      <c r="N38" s="9" t="s">
        <v>29</v>
      </c>
      <c r="O38" s="9" t="s">
        <v>104</v>
      </c>
      <c r="P38" s="13" t="s">
        <v>105</v>
      </c>
      <c r="Q38" s="9" t="s">
        <v>32</v>
      </c>
      <c r="R38" s="9">
        <v>1019</v>
      </c>
      <c r="S38" s="9"/>
      <c r="T38" s="9"/>
      <c r="U38" s="9"/>
      <c r="V38" s="9"/>
      <c r="W38" s="9"/>
    </row>
    <row r="39" spans="1:23" ht="16" x14ac:dyDescent="0.2">
      <c r="A39" s="9">
        <v>1019</v>
      </c>
      <c r="B39" s="9">
        <v>4238</v>
      </c>
      <c r="C39" s="9" t="s">
        <v>131</v>
      </c>
      <c r="D39" s="10" t="s">
        <v>132</v>
      </c>
      <c r="E39" s="9" t="s">
        <v>133</v>
      </c>
      <c r="F39" s="9" t="s">
        <v>134</v>
      </c>
      <c r="G39" s="11"/>
      <c r="I39" s="9">
        <v>96</v>
      </c>
      <c r="J39" s="12">
        <v>54</v>
      </c>
      <c r="K39" s="12" t="s">
        <v>135</v>
      </c>
      <c r="L39" s="12" t="s">
        <v>136</v>
      </c>
      <c r="M39" s="12">
        <v>69</v>
      </c>
      <c r="N39" s="9" t="s">
        <v>29</v>
      </c>
      <c r="O39" s="9" t="s">
        <v>104</v>
      </c>
      <c r="P39" s="13" t="s">
        <v>106</v>
      </c>
      <c r="Q39" s="9" t="s">
        <v>32</v>
      </c>
      <c r="R39" s="9">
        <v>1019</v>
      </c>
      <c r="S39" s="9"/>
      <c r="T39" s="9"/>
      <c r="U39" s="9"/>
      <c r="V39" s="9"/>
      <c r="W39" s="9"/>
    </row>
    <row r="40" spans="1:23" ht="16" x14ac:dyDescent="0.2">
      <c r="A40" s="9">
        <v>1020</v>
      </c>
      <c r="B40" s="9">
        <v>4239</v>
      </c>
      <c r="C40" s="9" t="s">
        <v>137</v>
      </c>
      <c r="D40" s="10" t="s">
        <v>138</v>
      </c>
      <c r="E40" s="9" t="s">
        <v>139</v>
      </c>
      <c r="F40" s="9" t="s">
        <v>140</v>
      </c>
      <c r="G40" s="11"/>
      <c r="H40" s="9"/>
      <c r="I40" s="9">
        <v>96</v>
      </c>
      <c r="J40" s="12">
        <v>48</v>
      </c>
      <c r="K40" s="12" t="s">
        <v>141</v>
      </c>
      <c r="L40" s="12" t="s">
        <v>142</v>
      </c>
      <c r="M40" s="12">
        <v>5</v>
      </c>
      <c r="N40" s="9" t="s">
        <v>29</v>
      </c>
      <c r="O40" s="9" t="s">
        <v>104</v>
      </c>
      <c r="P40" s="13" t="s">
        <v>105</v>
      </c>
      <c r="Q40" s="9" t="s">
        <v>32</v>
      </c>
      <c r="R40" s="9">
        <v>1020</v>
      </c>
      <c r="S40" s="9" t="s">
        <v>143</v>
      </c>
      <c r="T40" s="9"/>
      <c r="U40" s="9" t="s">
        <v>143</v>
      </c>
      <c r="V40" s="9"/>
      <c r="W40" s="9"/>
    </row>
    <row r="41" spans="1:23" ht="16" x14ac:dyDescent="0.2">
      <c r="A41" s="9">
        <v>1020</v>
      </c>
      <c r="B41" s="9">
        <v>4240</v>
      </c>
      <c r="C41" s="9" t="s">
        <v>137</v>
      </c>
      <c r="D41" s="10" t="s">
        <v>138</v>
      </c>
      <c r="E41" s="9" t="s">
        <v>139</v>
      </c>
      <c r="F41" s="9" t="s">
        <v>140</v>
      </c>
      <c r="G41" s="11"/>
      <c r="H41" s="9"/>
      <c r="I41" s="9">
        <v>96</v>
      </c>
      <c r="J41" s="12">
        <v>48</v>
      </c>
      <c r="K41" s="12" t="s">
        <v>141</v>
      </c>
      <c r="L41" s="12" t="s">
        <v>142</v>
      </c>
      <c r="M41" s="12">
        <v>5</v>
      </c>
      <c r="N41" s="9" t="s">
        <v>29</v>
      </c>
      <c r="O41" s="9" t="s">
        <v>104</v>
      </c>
      <c r="P41" s="13" t="s">
        <v>106</v>
      </c>
      <c r="Q41" s="9" t="s">
        <v>32</v>
      </c>
      <c r="R41" s="9">
        <v>1020</v>
      </c>
      <c r="S41" s="9" t="s">
        <v>143</v>
      </c>
      <c r="T41" s="9"/>
      <c r="U41" s="9" t="s">
        <v>143</v>
      </c>
      <c r="V41" s="9"/>
      <c r="W41" s="9"/>
    </row>
    <row r="42" spans="1:23" ht="16" x14ac:dyDescent="0.2">
      <c r="A42" s="9">
        <v>1021</v>
      </c>
      <c r="B42" s="9">
        <v>4241</v>
      </c>
      <c r="C42" s="9" t="s">
        <v>144</v>
      </c>
      <c r="D42" s="10" t="s">
        <v>145</v>
      </c>
      <c r="E42" s="9" t="s">
        <v>146</v>
      </c>
      <c r="F42" s="9" t="s">
        <v>147</v>
      </c>
      <c r="G42" s="11"/>
      <c r="I42" s="9">
        <v>96</v>
      </c>
      <c r="J42" s="12">
        <v>57</v>
      </c>
      <c r="K42" s="12" t="s">
        <v>148</v>
      </c>
      <c r="L42" s="12" t="s">
        <v>149</v>
      </c>
      <c r="M42" s="12">
        <v>67</v>
      </c>
      <c r="N42" s="9" t="s">
        <v>29</v>
      </c>
      <c r="O42" s="9" t="s">
        <v>104</v>
      </c>
      <c r="P42" s="13" t="s">
        <v>105</v>
      </c>
      <c r="Q42" s="9" t="s">
        <v>32</v>
      </c>
      <c r="R42" s="9">
        <v>1021</v>
      </c>
      <c r="S42" s="9"/>
      <c r="T42" s="9"/>
      <c r="U42" s="9"/>
      <c r="V42" s="9"/>
      <c r="W42" s="9"/>
    </row>
    <row r="43" spans="1:23" ht="16" x14ac:dyDescent="0.2">
      <c r="A43" s="9">
        <v>1021</v>
      </c>
      <c r="B43" s="9">
        <v>4242</v>
      </c>
      <c r="C43" s="9" t="s">
        <v>144</v>
      </c>
      <c r="D43" s="10" t="s">
        <v>145</v>
      </c>
      <c r="E43" s="9" t="s">
        <v>146</v>
      </c>
      <c r="F43" s="9" t="s">
        <v>147</v>
      </c>
      <c r="G43" s="11"/>
      <c r="I43" s="9">
        <v>96</v>
      </c>
      <c r="J43" s="12">
        <v>57</v>
      </c>
      <c r="K43" s="12" t="s">
        <v>148</v>
      </c>
      <c r="L43" s="12" t="s">
        <v>149</v>
      </c>
      <c r="M43" s="12">
        <v>67</v>
      </c>
      <c r="N43" s="9" t="s">
        <v>29</v>
      </c>
      <c r="O43" s="9" t="s">
        <v>104</v>
      </c>
      <c r="P43" s="13" t="s">
        <v>106</v>
      </c>
      <c r="Q43" s="9" t="s">
        <v>32</v>
      </c>
      <c r="R43" s="9">
        <v>1021</v>
      </c>
      <c r="S43" s="9"/>
      <c r="T43" s="9"/>
      <c r="U43" s="9"/>
      <c r="V43" s="9"/>
      <c r="W43" s="9"/>
    </row>
    <row r="44" spans="1:23" ht="16" x14ac:dyDescent="0.2">
      <c r="A44" s="9">
        <v>1022</v>
      </c>
      <c r="B44" s="9">
        <v>4243</v>
      </c>
      <c r="C44" s="9" t="s">
        <v>150</v>
      </c>
      <c r="D44" s="10" t="s">
        <v>151</v>
      </c>
      <c r="E44" s="9" t="s">
        <v>152</v>
      </c>
      <c r="F44" s="9" t="s">
        <v>153</v>
      </c>
      <c r="G44" s="11"/>
      <c r="I44" s="9">
        <v>96</v>
      </c>
      <c r="J44" s="12">
        <v>45</v>
      </c>
      <c r="K44" s="12" t="s">
        <v>154</v>
      </c>
      <c r="L44" s="12" t="s">
        <v>155</v>
      </c>
      <c r="M44" s="12">
        <v>30</v>
      </c>
      <c r="N44" s="9" t="s">
        <v>29</v>
      </c>
      <c r="O44" s="9" t="s">
        <v>104</v>
      </c>
      <c r="P44" s="13" t="s">
        <v>105</v>
      </c>
      <c r="Q44" s="9" t="s">
        <v>32</v>
      </c>
      <c r="R44" s="9">
        <v>1022</v>
      </c>
      <c r="S44" s="9"/>
      <c r="T44" s="9"/>
      <c r="U44" s="9"/>
      <c r="V44" s="9"/>
      <c r="W44" s="9"/>
    </row>
    <row r="45" spans="1:23" ht="16" x14ac:dyDescent="0.2">
      <c r="A45" s="9">
        <v>1022</v>
      </c>
      <c r="B45" s="9">
        <v>4244</v>
      </c>
      <c r="C45" s="9" t="s">
        <v>150</v>
      </c>
      <c r="D45" s="10" t="s">
        <v>151</v>
      </c>
      <c r="E45" s="9" t="s">
        <v>152</v>
      </c>
      <c r="F45" s="9" t="s">
        <v>153</v>
      </c>
      <c r="G45" s="11"/>
      <c r="I45" s="9">
        <v>96</v>
      </c>
      <c r="J45" s="12">
        <v>45</v>
      </c>
      <c r="K45" s="12" t="s">
        <v>154</v>
      </c>
      <c r="L45" s="12" t="s">
        <v>155</v>
      </c>
      <c r="M45" s="12">
        <v>30</v>
      </c>
      <c r="N45" s="9" t="s">
        <v>29</v>
      </c>
      <c r="O45" s="9" t="s">
        <v>104</v>
      </c>
      <c r="P45" s="13" t="s">
        <v>106</v>
      </c>
      <c r="Q45" s="9" t="s">
        <v>32</v>
      </c>
      <c r="R45" s="9">
        <v>1022</v>
      </c>
      <c r="S45" s="9"/>
      <c r="T45" s="9"/>
      <c r="U45" s="9"/>
      <c r="V45" s="9"/>
      <c r="W45" s="9"/>
    </row>
    <row r="46" spans="1:23" ht="16" x14ac:dyDescent="0.2">
      <c r="A46" s="9">
        <v>1023</v>
      </c>
      <c r="B46" s="9">
        <v>4245</v>
      </c>
      <c r="C46" s="9" t="s">
        <v>156</v>
      </c>
      <c r="D46" s="10" t="s">
        <v>157</v>
      </c>
      <c r="E46" s="9" t="s">
        <v>158</v>
      </c>
      <c r="F46" s="9" t="s">
        <v>159</v>
      </c>
      <c r="G46" s="11"/>
      <c r="I46" s="9">
        <v>96</v>
      </c>
      <c r="J46" s="12">
        <v>61</v>
      </c>
      <c r="K46" s="12" t="s">
        <v>160</v>
      </c>
      <c r="L46" s="12" t="s">
        <v>161</v>
      </c>
      <c r="M46" s="12">
        <v>65</v>
      </c>
      <c r="N46" s="9" t="s">
        <v>29</v>
      </c>
      <c r="O46" s="9" t="s">
        <v>104</v>
      </c>
      <c r="P46" s="13" t="s">
        <v>105</v>
      </c>
      <c r="Q46" s="9" t="s">
        <v>32</v>
      </c>
      <c r="R46" s="9">
        <v>1023</v>
      </c>
      <c r="S46" s="9"/>
      <c r="T46" s="9"/>
      <c r="U46" s="9"/>
      <c r="V46" s="9"/>
      <c r="W46" s="9"/>
    </row>
    <row r="47" spans="1:23" ht="16" x14ac:dyDescent="0.2">
      <c r="A47" s="9">
        <v>1023</v>
      </c>
      <c r="B47" s="9">
        <v>4246</v>
      </c>
      <c r="C47" s="9" t="s">
        <v>156</v>
      </c>
      <c r="D47" s="10" t="s">
        <v>157</v>
      </c>
      <c r="E47" s="9" t="s">
        <v>158</v>
      </c>
      <c r="F47" s="9" t="s">
        <v>159</v>
      </c>
      <c r="G47" s="11"/>
      <c r="I47" s="9">
        <v>96</v>
      </c>
      <c r="J47" s="12">
        <v>61</v>
      </c>
      <c r="K47" s="12" t="s">
        <v>160</v>
      </c>
      <c r="L47" s="12" t="s">
        <v>161</v>
      </c>
      <c r="M47" s="12">
        <v>65</v>
      </c>
      <c r="N47" s="9" t="s">
        <v>29</v>
      </c>
      <c r="O47" s="9" t="s">
        <v>104</v>
      </c>
      <c r="P47" s="13" t="s">
        <v>106</v>
      </c>
      <c r="Q47" s="9" t="s">
        <v>32</v>
      </c>
      <c r="R47" s="9">
        <v>1023</v>
      </c>
      <c r="S47" s="9"/>
      <c r="T47" s="9"/>
      <c r="U47" s="9"/>
      <c r="V47" s="9"/>
      <c r="W47" s="9"/>
    </row>
    <row r="48" spans="1:23" ht="16" x14ac:dyDescent="0.2">
      <c r="A48" s="9">
        <v>1024</v>
      </c>
      <c r="B48" s="9">
        <v>4247</v>
      </c>
      <c r="C48" s="9" t="s">
        <v>162</v>
      </c>
      <c r="D48" s="10" t="s">
        <v>163</v>
      </c>
      <c r="E48" s="9" t="s">
        <v>164</v>
      </c>
      <c r="F48" s="9" t="s">
        <v>165</v>
      </c>
      <c r="G48" s="11"/>
      <c r="I48" s="9">
        <v>96</v>
      </c>
      <c r="J48" s="12">
        <v>60</v>
      </c>
      <c r="K48" s="12" t="s">
        <v>166</v>
      </c>
      <c r="L48" s="12" t="s">
        <v>167</v>
      </c>
      <c r="M48" s="12">
        <v>21</v>
      </c>
      <c r="N48" s="9" t="s">
        <v>29</v>
      </c>
      <c r="O48" s="9" t="s">
        <v>104</v>
      </c>
      <c r="P48" s="13" t="s">
        <v>105</v>
      </c>
      <c r="Q48" s="9" t="s">
        <v>32</v>
      </c>
      <c r="R48" s="9">
        <v>1024</v>
      </c>
      <c r="S48" s="9"/>
      <c r="T48" s="9"/>
      <c r="U48" s="9"/>
      <c r="V48" s="9"/>
      <c r="W48" s="9"/>
    </row>
    <row r="49" spans="1:23" ht="16" x14ac:dyDescent="0.2">
      <c r="A49" s="9">
        <v>1024</v>
      </c>
      <c r="B49" s="9">
        <v>4248</v>
      </c>
      <c r="C49" s="9" t="s">
        <v>162</v>
      </c>
      <c r="D49" s="10" t="s">
        <v>163</v>
      </c>
      <c r="E49" s="9" t="s">
        <v>164</v>
      </c>
      <c r="F49" s="9" t="s">
        <v>165</v>
      </c>
      <c r="G49" s="11"/>
      <c r="I49" s="9">
        <v>96</v>
      </c>
      <c r="J49" s="12">
        <v>60</v>
      </c>
      <c r="K49" s="12" t="s">
        <v>166</v>
      </c>
      <c r="L49" s="12" t="s">
        <v>167</v>
      </c>
      <c r="M49" s="12">
        <v>21</v>
      </c>
      <c r="N49" s="9" t="s">
        <v>29</v>
      </c>
      <c r="O49" s="9" t="s">
        <v>104</v>
      </c>
      <c r="P49" s="13" t="s">
        <v>106</v>
      </c>
      <c r="Q49" s="9" t="s">
        <v>32</v>
      </c>
      <c r="R49" s="9">
        <v>1024</v>
      </c>
      <c r="S49" s="9"/>
      <c r="T49" s="9"/>
      <c r="U49" s="9"/>
      <c r="V49" s="9"/>
      <c r="W49" s="9"/>
    </row>
    <row r="50" spans="1:23" ht="16" x14ac:dyDescent="0.2">
      <c r="A50" s="9">
        <v>1025</v>
      </c>
      <c r="B50" s="9">
        <v>4249</v>
      </c>
      <c r="C50" s="9" t="s">
        <v>168</v>
      </c>
      <c r="D50" s="10" t="s">
        <v>169</v>
      </c>
      <c r="E50" s="9" t="s">
        <v>170</v>
      </c>
      <c r="F50" s="9" t="s">
        <v>171</v>
      </c>
      <c r="G50" s="11"/>
      <c r="I50" s="9">
        <v>96</v>
      </c>
      <c r="J50" s="12">
        <v>51</v>
      </c>
      <c r="K50" s="12" t="s">
        <v>172</v>
      </c>
      <c r="L50" s="12" t="s">
        <v>173</v>
      </c>
      <c r="M50" s="12">
        <v>62</v>
      </c>
      <c r="N50" s="9" t="s">
        <v>29</v>
      </c>
      <c r="O50" s="9" t="s">
        <v>104</v>
      </c>
      <c r="P50" s="13" t="s">
        <v>105</v>
      </c>
      <c r="Q50" s="9" t="s">
        <v>32</v>
      </c>
      <c r="R50" s="9">
        <v>1025</v>
      </c>
      <c r="S50" s="9"/>
      <c r="T50" s="9"/>
      <c r="U50" s="9"/>
      <c r="V50" s="9"/>
      <c r="W50" s="9"/>
    </row>
    <row r="51" spans="1:23" ht="16" x14ac:dyDescent="0.2">
      <c r="A51" s="9">
        <v>1025</v>
      </c>
      <c r="B51" s="9">
        <v>4250</v>
      </c>
      <c r="C51" s="9" t="s">
        <v>168</v>
      </c>
      <c r="D51" s="10" t="s">
        <v>169</v>
      </c>
      <c r="E51" s="9" t="s">
        <v>170</v>
      </c>
      <c r="F51" s="9" t="s">
        <v>171</v>
      </c>
      <c r="G51" s="11"/>
      <c r="I51" s="9">
        <v>96</v>
      </c>
      <c r="J51" s="12">
        <v>51</v>
      </c>
      <c r="K51" s="12" t="s">
        <v>172</v>
      </c>
      <c r="L51" s="12" t="s">
        <v>173</v>
      </c>
      <c r="M51" s="12">
        <v>62</v>
      </c>
      <c r="N51" s="9" t="s">
        <v>29</v>
      </c>
      <c r="O51" s="9" t="s">
        <v>104</v>
      </c>
      <c r="P51" s="13" t="s">
        <v>106</v>
      </c>
      <c r="Q51" s="9" t="s">
        <v>32</v>
      </c>
      <c r="R51" s="9">
        <v>1025</v>
      </c>
      <c r="S51" s="9"/>
      <c r="T51" s="9"/>
      <c r="U51" s="9"/>
      <c r="V51" s="9"/>
      <c r="W51" s="9"/>
    </row>
    <row r="52" spans="1:23" ht="16" x14ac:dyDescent="0.2">
      <c r="A52" s="9">
        <v>1026</v>
      </c>
      <c r="B52" s="9">
        <v>4251</v>
      </c>
      <c r="C52" s="9" t="s">
        <v>174</v>
      </c>
      <c r="D52" s="10" t="s">
        <v>175</v>
      </c>
      <c r="E52" s="9" t="s">
        <v>176</v>
      </c>
      <c r="F52" s="9" t="s">
        <v>177</v>
      </c>
      <c r="G52" s="11"/>
      <c r="H52" s="9"/>
      <c r="I52" s="9">
        <v>96</v>
      </c>
      <c r="J52" s="12">
        <v>72</v>
      </c>
      <c r="K52" s="12" t="s">
        <v>178</v>
      </c>
      <c r="L52" s="12" t="s">
        <v>179</v>
      </c>
      <c r="M52" s="12">
        <v>2</v>
      </c>
      <c r="N52" s="9" t="s">
        <v>29</v>
      </c>
      <c r="O52" s="9" t="s">
        <v>30</v>
      </c>
      <c r="P52" s="13" t="s">
        <v>31</v>
      </c>
      <c r="Q52" s="9" t="s">
        <v>32</v>
      </c>
      <c r="R52" s="9">
        <v>1026</v>
      </c>
      <c r="S52" s="9"/>
      <c r="T52" s="9"/>
      <c r="U52" s="9"/>
      <c r="V52" s="9"/>
      <c r="W52" s="9"/>
    </row>
    <row r="53" spans="1:23" ht="16" x14ac:dyDescent="0.2">
      <c r="A53" s="9">
        <v>1026</v>
      </c>
      <c r="B53" s="9">
        <v>4252</v>
      </c>
      <c r="C53" s="9" t="s">
        <v>174</v>
      </c>
      <c r="D53" s="10" t="s">
        <v>175</v>
      </c>
      <c r="E53" s="9" t="s">
        <v>176</v>
      </c>
      <c r="F53" s="9" t="s">
        <v>177</v>
      </c>
      <c r="G53" s="11"/>
      <c r="H53" s="9"/>
      <c r="I53" s="9">
        <v>96</v>
      </c>
      <c r="J53" s="12">
        <v>72</v>
      </c>
      <c r="K53" s="12" t="s">
        <v>178</v>
      </c>
      <c r="L53" s="12" t="s">
        <v>179</v>
      </c>
      <c r="M53" s="12">
        <v>2</v>
      </c>
      <c r="N53" s="9" t="s">
        <v>29</v>
      </c>
      <c r="O53" s="9" t="s">
        <v>30</v>
      </c>
      <c r="P53" s="13" t="s">
        <v>33</v>
      </c>
      <c r="Q53" s="9" t="s">
        <v>32</v>
      </c>
      <c r="R53" s="9">
        <v>1026</v>
      </c>
      <c r="S53" s="9"/>
      <c r="T53" s="9"/>
      <c r="U53" s="9"/>
      <c r="V53" s="9"/>
      <c r="W53" s="9"/>
    </row>
    <row r="54" spans="1:23" ht="16" x14ac:dyDescent="0.2">
      <c r="A54" s="9">
        <v>1027</v>
      </c>
      <c r="B54" s="9">
        <v>4253</v>
      </c>
      <c r="C54" s="9" t="s">
        <v>180</v>
      </c>
      <c r="D54" s="10" t="s">
        <v>181</v>
      </c>
      <c r="E54" s="9" t="s">
        <v>182</v>
      </c>
      <c r="F54" s="9" t="s">
        <v>183</v>
      </c>
      <c r="G54" s="11"/>
      <c r="I54" s="9">
        <v>96</v>
      </c>
      <c r="J54" s="12">
        <v>66</v>
      </c>
      <c r="K54" s="12" t="s">
        <v>184</v>
      </c>
      <c r="L54" s="12" t="s">
        <v>185</v>
      </c>
      <c r="M54" s="12">
        <v>79</v>
      </c>
      <c r="N54" s="9" t="s">
        <v>29</v>
      </c>
      <c r="O54" s="9" t="s">
        <v>30</v>
      </c>
      <c r="P54" s="13" t="s">
        <v>31</v>
      </c>
      <c r="Q54" s="9" t="s">
        <v>32</v>
      </c>
      <c r="R54" s="9">
        <v>1027</v>
      </c>
      <c r="S54" s="9"/>
      <c r="T54" s="9"/>
      <c r="U54" s="9"/>
      <c r="V54" s="9"/>
      <c r="W54" s="9"/>
    </row>
    <row r="55" spans="1:23" ht="16" x14ac:dyDescent="0.2">
      <c r="A55" s="9">
        <v>1027</v>
      </c>
      <c r="B55" s="9">
        <v>4254</v>
      </c>
      <c r="C55" s="9" t="s">
        <v>180</v>
      </c>
      <c r="D55" s="10" t="s">
        <v>181</v>
      </c>
      <c r="E55" s="9" t="s">
        <v>182</v>
      </c>
      <c r="F55" s="9" t="s">
        <v>183</v>
      </c>
      <c r="G55" s="11"/>
      <c r="I55" s="9">
        <v>96</v>
      </c>
      <c r="J55" s="12">
        <v>66</v>
      </c>
      <c r="K55" s="12" t="s">
        <v>184</v>
      </c>
      <c r="L55" s="12" t="s">
        <v>185</v>
      </c>
      <c r="M55" s="12">
        <v>79</v>
      </c>
      <c r="N55" s="9" t="s">
        <v>29</v>
      </c>
      <c r="O55" s="9" t="s">
        <v>30</v>
      </c>
      <c r="P55" s="13" t="s">
        <v>33</v>
      </c>
      <c r="Q55" s="9" t="s">
        <v>32</v>
      </c>
      <c r="R55" s="9">
        <v>1027</v>
      </c>
      <c r="S55" s="9"/>
      <c r="T55" s="9"/>
      <c r="U55" s="9"/>
      <c r="V55" s="9"/>
      <c r="W55" s="9"/>
    </row>
    <row r="56" spans="1:23" ht="16" x14ac:dyDescent="0.2">
      <c r="A56" s="9">
        <v>1028</v>
      </c>
      <c r="B56" s="9">
        <v>4255</v>
      </c>
      <c r="C56" s="9" t="s">
        <v>186</v>
      </c>
      <c r="D56" s="10" t="s">
        <v>187</v>
      </c>
      <c r="E56" s="9" t="s">
        <v>188</v>
      </c>
      <c r="F56" s="9" t="s">
        <v>189</v>
      </c>
      <c r="G56" s="11"/>
      <c r="I56" s="9">
        <v>96</v>
      </c>
      <c r="J56" s="12">
        <v>33</v>
      </c>
      <c r="K56" s="12" t="s">
        <v>190</v>
      </c>
      <c r="L56" s="12" t="s">
        <v>191</v>
      </c>
      <c r="M56" s="12">
        <v>23</v>
      </c>
      <c r="N56" s="9" t="s">
        <v>29</v>
      </c>
      <c r="O56" s="9" t="s">
        <v>30</v>
      </c>
      <c r="P56" s="13" t="s">
        <v>31</v>
      </c>
      <c r="Q56" s="9" t="s">
        <v>32</v>
      </c>
      <c r="R56" s="9">
        <v>1028</v>
      </c>
      <c r="S56" s="9"/>
      <c r="T56" s="9"/>
      <c r="U56" s="9"/>
      <c r="V56" s="9"/>
      <c r="W56" s="9"/>
    </row>
    <row r="57" spans="1:23" ht="16" x14ac:dyDescent="0.2">
      <c r="A57" s="9">
        <v>1028</v>
      </c>
      <c r="B57" s="9">
        <v>4256</v>
      </c>
      <c r="C57" s="9" t="s">
        <v>186</v>
      </c>
      <c r="D57" s="10" t="s">
        <v>187</v>
      </c>
      <c r="E57" s="9" t="s">
        <v>188</v>
      </c>
      <c r="F57" s="9" t="s">
        <v>189</v>
      </c>
      <c r="G57" s="11"/>
      <c r="I57" s="9">
        <v>96</v>
      </c>
      <c r="J57" s="12">
        <v>33</v>
      </c>
      <c r="K57" s="12" t="s">
        <v>190</v>
      </c>
      <c r="L57" s="12" t="s">
        <v>191</v>
      </c>
      <c r="M57" s="12">
        <v>23</v>
      </c>
      <c r="N57" s="9" t="s">
        <v>29</v>
      </c>
      <c r="O57" s="9" t="s">
        <v>30</v>
      </c>
      <c r="P57" s="13" t="s">
        <v>33</v>
      </c>
      <c r="Q57" s="9" t="s">
        <v>32</v>
      </c>
      <c r="R57" s="9">
        <v>1028</v>
      </c>
      <c r="S57" s="9"/>
      <c r="T57" s="9"/>
      <c r="U57" s="9"/>
      <c r="V57" s="9"/>
      <c r="W57" s="9"/>
    </row>
    <row r="58" spans="1:23" ht="16" x14ac:dyDescent="0.2">
      <c r="A58" s="9">
        <v>1029</v>
      </c>
      <c r="B58" s="9">
        <v>4257</v>
      </c>
      <c r="C58" s="9" t="s">
        <v>192</v>
      </c>
      <c r="D58" s="10" t="s">
        <v>193</v>
      </c>
      <c r="E58" s="9" t="s">
        <v>194</v>
      </c>
      <c r="F58" s="9" t="s">
        <v>195</v>
      </c>
      <c r="G58" s="11"/>
      <c r="I58" s="9">
        <v>96</v>
      </c>
      <c r="J58" s="12">
        <v>35</v>
      </c>
      <c r="K58" s="12" t="s">
        <v>196</v>
      </c>
      <c r="L58" s="12" t="s">
        <v>197</v>
      </c>
      <c r="M58" s="12">
        <v>26</v>
      </c>
      <c r="N58" s="9" t="s">
        <v>29</v>
      </c>
      <c r="O58" s="9" t="s">
        <v>30</v>
      </c>
      <c r="P58" s="13" t="s">
        <v>31</v>
      </c>
      <c r="Q58" s="9" t="s">
        <v>32</v>
      </c>
      <c r="R58" s="9">
        <v>1029</v>
      </c>
      <c r="S58" s="9"/>
      <c r="T58" s="9"/>
      <c r="U58" s="9"/>
      <c r="V58" s="9"/>
      <c r="W58" s="9"/>
    </row>
    <row r="59" spans="1:23" ht="16" x14ac:dyDescent="0.2">
      <c r="A59" s="9">
        <v>1029</v>
      </c>
      <c r="B59" s="9">
        <v>4258</v>
      </c>
      <c r="C59" s="9" t="s">
        <v>192</v>
      </c>
      <c r="D59" s="10" t="s">
        <v>193</v>
      </c>
      <c r="E59" s="9" t="s">
        <v>194</v>
      </c>
      <c r="F59" s="9" t="s">
        <v>195</v>
      </c>
      <c r="G59" s="11"/>
      <c r="I59" s="9">
        <v>96</v>
      </c>
      <c r="J59" s="12">
        <v>35</v>
      </c>
      <c r="K59" s="12" t="s">
        <v>196</v>
      </c>
      <c r="L59" s="12" t="s">
        <v>197</v>
      </c>
      <c r="M59" s="12">
        <v>26</v>
      </c>
      <c r="N59" s="9" t="s">
        <v>29</v>
      </c>
      <c r="O59" s="9" t="s">
        <v>30</v>
      </c>
      <c r="P59" s="13" t="s">
        <v>33</v>
      </c>
      <c r="Q59" s="9" t="s">
        <v>32</v>
      </c>
      <c r="R59" s="9">
        <v>1029</v>
      </c>
      <c r="S59" s="9"/>
      <c r="T59" s="9"/>
      <c r="U59" s="9"/>
      <c r="V59" s="9"/>
      <c r="W59" s="9"/>
    </row>
    <row r="60" spans="1:23" ht="16" x14ac:dyDescent="0.2">
      <c r="A60" s="9">
        <v>1030</v>
      </c>
      <c r="B60" s="9">
        <v>4259</v>
      </c>
      <c r="C60" s="9" t="s">
        <v>198</v>
      </c>
      <c r="D60" s="10" t="s">
        <v>199</v>
      </c>
      <c r="E60" s="9" t="s">
        <v>200</v>
      </c>
      <c r="F60" s="9" t="s">
        <v>201</v>
      </c>
      <c r="G60" s="11"/>
      <c r="I60" s="9">
        <v>96</v>
      </c>
      <c r="J60" s="12">
        <v>68</v>
      </c>
      <c r="K60" s="12" t="s">
        <v>202</v>
      </c>
      <c r="L60" s="12" t="s">
        <v>203</v>
      </c>
      <c r="M60" s="12">
        <v>31</v>
      </c>
      <c r="N60" s="9" t="s">
        <v>29</v>
      </c>
      <c r="O60" s="9" t="s">
        <v>30</v>
      </c>
      <c r="P60" s="13" t="s">
        <v>31</v>
      </c>
      <c r="Q60" s="9" t="s">
        <v>32</v>
      </c>
      <c r="R60" s="9">
        <v>1030</v>
      </c>
      <c r="S60" s="9"/>
      <c r="T60" s="9"/>
      <c r="U60" s="9"/>
      <c r="V60" s="9"/>
      <c r="W60" s="9"/>
    </row>
    <row r="61" spans="1:23" ht="16" x14ac:dyDescent="0.2">
      <c r="A61" s="9">
        <v>1030</v>
      </c>
      <c r="B61" s="9">
        <v>4260</v>
      </c>
      <c r="C61" s="9" t="s">
        <v>198</v>
      </c>
      <c r="D61" s="10" t="s">
        <v>199</v>
      </c>
      <c r="E61" s="9" t="s">
        <v>200</v>
      </c>
      <c r="F61" s="9" t="s">
        <v>201</v>
      </c>
      <c r="G61" s="11"/>
      <c r="I61" s="9">
        <v>96</v>
      </c>
      <c r="J61" s="12">
        <v>68</v>
      </c>
      <c r="K61" s="12" t="s">
        <v>202</v>
      </c>
      <c r="L61" s="12" t="s">
        <v>203</v>
      </c>
      <c r="M61" s="12">
        <v>31</v>
      </c>
      <c r="N61" s="9" t="s">
        <v>29</v>
      </c>
      <c r="O61" s="9" t="s">
        <v>30</v>
      </c>
      <c r="P61" s="13" t="s">
        <v>33</v>
      </c>
      <c r="Q61" s="9" t="s">
        <v>32</v>
      </c>
      <c r="R61" s="9">
        <v>1030</v>
      </c>
      <c r="S61" s="9"/>
      <c r="T61" s="9"/>
      <c r="U61" s="9"/>
      <c r="V61" s="9"/>
      <c r="W61" s="9"/>
    </row>
    <row r="62" spans="1:23" ht="16" x14ac:dyDescent="0.2">
      <c r="A62" s="9">
        <v>1031</v>
      </c>
      <c r="B62" s="9">
        <v>4261</v>
      </c>
      <c r="C62" s="9" t="s">
        <v>204</v>
      </c>
      <c r="D62" s="10" t="s">
        <v>205</v>
      </c>
      <c r="E62" s="9" t="s">
        <v>206</v>
      </c>
      <c r="F62" s="9" t="s">
        <v>207</v>
      </c>
      <c r="G62" s="11"/>
      <c r="I62" s="9">
        <v>96</v>
      </c>
      <c r="J62" s="12">
        <v>34</v>
      </c>
      <c r="K62" s="12" t="s">
        <v>208</v>
      </c>
      <c r="L62" s="12" t="s">
        <v>209</v>
      </c>
      <c r="M62" s="12">
        <v>22</v>
      </c>
      <c r="N62" s="9" t="s">
        <v>29</v>
      </c>
      <c r="O62" s="9" t="s">
        <v>30</v>
      </c>
      <c r="P62" s="13" t="s">
        <v>31</v>
      </c>
      <c r="Q62" s="9" t="s">
        <v>32</v>
      </c>
      <c r="R62" s="9">
        <v>1031</v>
      </c>
      <c r="S62" s="9"/>
      <c r="T62" s="9"/>
      <c r="U62" s="9"/>
      <c r="V62" s="9"/>
      <c r="W62" s="9"/>
    </row>
    <row r="63" spans="1:23" ht="16" x14ac:dyDescent="0.2">
      <c r="A63" s="9">
        <v>1031</v>
      </c>
      <c r="B63" s="9">
        <v>4262</v>
      </c>
      <c r="C63" s="9" t="s">
        <v>204</v>
      </c>
      <c r="D63" s="10" t="s">
        <v>205</v>
      </c>
      <c r="E63" s="9" t="s">
        <v>206</v>
      </c>
      <c r="F63" s="9" t="s">
        <v>207</v>
      </c>
      <c r="G63" s="11"/>
      <c r="I63" s="9">
        <v>96</v>
      </c>
      <c r="J63" s="12">
        <v>34</v>
      </c>
      <c r="K63" s="12" t="s">
        <v>208</v>
      </c>
      <c r="L63" s="12" t="s">
        <v>209</v>
      </c>
      <c r="M63" s="12">
        <v>22</v>
      </c>
      <c r="N63" s="9" t="s">
        <v>29</v>
      </c>
      <c r="O63" s="9" t="s">
        <v>30</v>
      </c>
      <c r="P63" s="13" t="s">
        <v>33</v>
      </c>
      <c r="Q63" s="9" t="s">
        <v>32</v>
      </c>
      <c r="R63" s="9">
        <v>1031</v>
      </c>
      <c r="S63" s="9"/>
      <c r="T63" s="9"/>
      <c r="U63" s="9"/>
      <c r="V63" s="9"/>
      <c r="W63" s="9"/>
    </row>
    <row r="64" spans="1:23" ht="16" x14ac:dyDescent="0.2">
      <c r="A64" s="9">
        <v>1032</v>
      </c>
      <c r="B64" s="9">
        <v>4263</v>
      </c>
      <c r="C64" s="9" t="s">
        <v>210</v>
      </c>
      <c r="D64" s="10" t="s">
        <v>211</v>
      </c>
      <c r="E64" s="9" t="s">
        <v>212</v>
      </c>
      <c r="F64" s="9" t="s">
        <v>213</v>
      </c>
      <c r="G64" s="11"/>
      <c r="I64" s="9">
        <v>96</v>
      </c>
      <c r="J64" s="12">
        <v>63</v>
      </c>
      <c r="K64" s="12" t="s">
        <v>214</v>
      </c>
      <c r="L64" s="12" t="s">
        <v>215</v>
      </c>
      <c r="M64" s="12">
        <v>63</v>
      </c>
      <c r="N64" s="9" t="s">
        <v>29</v>
      </c>
      <c r="O64" s="9" t="s">
        <v>30</v>
      </c>
      <c r="P64" s="13" t="s">
        <v>31</v>
      </c>
      <c r="Q64" s="9" t="s">
        <v>32</v>
      </c>
      <c r="R64" s="9">
        <v>1032</v>
      </c>
      <c r="S64" s="9"/>
      <c r="T64" s="9"/>
      <c r="U64" s="9"/>
      <c r="V64" s="9"/>
      <c r="W64" s="9"/>
    </row>
    <row r="65" spans="1:23" ht="16" x14ac:dyDescent="0.2">
      <c r="A65" s="9">
        <v>1032</v>
      </c>
      <c r="B65" s="9">
        <v>4264</v>
      </c>
      <c r="C65" s="9" t="s">
        <v>210</v>
      </c>
      <c r="D65" s="10" t="s">
        <v>211</v>
      </c>
      <c r="E65" s="9" t="s">
        <v>212</v>
      </c>
      <c r="F65" s="9" t="s">
        <v>213</v>
      </c>
      <c r="G65" s="11"/>
      <c r="I65" s="9">
        <v>96</v>
      </c>
      <c r="J65" s="12">
        <v>63</v>
      </c>
      <c r="K65" s="12" t="s">
        <v>214</v>
      </c>
      <c r="L65" s="12" t="s">
        <v>215</v>
      </c>
      <c r="M65" s="12">
        <v>63</v>
      </c>
      <c r="N65" s="9" t="s">
        <v>29</v>
      </c>
      <c r="O65" s="9" t="s">
        <v>30</v>
      </c>
      <c r="P65" s="13" t="s">
        <v>33</v>
      </c>
      <c r="Q65" s="9" t="s">
        <v>32</v>
      </c>
      <c r="R65" s="9">
        <v>1032</v>
      </c>
      <c r="S65" s="9"/>
      <c r="T65" s="9"/>
      <c r="U65" s="9"/>
      <c r="V65" s="9"/>
      <c r="W65" s="9"/>
    </row>
    <row r="66" spans="1:23" ht="16" x14ac:dyDescent="0.2">
      <c r="A66" s="9">
        <v>1033</v>
      </c>
      <c r="B66" s="9">
        <v>4265</v>
      </c>
      <c r="C66" s="9" t="s">
        <v>216</v>
      </c>
      <c r="D66" s="10" t="s">
        <v>217</v>
      </c>
      <c r="E66" s="9" t="s">
        <v>218</v>
      </c>
      <c r="F66" s="9" t="s">
        <v>219</v>
      </c>
      <c r="G66" s="11"/>
      <c r="I66" s="9">
        <v>96</v>
      </c>
      <c r="J66" s="12">
        <v>64</v>
      </c>
      <c r="K66" s="12" t="s">
        <v>220</v>
      </c>
      <c r="L66" s="12" t="s">
        <v>221</v>
      </c>
      <c r="M66" s="12">
        <v>32</v>
      </c>
      <c r="N66" s="9" t="s">
        <v>29</v>
      </c>
      <c r="O66" s="9" t="s">
        <v>30</v>
      </c>
      <c r="P66" s="13" t="s">
        <v>31</v>
      </c>
      <c r="Q66" s="9" t="s">
        <v>32</v>
      </c>
      <c r="R66" s="9">
        <v>1033</v>
      </c>
      <c r="S66" s="9"/>
      <c r="T66" s="9"/>
      <c r="U66" s="9"/>
      <c r="V66" s="9"/>
      <c r="W66" s="9"/>
    </row>
    <row r="67" spans="1:23" ht="16" x14ac:dyDescent="0.2">
      <c r="A67" s="9">
        <v>1033</v>
      </c>
      <c r="B67" s="9">
        <v>4266</v>
      </c>
      <c r="C67" s="9" t="s">
        <v>216</v>
      </c>
      <c r="D67" s="10" t="s">
        <v>217</v>
      </c>
      <c r="E67" s="9" t="s">
        <v>218</v>
      </c>
      <c r="F67" s="9" t="s">
        <v>219</v>
      </c>
      <c r="G67" s="11"/>
      <c r="I67" s="9">
        <v>96</v>
      </c>
      <c r="J67" s="12">
        <v>64</v>
      </c>
      <c r="K67" s="12" t="s">
        <v>220</v>
      </c>
      <c r="L67" s="12" t="s">
        <v>221</v>
      </c>
      <c r="M67" s="12">
        <v>32</v>
      </c>
      <c r="N67" s="9" t="s">
        <v>29</v>
      </c>
      <c r="O67" s="9" t="s">
        <v>30</v>
      </c>
      <c r="P67" s="13" t="s">
        <v>33</v>
      </c>
      <c r="Q67" s="9" t="s">
        <v>32</v>
      </c>
      <c r="R67" s="9">
        <v>1033</v>
      </c>
      <c r="S67" s="9"/>
      <c r="T67" s="9"/>
      <c r="U67" s="9"/>
      <c r="V67" s="9"/>
      <c r="W67" s="9"/>
    </row>
    <row r="68" spans="1:23" ht="16" x14ac:dyDescent="0.2">
      <c r="A68" s="9">
        <v>1034</v>
      </c>
      <c r="B68" s="9">
        <v>4267</v>
      </c>
      <c r="C68" s="9" t="s">
        <v>222</v>
      </c>
      <c r="D68" s="10" t="s">
        <v>223</v>
      </c>
      <c r="E68" s="9" t="s">
        <v>224</v>
      </c>
      <c r="F68" s="9" t="s">
        <v>225</v>
      </c>
      <c r="G68" s="11"/>
      <c r="I68" s="9">
        <v>96</v>
      </c>
      <c r="J68" s="12">
        <v>7</v>
      </c>
      <c r="K68" s="12" t="s">
        <v>226</v>
      </c>
      <c r="L68" s="12" t="s">
        <v>227</v>
      </c>
      <c r="M68" s="12">
        <v>34</v>
      </c>
      <c r="N68" s="9" t="s">
        <v>29</v>
      </c>
      <c r="O68" s="9" t="s">
        <v>30</v>
      </c>
      <c r="P68" s="13" t="s">
        <v>31</v>
      </c>
      <c r="Q68" s="9" t="s">
        <v>32</v>
      </c>
      <c r="R68" s="9">
        <v>1034</v>
      </c>
      <c r="S68" s="9"/>
      <c r="T68" s="9"/>
      <c r="U68" s="9"/>
      <c r="V68" s="9"/>
      <c r="W68" s="9"/>
    </row>
    <row r="69" spans="1:23" ht="16" x14ac:dyDescent="0.2">
      <c r="A69" s="9">
        <v>1034</v>
      </c>
      <c r="B69" s="9">
        <v>4268</v>
      </c>
      <c r="C69" s="9" t="s">
        <v>222</v>
      </c>
      <c r="D69" s="10" t="s">
        <v>223</v>
      </c>
      <c r="E69" s="9" t="s">
        <v>224</v>
      </c>
      <c r="F69" s="9" t="s">
        <v>225</v>
      </c>
      <c r="G69" s="11"/>
      <c r="I69" s="9">
        <v>96</v>
      </c>
      <c r="J69" s="12">
        <v>7</v>
      </c>
      <c r="K69" s="12" t="s">
        <v>226</v>
      </c>
      <c r="L69" s="12" t="s">
        <v>227</v>
      </c>
      <c r="M69" s="12">
        <v>34</v>
      </c>
      <c r="N69" s="9" t="s">
        <v>29</v>
      </c>
      <c r="O69" s="9" t="s">
        <v>30</v>
      </c>
      <c r="P69" s="13" t="s">
        <v>33</v>
      </c>
      <c r="Q69" s="9" t="s">
        <v>32</v>
      </c>
      <c r="R69" s="9">
        <v>1034</v>
      </c>
      <c r="S69" s="9"/>
      <c r="T69" s="9"/>
      <c r="U69" s="9"/>
      <c r="V69" s="9"/>
      <c r="W69" s="9"/>
    </row>
    <row r="70" spans="1:23" ht="16" x14ac:dyDescent="0.2">
      <c r="A70" s="9">
        <v>1035</v>
      </c>
      <c r="B70" s="9">
        <v>4269</v>
      </c>
      <c r="C70" s="9" t="s">
        <v>228</v>
      </c>
      <c r="D70" s="10" t="s">
        <v>132</v>
      </c>
      <c r="E70" s="9" t="s">
        <v>133</v>
      </c>
      <c r="F70" s="9" t="s">
        <v>134</v>
      </c>
      <c r="G70" s="11"/>
      <c r="I70" s="9">
        <v>96</v>
      </c>
      <c r="J70" s="12">
        <v>54</v>
      </c>
      <c r="K70" s="12" t="s">
        <v>135</v>
      </c>
      <c r="L70" s="12" t="s">
        <v>136</v>
      </c>
      <c r="M70" s="12">
        <v>69</v>
      </c>
      <c r="N70" s="9" t="s">
        <v>29</v>
      </c>
      <c r="O70" s="9" t="s">
        <v>30</v>
      </c>
      <c r="P70" s="13" t="s">
        <v>31</v>
      </c>
      <c r="Q70" s="9" t="s">
        <v>32</v>
      </c>
      <c r="R70" s="9">
        <v>1035</v>
      </c>
      <c r="S70" s="9"/>
      <c r="T70" s="9"/>
      <c r="U70" s="9"/>
      <c r="V70" s="9"/>
      <c r="W70" s="9"/>
    </row>
    <row r="71" spans="1:23" ht="16" x14ac:dyDescent="0.2">
      <c r="A71" s="9">
        <v>1035</v>
      </c>
      <c r="B71" s="9">
        <v>4270</v>
      </c>
      <c r="C71" s="9" t="s">
        <v>228</v>
      </c>
      <c r="D71" s="10" t="s">
        <v>132</v>
      </c>
      <c r="E71" s="9" t="s">
        <v>133</v>
      </c>
      <c r="F71" s="9" t="s">
        <v>134</v>
      </c>
      <c r="G71" s="11"/>
      <c r="I71" s="9">
        <v>96</v>
      </c>
      <c r="J71" s="12">
        <v>54</v>
      </c>
      <c r="K71" s="12" t="s">
        <v>135</v>
      </c>
      <c r="L71" s="12" t="s">
        <v>136</v>
      </c>
      <c r="M71" s="12">
        <v>69</v>
      </c>
      <c r="N71" s="9" t="s">
        <v>29</v>
      </c>
      <c r="O71" s="9" t="s">
        <v>30</v>
      </c>
      <c r="P71" s="13" t="s">
        <v>33</v>
      </c>
      <c r="Q71" s="9" t="s">
        <v>32</v>
      </c>
      <c r="R71" s="9">
        <v>1035</v>
      </c>
      <c r="S71" s="9"/>
      <c r="T71" s="9"/>
      <c r="U71" s="9"/>
      <c r="V71" s="9"/>
      <c r="W71" s="9"/>
    </row>
    <row r="72" spans="1:23" ht="16" x14ac:dyDescent="0.2">
      <c r="A72" s="9">
        <v>1036</v>
      </c>
      <c r="B72" s="9">
        <v>4271</v>
      </c>
      <c r="C72" s="9" t="s">
        <v>229</v>
      </c>
      <c r="D72" s="10" t="s">
        <v>138</v>
      </c>
      <c r="E72" s="9" t="s">
        <v>139</v>
      </c>
      <c r="F72" s="9" t="s">
        <v>140</v>
      </c>
      <c r="G72" s="11"/>
      <c r="H72" s="9"/>
      <c r="I72" s="9">
        <v>96</v>
      </c>
      <c r="J72" s="12">
        <v>48</v>
      </c>
      <c r="K72" s="12" t="s">
        <v>141</v>
      </c>
      <c r="L72" s="12" t="s">
        <v>142</v>
      </c>
      <c r="M72" s="12">
        <v>5</v>
      </c>
      <c r="N72" s="9" t="s">
        <v>29</v>
      </c>
      <c r="O72" s="9" t="s">
        <v>30</v>
      </c>
      <c r="P72" s="13" t="s">
        <v>31</v>
      </c>
      <c r="Q72" s="9" t="s">
        <v>32</v>
      </c>
      <c r="R72" s="9">
        <v>1036</v>
      </c>
      <c r="S72" s="9"/>
      <c r="T72" s="9"/>
      <c r="U72" s="9"/>
      <c r="V72" s="9"/>
      <c r="W72" s="9"/>
    </row>
    <row r="73" spans="1:23" ht="16" x14ac:dyDescent="0.2">
      <c r="A73" s="9">
        <v>1036</v>
      </c>
      <c r="B73" s="9">
        <v>4272</v>
      </c>
      <c r="C73" s="9" t="s">
        <v>229</v>
      </c>
      <c r="D73" s="10" t="s">
        <v>138</v>
      </c>
      <c r="E73" s="9" t="s">
        <v>139</v>
      </c>
      <c r="F73" s="9" t="s">
        <v>140</v>
      </c>
      <c r="G73" s="11"/>
      <c r="H73" s="9"/>
      <c r="I73" s="9">
        <v>96</v>
      </c>
      <c r="J73" s="12">
        <v>48</v>
      </c>
      <c r="K73" s="12" t="s">
        <v>141</v>
      </c>
      <c r="L73" s="12" t="s">
        <v>142</v>
      </c>
      <c r="M73" s="12">
        <v>5</v>
      </c>
      <c r="N73" s="9" t="s">
        <v>29</v>
      </c>
      <c r="O73" s="9" t="s">
        <v>30</v>
      </c>
      <c r="P73" s="13" t="s">
        <v>33</v>
      </c>
      <c r="Q73" s="9" t="s">
        <v>32</v>
      </c>
      <c r="R73" s="9">
        <v>1036</v>
      </c>
      <c r="S73" s="9"/>
      <c r="T73" s="9"/>
      <c r="U73" s="9"/>
      <c r="V73" s="9"/>
      <c r="W73" s="9"/>
    </row>
    <row r="74" spans="1:23" ht="105" x14ac:dyDescent="0.2">
      <c r="A74" s="9">
        <v>1037</v>
      </c>
      <c r="B74" s="9">
        <v>4273</v>
      </c>
      <c r="C74" s="9" t="s">
        <v>230</v>
      </c>
      <c r="D74" s="10"/>
      <c r="E74" s="9" t="s">
        <v>42</v>
      </c>
      <c r="F74" s="9"/>
      <c r="G74" s="11" t="s">
        <v>231</v>
      </c>
      <c r="H74" s="9"/>
      <c r="I74" s="9">
        <v>96</v>
      </c>
      <c r="J74" s="12">
        <v>74</v>
      </c>
      <c r="K74" s="12" t="s">
        <v>232</v>
      </c>
      <c r="L74" s="12" t="s">
        <v>233</v>
      </c>
      <c r="M74" s="12">
        <v>13</v>
      </c>
      <c r="N74" s="9" t="s">
        <v>29</v>
      </c>
      <c r="O74" s="9" t="s">
        <v>30</v>
      </c>
      <c r="P74" s="13" t="s">
        <v>31</v>
      </c>
      <c r="Q74" s="9" t="s">
        <v>32</v>
      </c>
      <c r="R74" s="9">
        <v>1037</v>
      </c>
      <c r="S74" s="9"/>
      <c r="T74" s="9"/>
      <c r="U74" s="9"/>
      <c r="V74" s="9"/>
      <c r="W74" s="9"/>
    </row>
    <row r="75" spans="1:23" ht="105" x14ac:dyDescent="0.2">
      <c r="A75" s="9">
        <v>1037</v>
      </c>
      <c r="B75" s="9">
        <v>4274</v>
      </c>
      <c r="C75" s="9" t="s">
        <v>230</v>
      </c>
      <c r="D75" s="10"/>
      <c r="E75" s="9" t="s">
        <v>42</v>
      </c>
      <c r="F75" s="9"/>
      <c r="G75" s="11" t="s">
        <v>231</v>
      </c>
      <c r="H75" s="9"/>
      <c r="I75" s="9">
        <v>96</v>
      </c>
      <c r="J75" s="12">
        <v>74</v>
      </c>
      <c r="K75" s="12" t="s">
        <v>232</v>
      </c>
      <c r="L75" s="12" t="s">
        <v>233</v>
      </c>
      <c r="M75" s="12">
        <v>13</v>
      </c>
      <c r="N75" s="9" t="s">
        <v>29</v>
      </c>
      <c r="O75" s="9" t="s">
        <v>30</v>
      </c>
      <c r="P75" s="13" t="s">
        <v>33</v>
      </c>
      <c r="Q75" s="9" t="s">
        <v>32</v>
      </c>
      <c r="R75" s="9">
        <v>1037</v>
      </c>
      <c r="S75" s="9"/>
      <c r="T75" s="9"/>
      <c r="U75" s="9"/>
      <c r="V75" s="9"/>
      <c r="W75" s="9"/>
    </row>
    <row r="76" spans="1:23" ht="16" x14ac:dyDescent="0.2">
      <c r="A76" s="9">
        <v>1038</v>
      </c>
      <c r="B76" s="9">
        <v>4275</v>
      </c>
      <c r="C76" s="9" t="s">
        <v>234</v>
      </c>
      <c r="D76" s="10" t="s">
        <v>235</v>
      </c>
      <c r="E76" s="9" t="s">
        <v>236</v>
      </c>
      <c r="F76" s="9" t="s">
        <v>237</v>
      </c>
      <c r="G76" s="11"/>
      <c r="I76" s="9">
        <v>96</v>
      </c>
      <c r="J76" s="12">
        <v>32</v>
      </c>
      <c r="K76" s="12" t="s">
        <v>238</v>
      </c>
      <c r="L76" s="12" t="s">
        <v>239</v>
      </c>
      <c r="M76" s="12">
        <v>19</v>
      </c>
      <c r="N76" s="9" t="s">
        <v>29</v>
      </c>
      <c r="O76" s="9" t="s">
        <v>104</v>
      </c>
      <c r="P76" s="13" t="s">
        <v>105</v>
      </c>
      <c r="Q76" s="9" t="s">
        <v>32</v>
      </c>
      <c r="R76" s="9">
        <v>1038</v>
      </c>
      <c r="S76" s="9"/>
      <c r="T76" s="9"/>
      <c r="U76" s="9"/>
      <c r="V76" s="9"/>
      <c r="W76" s="9"/>
    </row>
    <row r="77" spans="1:23" ht="16" x14ac:dyDescent="0.2">
      <c r="A77" s="9">
        <v>1038</v>
      </c>
      <c r="B77" s="9">
        <v>4276</v>
      </c>
      <c r="C77" s="9" t="s">
        <v>234</v>
      </c>
      <c r="D77" s="10" t="s">
        <v>235</v>
      </c>
      <c r="E77" s="9" t="s">
        <v>236</v>
      </c>
      <c r="F77" s="9" t="s">
        <v>237</v>
      </c>
      <c r="G77" s="11"/>
      <c r="I77" s="9">
        <v>96</v>
      </c>
      <c r="J77" s="12">
        <v>32</v>
      </c>
      <c r="K77" s="12" t="s">
        <v>238</v>
      </c>
      <c r="L77" s="12" t="s">
        <v>239</v>
      </c>
      <c r="M77" s="12">
        <v>19</v>
      </c>
      <c r="N77" s="9" t="s">
        <v>29</v>
      </c>
      <c r="O77" s="9" t="s">
        <v>104</v>
      </c>
      <c r="P77" s="13" t="s">
        <v>106</v>
      </c>
      <c r="Q77" s="9" t="s">
        <v>32</v>
      </c>
      <c r="R77" s="9">
        <v>1038</v>
      </c>
      <c r="S77" s="9"/>
      <c r="T77" s="9"/>
      <c r="U77" s="9"/>
      <c r="V77" s="9"/>
      <c r="W77" s="9"/>
    </row>
    <row r="78" spans="1:23" ht="16" x14ac:dyDescent="0.2">
      <c r="A78" s="9">
        <v>1039</v>
      </c>
      <c r="B78" s="9">
        <v>4277</v>
      </c>
      <c r="C78" s="9" t="s">
        <v>240</v>
      </c>
      <c r="D78" s="10" t="s">
        <v>241</v>
      </c>
      <c r="E78" s="9" t="s">
        <v>242</v>
      </c>
      <c r="F78" s="9" t="s">
        <v>243</v>
      </c>
      <c r="G78" s="11"/>
      <c r="I78" s="9">
        <v>96</v>
      </c>
      <c r="J78" s="12">
        <v>8</v>
      </c>
      <c r="K78" s="12" t="s">
        <v>244</v>
      </c>
      <c r="L78" s="12" t="s">
        <v>245</v>
      </c>
      <c r="M78" s="12">
        <v>68</v>
      </c>
      <c r="N78" s="9" t="s">
        <v>29</v>
      </c>
      <c r="O78" s="9" t="s">
        <v>104</v>
      </c>
      <c r="P78" s="13" t="s">
        <v>105</v>
      </c>
      <c r="Q78" s="9" t="s">
        <v>32</v>
      </c>
      <c r="R78" s="9">
        <v>1039</v>
      </c>
      <c r="S78" s="9"/>
      <c r="T78" s="9"/>
      <c r="U78" s="9"/>
      <c r="V78" s="9"/>
      <c r="W78" s="9"/>
    </row>
    <row r="79" spans="1:23" ht="16" x14ac:dyDescent="0.2">
      <c r="A79" s="9">
        <v>1039</v>
      </c>
      <c r="B79" s="9">
        <v>4278</v>
      </c>
      <c r="C79" s="9" t="s">
        <v>240</v>
      </c>
      <c r="D79" s="10" t="s">
        <v>241</v>
      </c>
      <c r="E79" s="9" t="s">
        <v>242</v>
      </c>
      <c r="F79" s="9" t="s">
        <v>243</v>
      </c>
      <c r="G79" s="11"/>
      <c r="I79" s="9">
        <v>96</v>
      </c>
      <c r="J79" s="12">
        <v>8</v>
      </c>
      <c r="K79" s="12" t="s">
        <v>244</v>
      </c>
      <c r="L79" s="12" t="s">
        <v>245</v>
      </c>
      <c r="M79" s="12">
        <v>68</v>
      </c>
      <c r="N79" s="9" t="s">
        <v>29</v>
      </c>
      <c r="O79" s="9" t="s">
        <v>104</v>
      </c>
      <c r="P79" s="13" t="s">
        <v>106</v>
      </c>
      <c r="Q79" s="9" t="s">
        <v>32</v>
      </c>
      <c r="R79" s="9">
        <v>1039</v>
      </c>
      <c r="S79" s="9"/>
      <c r="T79" s="9"/>
      <c r="U79" s="9"/>
      <c r="V79" s="9"/>
      <c r="W79" s="9"/>
    </row>
    <row r="80" spans="1:23" ht="16" x14ac:dyDescent="0.2">
      <c r="A80" s="9">
        <v>1040</v>
      </c>
      <c r="B80" s="9">
        <v>4279</v>
      </c>
      <c r="C80" s="9" t="s">
        <v>246</v>
      </c>
      <c r="D80" s="10" t="s">
        <v>41</v>
      </c>
      <c r="E80" s="9" t="s">
        <v>42</v>
      </c>
      <c r="F80" s="9" t="s">
        <v>41</v>
      </c>
      <c r="G80" s="11"/>
      <c r="I80" s="9">
        <v>96</v>
      </c>
      <c r="J80" s="12">
        <v>85</v>
      </c>
      <c r="K80" s="12"/>
      <c r="L80" s="12" t="s">
        <v>43</v>
      </c>
      <c r="M80" s="12">
        <v>84</v>
      </c>
      <c r="N80" s="9" t="s">
        <v>29</v>
      </c>
      <c r="O80" s="9" t="s">
        <v>104</v>
      </c>
      <c r="P80" s="13" t="s">
        <v>105</v>
      </c>
      <c r="Q80" s="9" t="s">
        <v>32</v>
      </c>
      <c r="R80" s="9">
        <v>1040</v>
      </c>
      <c r="S80" s="9"/>
      <c r="T80" s="9"/>
      <c r="U80" s="9"/>
      <c r="V80" s="9"/>
      <c r="W80" s="9"/>
    </row>
    <row r="81" spans="1:23" ht="16" x14ac:dyDescent="0.2">
      <c r="A81" s="9">
        <v>1040</v>
      </c>
      <c r="B81" s="9">
        <v>4280</v>
      </c>
      <c r="C81" s="9" t="s">
        <v>246</v>
      </c>
      <c r="D81" s="10" t="s">
        <v>41</v>
      </c>
      <c r="E81" s="9" t="s">
        <v>42</v>
      </c>
      <c r="F81" s="9" t="s">
        <v>41</v>
      </c>
      <c r="G81" s="11"/>
      <c r="I81" s="9">
        <v>96</v>
      </c>
      <c r="J81" s="12">
        <v>85</v>
      </c>
      <c r="K81" s="12"/>
      <c r="L81" s="12" t="s">
        <v>43</v>
      </c>
      <c r="M81" s="12">
        <v>84</v>
      </c>
      <c r="N81" s="9" t="s">
        <v>29</v>
      </c>
      <c r="O81" s="9" t="s">
        <v>104</v>
      </c>
      <c r="P81" s="13" t="s">
        <v>106</v>
      </c>
      <c r="Q81" s="9" t="s">
        <v>32</v>
      </c>
      <c r="R81" s="9">
        <v>1040</v>
      </c>
      <c r="S81" s="9"/>
      <c r="T81" s="9"/>
      <c r="U81" s="9"/>
      <c r="V81" s="9"/>
      <c r="W81" s="9"/>
    </row>
    <row r="82" spans="1:23" ht="16" x14ac:dyDescent="0.2">
      <c r="A82" s="9">
        <v>1041</v>
      </c>
      <c r="B82" s="9">
        <v>4281</v>
      </c>
      <c r="C82" s="9" t="s">
        <v>247</v>
      </c>
      <c r="D82" s="10" t="s">
        <v>181</v>
      </c>
      <c r="E82" s="9" t="s">
        <v>182</v>
      </c>
      <c r="F82" s="9" t="s">
        <v>183</v>
      </c>
      <c r="G82" s="11"/>
      <c r="I82" s="9">
        <v>96</v>
      </c>
      <c r="J82" s="12">
        <v>66</v>
      </c>
      <c r="K82" s="12" t="s">
        <v>184</v>
      </c>
      <c r="L82" s="12" t="s">
        <v>185</v>
      </c>
      <c r="M82" s="12">
        <v>79</v>
      </c>
      <c r="N82" s="9" t="s">
        <v>29</v>
      </c>
      <c r="O82" s="9" t="s">
        <v>104</v>
      </c>
      <c r="P82" s="13" t="s">
        <v>105</v>
      </c>
      <c r="Q82" s="9" t="s">
        <v>32</v>
      </c>
      <c r="R82" s="9">
        <v>1041</v>
      </c>
      <c r="S82" s="9"/>
      <c r="T82" s="9"/>
      <c r="U82" s="9"/>
      <c r="V82" s="9"/>
      <c r="W82" s="9"/>
    </row>
    <row r="83" spans="1:23" ht="16" x14ac:dyDescent="0.2">
      <c r="A83" s="9">
        <v>1041</v>
      </c>
      <c r="B83" s="9">
        <v>4282</v>
      </c>
      <c r="C83" s="9" t="s">
        <v>247</v>
      </c>
      <c r="D83" s="10" t="s">
        <v>181</v>
      </c>
      <c r="E83" s="9" t="s">
        <v>182</v>
      </c>
      <c r="F83" s="9" t="s">
        <v>183</v>
      </c>
      <c r="G83" s="11"/>
      <c r="I83" s="9">
        <v>96</v>
      </c>
      <c r="J83" s="12">
        <v>66</v>
      </c>
      <c r="K83" s="12" t="s">
        <v>184</v>
      </c>
      <c r="L83" s="12" t="s">
        <v>185</v>
      </c>
      <c r="M83" s="12">
        <v>79</v>
      </c>
      <c r="N83" s="9" t="s">
        <v>29</v>
      </c>
      <c r="O83" s="9" t="s">
        <v>104</v>
      </c>
      <c r="P83" s="13" t="s">
        <v>106</v>
      </c>
      <c r="Q83" s="9" t="s">
        <v>32</v>
      </c>
      <c r="R83" s="9">
        <v>1041</v>
      </c>
      <c r="S83" s="9"/>
      <c r="T83" s="9"/>
      <c r="U83" s="9"/>
      <c r="V83" s="9"/>
      <c r="W83" s="9"/>
    </row>
    <row r="84" spans="1:23" ht="16" x14ac:dyDescent="0.2">
      <c r="A84" s="9">
        <v>1042</v>
      </c>
      <c r="B84" s="9">
        <v>4283</v>
      </c>
      <c r="C84" s="9" t="s">
        <v>248</v>
      </c>
      <c r="D84" s="10" t="s">
        <v>249</v>
      </c>
      <c r="E84" s="9" t="s">
        <v>250</v>
      </c>
      <c r="F84" s="9" t="s">
        <v>251</v>
      </c>
      <c r="G84" s="11"/>
      <c r="H84" s="14" t="s">
        <v>143</v>
      </c>
      <c r="I84" s="9">
        <v>96</v>
      </c>
      <c r="J84" s="12">
        <v>78</v>
      </c>
      <c r="K84" s="12" t="s">
        <v>252</v>
      </c>
      <c r="L84" s="12" t="s">
        <v>253</v>
      </c>
      <c r="M84" s="12">
        <v>71</v>
      </c>
      <c r="N84" s="9" t="s">
        <v>29</v>
      </c>
      <c r="O84" s="14" t="s">
        <v>104</v>
      </c>
      <c r="P84" s="13" t="s">
        <v>105</v>
      </c>
      <c r="Q84" s="9" t="s">
        <v>32</v>
      </c>
      <c r="R84" s="9">
        <v>1042</v>
      </c>
      <c r="S84" s="9"/>
      <c r="T84" s="9"/>
      <c r="U84" s="9"/>
      <c r="V84" s="9"/>
      <c r="W84" s="9"/>
    </row>
    <row r="85" spans="1:23" ht="16" x14ac:dyDescent="0.2">
      <c r="A85" s="9">
        <v>1042</v>
      </c>
      <c r="B85" s="9">
        <v>4284</v>
      </c>
      <c r="C85" s="9" t="s">
        <v>248</v>
      </c>
      <c r="D85" s="10" t="s">
        <v>249</v>
      </c>
      <c r="E85" s="9" t="s">
        <v>250</v>
      </c>
      <c r="F85" s="9" t="s">
        <v>251</v>
      </c>
      <c r="G85" s="11"/>
      <c r="H85" s="14" t="s">
        <v>143</v>
      </c>
      <c r="I85" s="9">
        <v>96</v>
      </c>
      <c r="J85" s="12">
        <v>78</v>
      </c>
      <c r="K85" s="12" t="s">
        <v>252</v>
      </c>
      <c r="L85" s="12" t="s">
        <v>253</v>
      </c>
      <c r="M85" s="12">
        <v>71</v>
      </c>
      <c r="N85" s="9" t="s">
        <v>29</v>
      </c>
      <c r="O85" s="14" t="s">
        <v>104</v>
      </c>
      <c r="P85" s="13" t="s">
        <v>106</v>
      </c>
      <c r="Q85" s="9" t="s">
        <v>32</v>
      </c>
      <c r="R85" s="9">
        <v>1042</v>
      </c>
      <c r="S85" s="9"/>
      <c r="T85" s="9"/>
      <c r="U85" s="9"/>
      <c r="V85" s="9"/>
      <c r="W85" s="9"/>
    </row>
    <row r="86" spans="1:23" ht="90" x14ac:dyDescent="0.2">
      <c r="A86" s="9">
        <v>1043</v>
      </c>
      <c r="B86" s="9">
        <v>4285</v>
      </c>
      <c r="C86" s="9" t="s">
        <v>254</v>
      </c>
      <c r="D86" s="10" t="s">
        <v>255</v>
      </c>
      <c r="E86" s="9" t="s">
        <v>256</v>
      </c>
      <c r="F86" s="9" t="s">
        <v>257</v>
      </c>
      <c r="G86" s="11" t="s">
        <v>258</v>
      </c>
      <c r="H86" s="14" t="s">
        <v>143</v>
      </c>
      <c r="I86" s="9">
        <v>84</v>
      </c>
      <c r="J86" s="12">
        <v>77</v>
      </c>
      <c r="K86" s="12" t="s">
        <v>259</v>
      </c>
      <c r="L86" s="12" t="s">
        <v>260</v>
      </c>
      <c r="M86" s="12">
        <v>45</v>
      </c>
      <c r="N86" s="9" t="s">
        <v>29</v>
      </c>
      <c r="O86" s="14" t="s">
        <v>104</v>
      </c>
      <c r="P86" s="13" t="s">
        <v>105</v>
      </c>
      <c r="Q86" s="9" t="s">
        <v>32</v>
      </c>
      <c r="R86" s="9">
        <v>1043</v>
      </c>
      <c r="S86" s="9"/>
      <c r="T86" s="9"/>
      <c r="U86" s="9"/>
      <c r="V86" s="9"/>
      <c r="W86" s="9"/>
    </row>
    <row r="87" spans="1:23" ht="90" x14ac:dyDescent="0.2">
      <c r="A87" s="9">
        <v>1043</v>
      </c>
      <c r="B87" s="9">
        <v>4286</v>
      </c>
      <c r="C87" s="9" t="s">
        <v>254</v>
      </c>
      <c r="D87" s="10" t="s">
        <v>255</v>
      </c>
      <c r="E87" s="9" t="s">
        <v>256</v>
      </c>
      <c r="F87" s="9" t="s">
        <v>257</v>
      </c>
      <c r="G87" s="11" t="s">
        <v>258</v>
      </c>
      <c r="H87" s="14" t="s">
        <v>143</v>
      </c>
      <c r="I87" s="9">
        <v>84</v>
      </c>
      <c r="J87" s="12">
        <v>77</v>
      </c>
      <c r="K87" s="12" t="s">
        <v>259</v>
      </c>
      <c r="L87" s="12" t="s">
        <v>260</v>
      </c>
      <c r="M87" s="12">
        <v>45</v>
      </c>
      <c r="N87" s="9" t="s">
        <v>29</v>
      </c>
      <c r="O87" s="14" t="s">
        <v>104</v>
      </c>
      <c r="P87" s="13" t="s">
        <v>106</v>
      </c>
      <c r="Q87" s="9" t="s">
        <v>32</v>
      </c>
      <c r="R87" s="9">
        <v>1043</v>
      </c>
      <c r="S87" s="9"/>
      <c r="T87" s="9"/>
      <c r="U87" s="9"/>
      <c r="V87" s="9"/>
      <c r="W87" s="9"/>
    </row>
    <row r="88" spans="1:23" ht="16" x14ac:dyDescent="0.2">
      <c r="A88" s="9">
        <v>1044</v>
      </c>
      <c r="B88" s="9">
        <v>4287</v>
      </c>
      <c r="C88" s="9" t="s">
        <v>261</v>
      </c>
      <c r="D88" s="10" t="s">
        <v>262</v>
      </c>
      <c r="E88" s="9" t="s">
        <v>263</v>
      </c>
      <c r="F88" s="9" t="s">
        <v>264</v>
      </c>
      <c r="G88" s="11"/>
      <c r="H88" s="14" t="s">
        <v>143</v>
      </c>
      <c r="I88" s="9">
        <v>96</v>
      </c>
      <c r="J88" s="12">
        <v>76</v>
      </c>
      <c r="K88" s="12" t="s">
        <v>265</v>
      </c>
      <c r="L88" s="12" t="s">
        <v>266</v>
      </c>
      <c r="M88" s="12">
        <v>3</v>
      </c>
      <c r="N88" s="9" t="s">
        <v>29</v>
      </c>
      <c r="O88" s="14" t="s">
        <v>104</v>
      </c>
      <c r="P88" s="13" t="s">
        <v>105</v>
      </c>
      <c r="Q88" s="9" t="s">
        <v>32</v>
      </c>
      <c r="R88" s="9">
        <v>1044</v>
      </c>
      <c r="S88" s="9"/>
      <c r="T88" s="9"/>
      <c r="U88" s="9"/>
      <c r="V88" s="9"/>
      <c r="W88" s="9"/>
    </row>
    <row r="89" spans="1:23" ht="16" x14ac:dyDescent="0.2">
      <c r="A89" s="9">
        <v>1044</v>
      </c>
      <c r="B89" s="9">
        <v>4288</v>
      </c>
      <c r="C89" s="9" t="s">
        <v>261</v>
      </c>
      <c r="D89" s="10" t="s">
        <v>262</v>
      </c>
      <c r="E89" s="9" t="s">
        <v>263</v>
      </c>
      <c r="F89" s="9" t="s">
        <v>264</v>
      </c>
      <c r="G89" s="11"/>
      <c r="H89" s="14" t="s">
        <v>143</v>
      </c>
      <c r="I89" s="9">
        <v>96</v>
      </c>
      <c r="J89" s="12">
        <v>76</v>
      </c>
      <c r="K89" s="12" t="s">
        <v>265</v>
      </c>
      <c r="L89" s="12" t="s">
        <v>266</v>
      </c>
      <c r="M89" s="12">
        <v>3</v>
      </c>
      <c r="N89" s="9" t="s">
        <v>29</v>
      </c>
      <c r="O89" s="14" t="s">
        <v>104</v>
      </c>
      <c r="P89" s="13" t="s">
        <v>106</v>
      </c>
      <c r="Q89" s="9" t="s">
        <v>32</v>
      </c>
      <c r="R89" s="9">
        <v>1044</v>
      </c>
      <c r="S89" s="9"/>
      <c r="T89" s="9"/>
      <c r="U89" s="9"/>
      <c r="V89" s="9"/>
      <c r="W89" s="9"/>
    </row>
    <row r="90" spans="1:23" ht="16" x14ac:dyDescent="0.2">
      <c r="A90" s="9">
        <v>1045</v>
      </c>
      <c r="B90" s="9">
        <v>4289</v>
      </c>
      <c r="C90" s="9" t="s">
        <v>267</v>
      </c>
      <c r="D90" s="10" t="s">
        <v>63</v>
      </c>
      <c r="E90" s="9" t="s">
        <v>64</v>
      </c>
      <c r="F90" s="9" t="s">
        <v>65</v>
      </c>
      <c r="G90" s="11"/>
      <c r="H90" s="9"/>
      <c r="I90" s="9">
        <v>96</v>
      </c>
      <c r="J90" s="12">
        <v>12</v>
      </c>
      <c r="K90" s="12" t="s">
        <v>66</v>
      </c>
      <c r="L90" s="12" t="s">
        <v>67</v>
      </c>
      <c r="M90" s="12">
        <v>8</v>
      </c>
      <c r="N90" s="9" t="s">
        <v>29</v>
      </c>
      <c r="O90" s="9" t="s">
        <v>104</v>
      </c>
      <c r="P90" s="13" t="s">
        <v>105</v>
      </c>
      <c r="Q90" s="9" t="s">
        <v>32</v>
      </c>
      <c r="R90" s="9">
        <v>1045</v>
      </c>
      <c r="S90" s="9" t="s">
        <v>143</v>
      </c>
      <c r="T90" s="9"/>
      <c r="U90" s="9" t="s">
        <v>143</v>
      </c>
      <c r="V90" s="9"/>
      <c r="W90" s="9"/>
    </row>
    <row r="91" spans="1:23" ht="16" x14ac:dyDescent="0.2">
      <c r="A91" s="9">
        <v>1045</v>
      </c>
      <c r="B91" s="9">
        <v>4290</v>
      </c>
      <c r="C91" s="9" t="s">
        <v>267</v>
      </c>
      <c r="D91" s="10" t="s">
        <v>63</v>
      </c>
      <c r="E91" s="9" t="s">
        <v>64</v>
      </c>
      <c r="F91" s="9" t="s">
        <v>65</v>
      </c>
      <c r="G91" s="11"/>
      <c r="H91" s="9"/>
      <c r="I91" s="9">
        <v>96</v>
      </c>
      <c r="J91" s="12">
        <v>12</v>
      </c>
      <c r="K91" s="12" t="s">
        <v>66</v>
      </c>
      <c r="L91" s="12" t="s">
        <v>67</v>
      </c>
      <c r="M91" s="12">
        <v>8</v>
      </c>
      <c r="N91" s="9" t="s">
        <v>29</v>
      </c>
      <c r="O91" s="9" t="s">
        <v>104</v>
      </c>
      <c r="P91" s="13" t="s">
        <v>106</v>
      </c>
      <c r="Q91" s="9" t="s">
        <v>32</v>
      </c>
      <c r="R91" s="9">
        <v>1045</v>
      </c>
      <c r="S91" s="9" t="s">
        <v>143</v>
      </c>
      <c r="T91" s="9"/>
      <c r="U91" s="9" t="s">
        <v>143</v>
      </c>
      <c r="V91" s="9"/>
      <c r="W91" s="9"/>
    </row>
    <row r="92" spans="1:23" ht="16" x14ac:dyDescent="0.2">
      <c r="A92" s="9">
        <v>1046</v>
      </c>
      <c r="B92" s="9">
        <v>4291</v>
      </c>
      <c r="C92" s="9" t="s">
        <v>268</v>
      </c>
      <c r="D92" s="10" t="s">
        <v>211</v>
      </c>
      <c r="E92" s="9" t="s">
        <v>212</v>
      </c>
      <c r="F92" s="9" t="s">
        <v>213</v>
      </c>
      <c r="G92" s="11"/>
      <c r="I92" s="9">
        <v>96</v>
      </c>
      <c r="J92" s="12">
        <v>63</v>
      </c>
      <c r="K92" s="12" t="s">
        <v>214</v>
      </c>
      <c r="L92" s="12" t="s">
        <v>215</v>
      </c>
      <c r="M92" s="12">
        <v>63</v>
      </c>
      <c r="N92" s="9" t="s">
        <v>29</v>
      </c>
      <c r="O92" s="9" t="s">
        <v>104</v>
      </c>
      <c r="P92" s="13" t="s">
        <v>105</v>
      </c>
      <c r="Q92" s="9" t="s">
        <v>32</v>
      </c>
      <c r="R92" s="9">
        <v>1046</v>
      </c>
      <c r="S92" s="9"/>
      <c r="T92" s="9"/>
      <c r="U92" s="9"/>
      <c r="V92" s="9"/>
      <c r="W92" s="9"/>
    </row>
    <row r="93" spans="1:23" ht="16" x14ac:dyDescent="0.2">
      <c r="A93" s="9">
        <v>1046</v>
      </c>
      <c r="B93" s="9">
        <v>4292</v>
      </c>
      <c r="C93" s="9" t="s">
        <v>268</v>
      </c>
      <c r="D93" s="10" t="s">
        <v>211</v>
      </c>
      <c r="E93" s="9" t="s">
        <v>212</v>
      </c>
      <c r="F93" s="9" t="s">
        <v>213</v>
      </c>
      <c r="G93" s="11"/>
      <c r="I93" s="9">
        <v>96</v>
      </c>
      <c r="J93" s="12">
        <v>63</v>
      </c>
      <c r="K93" s="12" t="s">
        <v>214</v>
      </c>
      <c r="L93" s="12" t="s">
        <v>215</v>
      </c>
      <c r="M93" s="12">
        <v>63</v>
      </c>
      <c r="N93" s="9" t="s">
        <v>29</v>
      </c>
      <c r="O93" s="9" t="s">
        <v>104</v>
      </c>
      <c r="P93" s="13" t="s">
        <v>106</v>
      </c>
      <c r="Q93" s="9" t="s">
        <v>32</v>
      </c>
      <c r="R93" s="9">
        <v>1046</v>
      </c>
      <c r="S93" s="9"/>
      <c r="T93" s="9"/>
      <c r="U93" s="9"/>
      <c r="V93" s="9"/>
      <c r="W93" s="9"/>
    </row>
    <row r="94" spans="1:23" ht="16" x14ac:dyDescent="0.2">
      <c r="A94" s="9">
        <v>1047</v>
      </c>
      <c r="B94" s="9">
        <v>4293</v>
      </c>
      <c r="C94" s="9" t="s">
        <v>269</v>
      </c>
      <c r="D94" s="10" t="s">
        <v>270</v>
      </c>
      <c r="E94" s="9" t="s">
        <v>271</v>
      </c>
      <c r="F94" s="9" t="s">
        <v>272</v>
      </c>
      <c r="G94" s="11"/>
      <c r="I94" s="9">
        <v>96</v>
      </c>
      <c r="J94" s="12">
        <v>15</v>
      </c>
      <c r="K94" s="12" t="s">
        <v>273</v>
      </c>
      <c r="L94" s="12" t="s">
        <v>274</v>
      </c>
      <c r="M94" s="12">
        <v>12</v>
      </c>
      <c r="N94" s="9" t="s">
        <v>29</v>
      </c>
      <c r="O94" s="9" t="s">
        <v>104</v>
      </c>
      <c r="P94" s="13" t="s">
        <v>105</v>
      </c>
      <c r="Q94" s="9" t="s">
        <v>32</v>
      </c>
      <c r="R94" s="9">
        <v>1047</v>
      </c>
      <c r="S94" s="9"/>
      <c r="T94" s="9"/>
      <c r="U94" s="9"/>
      <c r="V94" s="9"/>
      <c r="W94" s="9"/>
    </row>
    <row r="95" spans="1:23" ht="16" x14ac:dyDescent="0.2">
      <c r="A95" s="9">
        <v>1047</v>
      </c>
      <c r="B95" s="9">
        <v>4294</v>
      </c>
      <c r="C95" s="9" t="s">
        <v>269</v>
      </c>
      <c r="D95" s="10" t="s">
        <v>270</v>
      </c>
      <c r="E95" s="9" t="s">
        <v>271</v>
      </c>
      <c r="F95" s="9" t="s">
        <v>272</v>
      </c>
      <c r="G95" s="11"/>
      <c r="I95" s="9">
        <v>96</v>
      </c>
      <c r="J95" s="12">
        <v>15</v>
      </c>
      <c r="K95" s="12" t="s">
        <v>273</v>
      </c>
      <c r="L95" s="12" t="s">
        <v>274</v>
      </c>
      <c r="M95" s="12">
        <v>12</v>
      </c>
      <c r="N95" s="9" t="s">
        <v>29</v>
      </c>
      <c r="O95" s="9" t="s">
        <v>104</v>
      </c>
      <c r="P95" s="13" t="s">
        <v>106</v>
      </c>
      <c r="Q95" s="9" t="s">
        <v>32</v>
      </c>
      <c r="R95" s="9">
        <v>1047</v>
      </c>
      <c r="S95" s="9"/>
      <c r="T95" s="9"/>
      <c r="U95" s="9"/>
      <c r="V95" s="9"/>
      <c r="W95" s="9"/>
    </row>
    <row r="96" spans="1:23" ht="16" x14ac:dyDescent="0.2">
      <c r="A96" s="9">
        <v>1048</v>
      </c>
      <c r="B96" s="9">
        <v>4295</v>
      </c>
      <c r="C96" s="9" t="s">
        <v>275</v>
      </c>
      <c r="D96" s="10" t="s">
        <v>35</v>
      </c>
      <c r="E96" s="9" t="s">
        <v>36</v>
      </c>
      <c r="F96" s="9" t="s">
        <v>37</v>
      </c>
      <c r="G96" s="11"/>
      <c r="I96" s="9">
        <v>96</v>
      </c>
      <c r="J96" s="12">
        <v>59</v>
      </c>
      <c r="K96" s="12" t="s">
        <v>38</v>
      </c>
      <c r="L96" s="12" t="s">
        <v>39</v>
      </c>
      <c r="M96" s="12">
        <v>66</v>
      </c>
      <c r="N96" s="9" t="s">
        <v>29</v>
      </c>
      <c r="O96" s="9" t="s">
        <v>104</v>
      </c>
      <c r="P96" s="13" t="s">
        <v>105</v>
      </c>
      <c r="Q96" s="9" t="s">
        <v>32</v>
      </c>
      <c r="R96" s="9">
        <v>1048</v>
      </c>
      <c r="S96" s="9"/>
      <c r="T96" s="9"/>
      <c r="U96" s="9"/>
      <c r="V96" s="9"/>
      <c r="W96" s="9"/>
    </row>
    <row r="97" spans="1:23" ht="16" x14ac:dyDescent="0.2">
      <c r="A97" s="9">
        <v>1048</v>
      </c>
      <c r="B97" s="9">
        <v>4296</v>
      </c>
      <c r="C97" s="9" t="s">
        <v>275</v>
      </c>
      <c r="D97" s="10" t="s">
        <v>35</v>
      </c>
      <c r="E97" s="9" t="s">
        <v>36</v>
      </c>
      <c r="F97" s="9" t="s">
        <v>37</v>
      </c>
      <c r="G97" s="11"/>
      <c r="I97" s="9">
        <v>96</v>
      </c>
      <c r="J97" s="12">
        <v>59</v>
      </c>
      <c r="K97" s="12" t="s">
        <v>38</v>
      </c>
      <c r="L97" s="12" t="s">
        <v>39</v>
      </c>
      <c r="M97" s="12">
        <v>66</v>
      </c>
      <c r="N97" s="9" t="s">
        <v>29</v>
      </c>
      <c r="O97" s="9" t="s">
        <v>104</v>
      </c>
      <c r="P97" s="13" t="s">
        <v>106</v>
      </c>
      <c r="Q97" s="9" t="s">
        <v>32</v>
      </c>
      <c r="R97" s="9">
        <v>1048</v>
      </c>
      <c r="S97" s="9"/>
      <c r="T97" s="9"/>
      <c r="U97" s="9"/>
      <c r="V97" s="9"/>
      <c r="W97" s="9"/>
    </row>
    <row r="98" spans="1:23" ht="16" x14ac:dyDescent="0.2">
      <c r="A98" s="9">
        <v>1049</v>
      </c>
      <c r="B98" s="9">
        <v>4297</v>
      </c>
      <c r="C98" s="9" t="s">
        <v>276</v>
      </c>
      <c r="D98" s="10" t="s">
        <v>277</v>
      </c>
      <c r="E98" s="9" t="s">
        <v>278</v>
      </c>
      <c r="F98" s="9" t="s">
        <v>279</v>
      </c>
      <c r="G98" s="11"/>
      <c r="I98" s="9">
        <v>96</v>
      </c>
      <c r="J98" s="12">
        <v>19</v>
      </c>
      <c r="K98" s="12" t="s">
        <v>280</v>
      </c>
      <c r="L98" s="12" t="s">
        <v>281</v>
      </c>
      <c r="M98" s="12">
        <v>41</v>
      </c>
      <c r="N98" s="9" t="s">
        <v>29</v>
      </c>
      <c r="O98" s="9" t="s">
        <v>104</v>
      </c>
      <c r="P98" s="13" t="s">
        <v>105</v>
      </c>
      <c r="Q98" s="9" t="s">
        <v>32</v>
      </c>
      <c r="R98" s="9">
        <v>1049</v>
      </c>
      <c r="S98" s="9"/>
      <c r="T98" s="9"/>
      <c r="U98" s="9"/>
      <c r="V98" s="9"/>
      <c r="W98" s="9"/>
    </row>
    <row r="99" spans="1:23" ht="16" x14ac:dyDescent="0.2">
      <c r="A99" s="9">
        <v>1049</v>
      </c>
      <c r="B99" s="9">
        <v>4298</v>
      </c>
      <c r="C99" s="9" t="s">
        <v>276</v>
      </c>
      <c r="D99" s="10" t="s">
        <v>277</v>
      </c>
      <c r="E99" s="9" t="s">
        <v>278</v>
      </c>
      <c r="F99" s="9" t="s">
        <v>279</v>
      </c>
      <c r="G99" s="11"/>
      <c r="I99" s="9">
        <v>96</v>
      </c>
      <c r="J99" s="12">
        <v>19</v>
      </c>
      <c r="K99" s="12" t="s">
        <v>280</v>
      </c>
      <c r="L99" s="12" t="s">
        <v>281</v>
      </c>
      <c r="M99" s="12">
        <v>41</v>
      </c>
      <c r="N99" s="9" t="s">
        <v>29</v>
      </c>
      <c r="O99" s="9" t="s">
        <v>104</v>
      </c>
      <c r="P99" s="13" t="s">
        <v>106</v>
      </c>
      <c r="Q99" s="9" t="s">
        <v>32</v>
      </c>
      <c r="R99" s="9">
        <v>1049</v>
      </c>
      <c r="S99" s="9"/>
      <c r="T99" s="9"/>
      <c r="U99" s="9"/>
      <c r="V99" s="9"/>
      <c r="W99" s="9"/>
    </row>
    <row r="100" spans="1:23" ht="16" x14ac:dyDescent="0.2">
      <c r="A100" s="9">
        <v>1050</v>
      </c>
      <c r="B100" s="9">
        <v>4299</v>
      </c>
      <c r="C100" s="9" t="s">
        <v>282</v>
      </c>
      <c r="D100" s="10" t="s">
        <v>283</v>
      </c>
      <c r="E100" s="9" t="s">
        <v>284</v>
      </c>
      <c r="F100" s="9" t="s">
        <v>285</v>
      </c>
      <c r="G100" s="11"/>
      <c r="I100" s="9">
        <v>96</v>
      </c>
      <c r="J100" s="12">
        <v>42</v>
      </c>
      <c r="K100" s="12" t="s">
        <v>286</v>
      </c>
      <c r="L100" s="12" t="s">
        <v>287</v>
      </c>
      <c r="M100" s="12">
        <v>27</v>
      </c>
      <c r="N100" s="9" t="s">
        <v>29</v>
      </c>
      <c r="O100" s="9" t="s">
        <v>104</v>
      </c>
      <c r="P100" s="13" t="s">
        <v>105</v>
      </c>
      <c r="Q100" s="9" t="s">
        <v>32</v>
      </c>
      <c r="R100" s="9">
        <v>1050</v>
      </c>
      <c r="S100" s="9"/>
      <c r="T100" s="9"/>
      <c r="U100" s="9"/>
      <c r="V100" s="9"/>
      <c r="W100" s="9"/>
    </row>
    <row r="101" spans="1:23" ht="16" x14ac:dyDescent="0.2">
      <c r="A101" s="9">
        <v>1050</v>
      </c>
      <c r="B101" s="9">
        <v>4300</v>
      </c>
      <c r="C101" s="9" t="s">
        <v>282</v>
      </c>
      <c r="D101" s="10" t="s">
        <v>283</v>
      </c>
      <c r="E101" s="9" t="s">
        <v>284</v>
      </c>
      <c r="F101" s="9" t="s">
        <v>285</v>
      </c>
      <c r="G101" s="11"/>
      <c r="I101" s="9">
        <v>96</v>
      </c>
      <c r="J101" s="12">
        <v>42</v>
      </c>
      <c r="K101" s="12" t="s">
        <v>286</v>
      </c>
      <c r="L101" s="12" t="s">
        <v>287</v>
      </c>
      <c r="M101" s="12">
        <v>27</v>
      </c>
      <c r="N101" s="9" t="s">
        <v>29</v>
      </c>
      <c r="O101" s="9" t="s">
        <v>104</v>
      </c>
      <c r="P101" s="13" t="s">
        <v>106</v>
      </c>
      <c r="Q101" s="9" t="s">
        <v>32</v>
      </c>
      <c r="R101" s="9">
        <v>1050</v>
      </c>
      <c r="S101" s="9"/>
      <c r="T101" s="9"/>
      <c r="U101" s="9"/>
      <c r="V101" s="9"/>
      <c r="W101" s="9"/>
    </row>
    <row r="102" spans="1:23" ht="16" x14ac:dyDescent="0.2">
      <c r="A102" s="9">
        <v>1051</v>
      </c>
      <c r="B102" s="9">
        <v>4301</v>
      </c>
      <c r="C102" s="9" t="s">
        <v>288</v>
      </c>
      <c r="D102" s="10" t="s">
        <v>114</v>
      </c>
      <c r="E102" s="9" t="s">
        <v>115</v>
      </c>
      <c r="F102" s="9" t="s">
        <v>116</v>
      </c>
      <c r="G102" s="11"/>
      <c r="I102" s="9">
        <v>96</v>
      </c>
      <c r="J102" s="12">
        <v>36</v>
      </c>
      <c r="K102" s="12" t="s">
        <v>117</v>
      </c>
      <c r="L102" s="12" t="s">
        <v>118</v>
      </c>
      <c r="M102" s="12">
        <v>14</v>
      </c>
      <c r="N102" s="9" t="s">
        <v>29</v>
      </c>
      <c r="O102" s="9" t="s">
        <v>30</v>
      </c>
      <c r="P102" s="13" t="s">
        <v>31</v>
      </c>
      <c r="Q102" s="9" t="s">
        <v>32</v>
      </c>
      <c r="R102" s="9">
        <v>1051</v>
      </c>
      <c r="S102" s="9"/>
      <c r="T102" s="9"/>
      <c r="U102" s="9"/>
      <c r="V102" s="9"/>
      <c r="W102" s="9"/>
    </row>
    <row r="103" spans="1:23" ht="16" x14ac:dyDescent="0.2">
      <c r="A103" s="9">
        <v>1051</v>
      </c>
      <c r="B103" s="9">
        <v>4302</v>
      </c>
      <c r="C103" s="9" t="s">
        <v>288</v>
      </c>
      <c r="D103" s="10" t="s">
        <v>114</v>
      </c>
      <c r="E103" s="9" t="s">
        <v>115</v>
      </c>
      <c r="F103" s="9" t="s">
        <v>116</v>
      </c>
      <c r="G103" s="11"/>
      <c r="I103" s="9">
        <v>96</v>
      </c>
      <c r="J103" s="12">
        <v>36</v>
      </c>
      <c r="K103" s="12" t="s">
        <v>117</v>
      </c>
      <c r="L103" s="12" t="s">
        <v>118</v>
      </c>
      <c r="M103" s="12">
        <v>14</v>
      </c>
      <c r="N103" s="9" t="s">
        <v>29</v>
      </c>
      <c r="O103" s="9" t="s">
        <v>30</v>
      </c>
      <c r="P103" s="13" t="s">
        <v>33</v>
      </c>
      <c r="Q103" s="9" t="s">
        <v>32</v>
      </c>
      <c r="R103" s="9">
        <v>1051</v>
      </c>
      <c r="S103" s="9"/>
      <c r="T103" s="9"/>
      <c r="U103" s="9"/>
      <c r="V103" s="9"/>
      <c r="W103" s="9"/>
    </row>
    <row r="104" spans="1:23" ht="16" x14ac:dyDescent="0.2">
      <c r="A104" s="9">
        <v>1052</v>
      </c>
      <c r="B104" s="9">
        <v>4303</v>
      </c>
      <c r="C104" s="9" t="s">
        <v>289</v>
      </c>
      <c r="D104" s="10" t="s">
        <v>290</v>
      </c>
      <c r="E104" s="9" t="s">
        <v>291</v>
      </c>
      <c r="F104" s="9" t="s">
        <v>292</v>
      </c>
      <c r="G104" s="11"/>
      <c r="I104" s="9">
        <v>96</v>
      </c>
      <c r="J104" s="12">
        <v>13</v>
      </c>
      <c r="K104" s="12" t="s">
        <v>293</v>
      </c>
      <c r="L104" s="12" t="s">
        <v>294</v>
      </c>
      <c r="M104" s="12">
        <v>11</v>
      </c>
      <c r="N104" s="9" t="s">
        <v>29</v>
      </c>
      <c r="O104" s="9" t="s">
        <v>30</v>
      </c>
      <c r="P104" s="13" t="s">
        <v>31</v>
      </c>
      <c r="Q104" s="9" t="s">
        <v>32</v>
      </c>
      <c r="R104" s="9">
        <v>1052</v>
      </c>
      <c r="S104" s="9"/>
      <c r="T104" s="9"/>
      <c r="U104" s="9"/>
      <c r="V104" s="9"/>
      <c r="W104" s="9"/>
    </row>
    <row r="105" spans="1:23" ht="16" x14ac:dyDescent="0.2">
      <c r="A105" s="9">
        <v>1052</v>
      </c>
      <c r="B105" s="9">
        <v>4304</v>
      </c>
      <c r="C105" s="9" t="s">
        <v>289</v>
      </c>
      <c r="D105" s="10" t="s">
        <v>290</v>
      </c>
      <c r="E105" s="9" t="s">
        <v>291</v>
      </c>
      <c r="F105" s="9" t="s">
        <v>292</v>
      </c>
      <c r="G105" s="11"/>
      <c r="I105" s="9">
        <v>96</v>
      </c>
      <c r="J105" s="12">
        <v>13</v>
      </c>
      <c r="K105" s="12" t="s">
        <v>293</v>
      </c>
      <c r="L105" s="12" t="s">
        <v>294</v>
      </c>
      <c r="M105" s="12">
        <v>11</v>
      </c>
      <c r="N105" s="9" t="s">
        <v>29</v>
      </c>
      <c r="O105" s="9" t="s">
        <v>30</v>
      </c>
      <c r="P105" s="13" t="s">
        <v>33</v>
      </c>
      <c r="Q105" s="9" t="s">
        <v>32</v>
      </c>
      <c r="R105" s="9">
        <v>1052</v>
      </c>
      <c r="S105" s="9"/>
      <c r="T105" s="9"/>
      <c r="U105" s="9"/>
      <c r="V105" s="9"/>
      <c r="W105" s="9"/>
    </row>
    <row r="106" spans="1:23" ht="16" x14ac:dyDescent="0.2">
      <c r="A106" s="9">
        <v>1053</v>
      </c>
      <c r="B106" s="9">
        <v>4305</v>
      </c>
      <c r="C106" s="9" t="s">
        <v>295</v>
      </c>
      <c r="D106" s="10" t="s">
        <v>296</v>
      </c>
      <c r="E106" s="9" t="s">
        <v>297</v>
      </c>
      <c r="F106" s="9" t="s">
        <v>298</v>
      </c>
      <c r="G106" s="11"/>
      <c r="I106" s="9">
        <v>96</v>
      </c>
      <c r="J106" s="12">
        <v>52</v>
      </c>
      <c r="K106" s="12" t="s">
        <v>299</v>
      </c>
      <c r="L106" s="12" t="s">
        <v>300</v>
      </c>
      <c r="M106" s="12">
        <v>17</v>
      </c>
      <c r="N106" s="9" t="s">
        <v>29</v>
      </c>
      <c r="O106" s="9" t="s">
        <v>30</v>
      </c>
      <c r="P106" s="13" t="s">
        <v>31</v>
      </c>
      <c r="Q106" s="9" t="s">
        <v>32</v>
      </c>
      <c r="R106" s="9">
        <v>1053</v>
      </c>
      <c r="S106" s="9"/>
      <c r="T106" s="9"/>
      <c r="U106" s="9"/>
      <c r="V106" s="9"/>
      <c r="W106" s="9"/>
    </row>
    <row r="107" spans="1:23" ht="16" x14ac:dyDescent="0.2">
      <c r="A107" s="9">
        <v>1053</v>
      </c>
      <c r="B107" s="9">
        <v>4306</v>
      </c>
      <c r="C107" s="9" t="s">
        <v>295</v>
      </c>
      <c r="D107" s="10" t="s">
        <v>296</v>
      </c>
      <c r="E107" s="9" t="s">
        <v>297</v>
      </c>
      <c r="F107" s="9" t="s">
        <v>298</v>
      </c>
      <c r="G107" s="11"/>
      <c r="I107" s="9">
        <v>96</v>
      </c>
      <c r="J107" s="12">
        <v>52</v>
      </c>
      <c r="K107" s="12" t="s">
        <v>299</v>
      </c>
      <c r="L107" s="12" t="s">
        <v>300</v>
      </c>
      <c r="M107" s="12">
        <v>17</v>
      </c>
      <c r="N107" s="9" t="s">
        <v>29</v>
      </c>
      <c r="O107" s="9" t="s">
        <v>30</v>
      </c>
      <c r="P107" s="13" t="s">
        <v>33</v>
      </c>
      <c r="Q107" s="9" t="s">
        <v>32</v>
      </c>
      <c r="R107" s="9">
        <v>1053</v>
      </c>
      <c r="S107" s="9"/>
      <c r="T107" s="9"/>
      <c r="U107" s="9"/>
      <c r="V107" s="9"/>
      <c r="W107" s="9"/>
    </row>
    <row r="108" spans="1:23" ht="16" x14ac:dyDescent="0.2">
      <c r="A108" s="9">
        <v>1054</v>
      </c>
      <c r="B108" s="9">
        <v>4307</v>
      </c>
      <c r="C108" s="9" t="s">
        <v>301</v>
      </c>
      <c r="D108" s="10" t="s">
        <v>302</v>
      </c>
      <c r="E108" s="9" t="s">
        <v>303</v>
      </c>
      <c r="F108" s="9" t="s">
        <v>304</v>
      </c>
      <c r="G108" s="11"/>
      <c r="I108" s="9">
        <v>96</v>
      </c>
      <c r="J108" s="12">
        <v>28</v>
      </c>
      <c r="K108" s="12" t="s">
        <v>305</v>
      </c>
      <c r="L108" s="12" t="s">
        <v>306</v>
      </c>
      <c r="M108" s="12">
        <v>28</v>
      </c>
      <c r="N108" s="9" t="s">
        <v>29</v>
      </c>
      <c r="O108" s="9" t="s">
        <v>30</v>
      </c>
      <c r="P108" s="13" t="s">
        <v>31</v>
      </c>
      <c r="Q108" s="9" t="s">
        <v>32</v>
      </c>
      <c r="R108" s="9">
        <v>1054</v>
      </c>
      <c r="S108" s="9"/>
      <c r="T108" s="9"/>
      <c r="U108" s="9"/>
      <c r="V108" s="9"/>
      <c r="W108" s="9"/>
    </row>
    <row r="109" spans="1:23" ht="16" x14ac:dyDescent="0.2">
      <c r="A109" s="9">
        <v>1054</v>
      </c>
      <c r="B109" s="9">
        <v>4308</v>
      </c>
      <c r="C109" s="9" t="s">
        <v>301</v>
      </c>
      <c r="D109" s="10" t="s">
        <v>302</v>
      </c>
      <c r="E109" s="9" t="s">
        <v>303</v>
      </c>
      <c r="F109" s="9" t="s">
        <v>304</v>
      </c>
      <c r="G109" s="11"/>
      <c r="I109" s="9">
        <v>96</v>
      </c>
      <c r="J109" s="12">
        <v>28</v>
      </c>
      <c r="K109" s="12" t="s">
        <v>305</v>
      </c>
      <c r="L109" s="12" t="s">
        <v>306</v>
      </c>
      <c r="M109" s="12">
        <v>28</v>
      </c>
      <c r="N109" s="9" t="s">
        <v>29</v>
      </c>
      <c r="O109" s="9" t="s">
        <v>30</v>
      </c>
      <c r="P109" s="13" t="s">
        <v>33</v>
      </c>
      <c r="Q109" s="9" t="s">
        <v>32</v>
      </c>
      <c r="R109" s="9">
        <v>1054</v>
      </c>
      <c r="S109" s="9"/>
      <c r="T109" s="9"/>
      <c r="U109" s="9"/>
      <c r="V109" s="9"/>
      <c r="W109" s="9"/>
    </row>
    <row r="110" spans="1:23" ht="16" x14ac:dyDescent="0.2">
      <c r="A110" s="9">
        <v>1055</v>
      </c>
      <c r="B110" s="9">
        <v>4309</v>
      </c>
      <c r="C110" s="9" t="s">
        <v>307</v>
      </c>
      <c r="D110" s="10" t="s">
        <v>308</v>
      </c>
      <c r="E110" s="9" t="s">
        <v>309</v>
      </c>
      <c r="F110" s="9" t="s">
        <v>310</v>
      </c>
      <c r="G110" s="11"/>
      <c r="I110" s="9">
        <v>96</v>
      </c>
      <c r="J110" s="12">
        <v>9</v>
      </c>
      <c r="K110" s="12" t="s">
        <v>311</v>
      </c>
      <c r="L110" s="12" t="s">
        <v>312</v>
      </c>
      <c r="M110" s="12">
        <v>33</v>
      </c>
      <c r="N110" s="9" t="s">
        <v>29</v>
      </c>
      <c r="O110" s="9" t="s">
        <v>30</v>
      </c>
      <c r="P110" s="13" t="s">
        <v>31</v>
      </c>
      <c r="Q110" s="9" t="s">
        <v>32</v>
      </c>
      <c r="R110" s="9">
        <v>1055</v>
      </c>
      <c r="S110" s="9"/>
      <c r="T110" s="9"/>
      <c r="U110" s="9"/>
      <c r="V110" s="9"/>
      <c r="W110" s="9"/>
    </row>
    <row r="111" spans="1:23" ht="16" x14ac:dyDescent="0.2">
      <c r="A111" s="9">
        <v>1055</v>
      </c>
      <c r="B111" s="9">
        <v>4310</v>
      </c>
      <c r="C111" s="9" t="s">
        <v>307</v>
      </c>
      <c r="D111" s="10" t="s">
        <v>308</v>
      </c>
      <c r="E111" s="9" t="s">
        <v>309</v>
      </c>
      <c r="F111" s="9" t="s">
        <v>310</v>
      </c>
      <c r="G111" s="11"/>
      <c r="I111" s="9">
        <v>96</v>
      </c>
      <c r="J111" s="12">
        <v>9</v>
      </c>
      <c r="K111" s="12" t="s">
        <v>311</v>
      </c>
      <c r="L111" s="12" t="s">
        <v>312</v>
      </c>
      <c r="M111" s="12">
        <v>33</v>
      </c>
      <c r="N111" s="9" t="s">
        <v>29</v>
      </c>
      <c r="O111" s="9" t="s">
        <v>30</v>
      </c>
      <c r="P111" s="13" t="s">
        <v>33</v>
      </c>
      <c r="Q111" s="9" t="s">
        <v>32</v>
      </c>
      <c r="R111" s="9">
        <v>1055</v>
      </c>
      <c r="S111" s="9"/>
      <c r="T111" s="9"/>
      <c r="U111" s="9"/>
      <c r="V111" s="9"/>
      <c r="W111" s="9"/>
    </row>
    <row r="112" spans="1:23" ht="16" x14ac:dyDescent="0.2">
      <c r="A112" s="9">
        <v>1056</v>
      </c>
      <c r="B112" s="9">
        <v>4311</v>
      </c>
      <c r="C112" s="9" t="s">
        <v>313</v>
      </c>
      <c r="D112" s="10" t="s">
        <v>314</v>
      </c>
      <c r="E112" s="9" t="s">
        <v>315</v>
      </c>
      <c r="F112" s="9" t="s">
        <v>316</v>
      </c>
      <c r="G112" s="11"/>
      <c r="I112" s="9">
        <v>96</v>
      </c>
      <c r="J112" s="12">
        <v>4</v>
      </c>
      <c r="K112" s="12" t="s">
        <v>317</v>
      </c>
      <c r="L112" s="12" t="s">
        <v>318</v>
      </c>
      <c r="M112" s="12">
        <v>18</v>
      </c>
      <c r="N112" s="9" t="s">
        <v>29</v>
      </c>
      <c r="O112" s="9" t="s">
        <v>30</v>
      </c>
      <c r="P112" s="13" t="s">
        <v>31</v>
      </c>
      <c r="Q112" s="9" t="s">
        <v>32</v>
      </c>
      <c r="R112" s="9">
        <v>1056</v>
      </c>
      <c r="S112" s="9"/>
      <c r="T112" s="9"/>
      <c r="U112" s="9"/>
      <c r="V112" s="9"/>
      <c r="W112" s="9"/>
    </row>
    <row r="113" spans="1:23" ht="16" x14ac:dyDescent="0.2">
      <c r="A113" s="9">
        <v>1056</v>
      </c>
      <c r="B113" s="9">
        <v>4312</v>
      </c>
      <c r="C113" s="9" t="s">
        <v>313</v>
      </c>
      <c r="D113" s="10" t="s">
        <v>314</v>
      </c>
      <c r="E113" s="9" t="s">
        <v>315</v>
      </c>
      <c r="F113" s="9" t="s">
        <v>316</v>
      </c>
      <c r="G113" s="11"/>
      <c r="I113" s="9">
        <v>96</v>
      </c>
      <c r="J113" s="12">
        <v>4</v>
      </c>
      <c r="K113" s="12" t="s">
        <v>317</v>
      </c>
      <c r="L113" s="12" t="s">
        <v>318</v>
      </c>
      <c r="M113" s="12">
        <v>18</v>
      </c>
      <c r="N113" s="9" t="s">
        <v>29</v>
      </c>
      <c r="O113" s="9" t="s">
        <v>30</v>
      </c>
      <c r="P113" s="13" t="s">
        <v>33</v>
      </c>
      <c r="Q113" s="9" t="s">
        <v>32</v>
      </c>
      <c r="R113" s="9">
        <v>1056</v>
      </c>
      <c r="S113" s="9"/>
      <c r="T113" s="9"/>
      <c r="U113" s="9"/>
      <c r="V113" s="9"/>
      <c r="W113" s="9"/>
    </row>
    <row r="114" spans="1:23" ht="16" x14ac:dyDescent="0.2">
      <c r="A114" s="9">
        <v>1057</v>
      </c>
      <c r="B114" s="9">
        <v>4313</v>
      </c>
      <c r="C114" s="9" t="s">
        <v>319</v>
      </c>
      <c r="D114" s="10" t="s">
        <v>320</v>
      </c>
      <c r="E114" s="9" t="s">
        <v>321</v>
      </c>
      <c r="F114" s="9" t="s">
        <v>322</v>
      </c>
      <c r="G114" s="11"/>
      <c r="I114" s="9">
        <v>96</v>
      </c>
      <c r="J114" s="12">
        <v>1</v>
      </c>
      <c r="K114" s="12" t="s">
        <v>323</v>
      </c>
      <c r="L114" s="12" t="s">
        <v>324</v>
      </c>
      <c r="M114" s="12">
        <v>48</v>
      </c>
      <c r="N114" s="9" t="s">
        <v>29</v>
      </c>
      <c r="O114" s="9" t="s">
        <v>30</v>
      </c>
      <c r="P114" s="13" t="s">
        <v>31</v>
      </c>
      <c r="Q114" s="9" t="s">
        <v>32</v>
      </c>
      <c r="R114" s="9">
        <v>1057</v>
      </c>
      <c r="S114" s="9"/>
      <c r="T114" s="9"/>
      <c r="U114" s="9"/>
      <c r="V114" s="9"/>
      <c r="W114" s="9"/>
    </row>
    <row r="115" spans="1:23" ht="16" x14ac:dyDescent="0.2">
      <c r="A115" s="9">
        <v>1057</v>
      </c>
      <c r="B115" s="9">
        <v>4314</v>
      </c>
      <c r="C115" s="9" t="s">
        <v>319</v>
      </c>
      <c r="D115" s="10" t="s">
        <v>320</v>
      </c>
      <c r="E115" s="9" t="s">
        <v>321</v>
      </c>
      <c r="F115" s="9" t="s">
        <v>322</v>
      </c>
      <c r="G115" s="11"/>
      <c r="I115" s="9">
        <v>96</v>
      </c>
      <c r="J115" s="12">
        <v>1</v>
      </c>
      <c r="K115" s="12" t="s">
        <v>323</v>
      </c>
      <c r="L115" s="12" t="s">
        <v>324</v>
      </c>
      <c r="M115" s="12">
        <v>48</v>
      </c>
      <c r="N115" s="9" t="s">
        <v>29</v>
      </c>
      <c r="O115" s="9" t="s">
        <v>30</v>
      </c>
      <c r="P115" s="13" t="s">
        <v>33</v>
      </c>
      <c r="Q115" s="9" t="s">
        <v>32</v>
      </c>
      <c r="R115" s="9">
        <v>1057</v>
      </c>
      <c r="S115" s="9"/>
      <c r="T115" s="9"/>
      <c r="U115" s="9"/>
      <c r="V115" s="9"/>
      <c r="W115" s="9"/>
    </row>
    <row r="116" spans="1:23" ht="16" x14ac:dyDescent="0.2">
      <c r="A116" s="9">
        <v>1058</v>
      </c>
      <c r="B116" s="9">
        <v>4315</v>
      </c>
      <c r="C116" s="9" t="s">
        <v>325</v>
      </c>
      <c r="D116" s="10" t="s">
        <v>326</v>
      </c>
      <c r="E116" s="9" t="s">
        <v>327</v>
      </c>
      <c r="F116" s="9" t="s">
        <v>328</v>
      </c>
      <c r="G116" s="11"/>
      <c r="I116" s="9">
        <v>96</v>
      </c>
      <c r="J116" s="12">
        <v>10</v>
      </c>
      <c r="K116" s="12" t="s">
        <v>329</v>
      </c>
      <c r="L116" s="12" t="s">
        <v>330</v>
      </c>
      <c r="M116" s="12">
        <v>36</v>
      </c>
      <c r="N116" s="9" t="s">
        <v>29</v>
      </c>
      <c r="O116" s="9" t="s">
        <v>30</v>
      </c>
      <c r="P116" s="13" t="s">
        <v>31</v>
      </c>
      <c r="Q116" s="9" t="s">
        <v>32</v>
      </c>
      <c r="R116" s="9">
        <v>1058</v>
      </c>
      <c r="S116" s="9"/>
      <c r="T116" s="9"/>
      <c r="U116" s="9"/>
      <c r="V116" s="9"/>
      <c r="W116" s="9"/>
    </row>
    <row r="117" spans="1:23" ht="16" x14ac:dyDescent="0.2">
      <c r="A117" s="9">
        <v>1058</v>
      </c>
      <c r="B117" s="9">
        <v>4316</v>
      </c>
      <c r="C117" s="9" t="s">
        <v>325</v>
      </c>
      <c r="D117" s="10" t="s">
        <v>326</v>
      </c>
      <c r="E117" s="9" t="s">
        <v>327</v>
      </c>
      <c r="F117" s="9" t="s">
        <v>328</v>
      </c>
      <c r="G117" s="11"/>
      <c r="I117" s="9">
        <v>96</v>
      </c>
      <c r="J117" s="12">
        <v>10</v>
      </c>
      <c r="K117" s="12" t="s">
        <v>329</v>
      </c>
      <c r="L117" s="12" t="s">
        <v>330</v>
      </c>
      <c r="M117" s="12">
        <v>36</v>
      </c>
      <c r="N117" s="9" t="s">
        <v>29</v>
      </c>
      <c r="O117" s="9" t="s">
        <v>30</v>
      </c>
      <c r="P117" s="13" t="s">
        <v>33</v>
      </c>
      <c r="Q117" s="9" t="s">
        <v>32</v>
      </c>
      <c r="R117" s="9">
        <v>1058</v>
      </c>
      <c r="S117" s="9"/>
      <c r="T117" s="9"/>
      <c r="U117" s="9"/>
      <c r="V117" s="9"/>
      <c r="W117" s="9"/>
    </row>
    <row r="118" spans="1:23" ht="16" x14ac:dyDescent="0.2">
      <c r="A118" s="9">
        <v>1059</v>
      </c>
      <c r="B118" s="9">
        <v>4317</v>
      </c>
      <c r="C118" s="9" t="s">
        <v>331</v>
      </c>
      <c r="D118" s="10" t="s">
        <v>332</v>
      </c>
      <c r="E118" s="9" t="s">
        <v>333</v>
      </c>
      <c r="F118" s="9" t="s">
        <v>334</v>
      </c>
      <c r="G118" s="11"/>
      <c r="I118" s="9">
        <v>96</v>
      </c>
      <c r="J118" s="12">
        <v>38</v>
      </c>
      <c r="K118" s="12" t="s">
        <v>335</v>
      </c>
      <c r="L118" s="12" t="s">
        <v>336</v>
      </c>
      <c r="M118" s="12">
        <v>57</v>
      </c>
      <c r="N118" s="9" t="s">
        <v>29</v>
      </c>
      <c r="O118" s="9" t="s">
        <v>30</v>
      </c>
      <c r="P118" s="13" t="s">
        <v>31</v>
      </c>
      <c r="Q118" s="9" t="s">
        <v>32</v>
      </c>
      <c r="R118" s="9">
        <v>1059</v>
      </c>
      <c r="S118" s="9"/>
      <c r="T118" s="9"/>
      <c r="U118" s="9"/>
      <c r="V118" s="9"/>
      <c r="W118" s="9"/>
    </row>
    <row r="119" spans="1:23" ht="16" x14ac:dyDescent="0.2">
      <c r="A119" s="9">
        <v>1059</v>
      </c>
      <c r="B119" s="9">
        <v>4318</v>
      </c>
      <c r="C119" s="9" t="s">
        <v>331</v>
      </c>
      <c r="D119" s="10" t="s">
        <v>332</v>
      </c>
      <c r="E119" s="9" t="s">
        <v>333</v>
      </c>
      <c r="F119" s="9" t="s">
        <v>334</v>
      </c>
      <c r="G119" s="11"/>
      <c r="I119" s="9">
        <v>96</v>
      </c>
      <c r="J119" s="12">
        <v>38</v>
      </c>
      <c r="K119" s="12" t="s">
        <v>335</v>
      </c>
      <c r="L119" s="12" t="s">
        <v>336</v>
      </c>
      <c r="M119" s="12">
        <v>57</v>
      </c>
      <c r="N119" s="9" t="s">
        <v>29</v>
      </c>
      <c r="O119" s="9" t="s">
        <v>30</v>
      </c>
      <c r="P119" s="13" t="s">
        <v>33</v>
      </c>
      <c r="Q119" s="9" t="s">
        <v>32</v>
      </c>
      <c r="R119" s="9">
        <v>1059</v>
      </c>
      <c r="S119" s="9"/>
      <c r="T119" s="9"/>
      <c r="U119" s="9"/>
      <c r="V119" s="9"/>
      <c r="W119" s="9"/>
    </row>
    <row r="120" spans="1:23" ht="16" x14ac:dyDescent="0.2">
      <c r="A120" s="9">
        <v>1060</v>
      </c>
      <c r="B120" s="9">
        <v>4319</v>
      </c>
      <c r="C120" s="9" t="s">
        <v>337</v>
      </c>
      <c r="D120" s="10" t="s">
        <v>338</v>
      </c>
      <c r="E120" s="9" t="s">
        <v>339</v>
      </c>
      <c r="F120" s="9" t="s">
        <v>340</v>
      </c>
      <c r="G120" s="11"/>
      <c r="I120" s="9">
        <v>96</v>
      </c>
      <c r="J120" s="12">
        <v>53</v>
      </c>
      <c r="K120" s="12" t="s">
        <v>341</v>
      </c>
      <c r="L120" s="12" t="s">
        <v>342</v>
      </c>
      <c r="M120" s="12">
        <v>74</v>
      </c>
      <c r="N120" s="9" t="s">
        <v>29</v>
      </c>
      <c r="O120" s="9" t="s">
        <v>30</v>
      </c>
      <c r="P120" s="13" t="s">
        <v>31</v>
      </c>
      <c r="Q120" s="9" t="s">
        <v>32</v>
      </c>
      <c r="R120" s="9">
        <v>1060</v>
      </c>
      <c r="S120" s="9"/>
      <c r="T120" s="9"/>
      <c r="U120" s="9"/>
      <c r="V120" s="9"/>
      <c r="W120" s="9"/>
    </row>
    <row r="121" spans="1:23" ht="16" x14ac:dyDescent="0.2">
      <c r="A121" s="9">
        <v>1060</v>
      </c>
      <c r="B121" s="9">
        <v>4320</v>
      </c>
      <c r="C121" s="9" t="s">
        <v>337</v>
      </c>
      <c r="D121" s="10" t="s">
        <v>338</v>
      </c>
      <c r="E121" s="9" t="s">
        <v>339</v>
      </c>
      <c r="F121" s="9" t="s">
        <v>340</v>
      </c>
      <c r="G121" s="11"/>
      <c r="I121" s="9">
        <v>96</v>
      </c>
      <c r="J121" s="12">
        <v>53</v>
      </c>
      <c r="K121" s="12" t="s">
        <v>341</v>
      </c>
      <c r="L121" s="12" t="s">
        <v>342</v>
      </c>
      <c r="M121" s="12">
        <v>74</v>
      </c>
      <c r="N121" s="9" t="s">
        <v>29</v>
      </c>
      <c r="O121" s="9" t="s">
        <v>30</v>
      </c>
      <c r="P121" s="13" t="s">
        <v>33</v>
      </c>
      <c r="Q121" s="9" t="s">
        <v>32</v>
      </c>
      <c r="R121" s="9">
        <v>1060</v>
      </c>
      <c r="S121" s="9"/>
      <c r="T121" s="9"/>
      <c r="U121" s="9"/>
      <c r="V121" s="9"/>
      <c r="W121" s="9"/>
    </row>
    <row r="122" spans="1:23" ht="16" x14ac:dyDescent="0.2">
      <c r="A122" s="9">
        <v>1061</v>
      </c>
      <c r="B122" s="9">
        <v>4321</v>
      </c>
      <c r="C122" s="9" t="s">
        <v>343</v>
      </c>
      <c r="D122" s="10" t="s">
        <v>151</v>
      </c>
      <c r="E122" s="9" t="s">
        <v>152</v>
      </c>
      <c r="F122" s="9" t="s">
        <v>153</v>
      </c>
      <c r="G122" s="11"/>
      <c r="I122" s="9">
        <v>96</v>
      </c>
      <c r="J122" s="12">
        <v>45</v>
      </c>
      <c r="K122" s="12" t="s">
        <v>154</v>
      </c>
      <c r="L122" s="12" t="s">
        <v>155</v>
      </c>
      <c r="M122" s="12">
        <v>30</v>
      </c>
      <c r="N122" s="9" t="s">
        <v>29</v>
      </c>
      <c r="O122" s="9" t="s">
        <v>30</v>
      </c>
      <c r="P122" s="13" t="s">
        <v>31</v>
      </c>
      <c r="Q122" s="9" t="s">
        <v>32</v>
      </c>
      <c r="R122" s="9">
        <v>1061</v>
      </c>
      <c r="S122" s="9"/>
      <c r="T122" s="9"/>
      <c r="U122" s="9"/>
      <c r="V122" s="9"/>
      <c r="W122" s="9"/>
    </row>
    <row r="123" spans="1:23" ht="16" x14ac:dyDescent="0.2">
      <c r="A123" s="9">
        <v>1061</v>
      </c>
      <c r="B123" s="9">
        <v>4322</v>
      </c>
      <c r="C123" s="9" t="s">
        <v>343</v>
      </c>
      <c r="D123" s="10" t="s">
        <v>151</v>
      </c>
      <c r="E123" s="9" t="s">
        <v>152</v>
      </c>
      <c r="F123" s="9" t="s">
        <v>153</v>
      </c>
      <c r="G123" s="11"/>
      <c r="I123" s="9">
        <v>96</v>
      </c>
      <c r="J123" s="12">
        <v>45</v>
      </c>
      <c r="K123" s="12" t="s">
        <v>154</v>
      </c>
      <c r="L123" s="12" t="s">
        <v>155</v>
      </c>
      <c r="M123" s="12">
        <v>30</v>
      </c>
      <c r="N123" s="9" t="s">
        <v>29</v>
      </c>
      <c r="O123" s="9" t="s">
        <v>30</v>
      </c>
      <c r="P123" s="13" t="s">
        <v>33</v>
      </c>
      <c r="Q123" s="9" t="s">
        <v>32</v>
      </c>
      <c r="R123" s="9">
        <v>1061</v>
      </c>
      <c r="S123" s="9"/>
      <c r="T123" s="9"/>
      <c r="U123" s="9"/>
      <c r="V123" s="9"/>
      <c r="W123" s="9"/>
    </row>
    <row r="124" spans="1:23" ht="16" x14ac:dyDescent="0.2">
      <c r="A124" s="9">
        <v>1062</v>
      </c>
      <c r="B124" s="9">
        <v>4323</v>
      </c>
      <c r="C124" s="9" t="s">
        <v>344</v>
      </c>
      <c r="D124" s="10" t="s">
        <v>345</v>
      </c>
      <c r="E124" s="9" t="s">
        <v>346</v>
      </c>
      <c r="F124" s="9" t="s">
        <v>347</v>
      </c>
      <c r="G124" s="11"/>
      <c r="I124" s="9">
        <v>96</v>
      </c>
      <c r="J124" s="12">
        <v>50</v>
      </c>
      <c r="K124" s="12" t="s">
        <v>348</v>
      </c>
      <c r="L124" s="12" t="s">
        <v>349</v>
      </c>
      <c r="M124" s="12">
        <v>72</v>
      </c>
      <c r="N124" s="9" t="s">
        <v>29</v>
      </c>
      <c r="O124" s="9" t="s">
        <v>30</v>
      </c>
      <c r="P124" s="13" t="s">
        <v>31</v>
      </c>
      <c r="Q124" s="9" t="s">
        <v>32</v>
      </c>
      <c r="R124" s="9">
        <v>1062</v>
      </c>
      <c r="S124" s="9"/>
      <c r="T124" s="9"/>
      <c r="U124" s="9"/>
      <c r="V124" s="9"/>
      <c r="W124" s="9"/>
    </row>
    <row r="125" spans="1:23" ht="16" x14ac:dyDescent="0.2">
      <c r="A125" s="9">
        <v>1062</v>
      </c>
      <c r="B125" s="9">
        <v>4324</v>
      </c>
      <c r="C125" s="9" t="s">
        <v>344</v>
      </c>
      <c r="D125" s="10" t="s">
        <v>345</v>
      </c>
      <c r="E125" s="9" t="s">
        <v>346</v>
      </c>
      <c r="F125" s="9" t="s">
        <v>347</v>
      </c>
      <c r="G125" s="11"/>
      <c r="I125" s="9">
        <v>96</v>
      </c>
      <c r="J125" s="12">
        <v>50</v>
      </c>
      <c r="K125" s="12" t="s">
        <v>348</v>
      </c>
      <c r="L125" s="12" t="s">
        <v>349</v>
      </c>
      <c r="M125" s="12">
        <v>72</v>
      </c>
      <c r="N125" s="9" t="s">
        <v>29</v>
      </c>
      <c r="O125" s="9" t="s">
        <v>30</v>
      </c>
      <c r="P125" s="13" t="s">
        <v>33</v>
      </c>
      <c r="Q125" s="9" t="s">
        <v>32</v>
      </c>
      <c r="R125" s="9">
        <v>1062</v>
      </c>
      <c r="S125" s="9"/>
      <c r="T125" s="9"/>
      <c r="U125" s="9"/>
      <c r="V125" s="9"/>
      <c r="W125" s="9"/>
    </row>
    <row r="126" spans="1:23" ht="16" x14ac:dyDescent="0.2">
      <c r="A126" s="9">
        <v>1063</v>
      </c>
      <c r="B126" s="9">
        <v>4325</v>
      </c>
      <c r="C126" s="9" t="s">
        <v>350</v>
      </c>
      <c r="D126" s="10" t="s">
        <v>351</v>
      </c>
      <c r="E126" s="9" t="s">
        <v>352</v>
      </c>
      <c r="F126" s="9" t="s">
        <v>351</v>
      </c>
      <c r="G126" s="11"/>
      <c r="I126" s="9">
        <v>96</v>
      </c>
      <c r="J126" s="12">
        <v>82</v>
      </c>
      <c r="K126" s="12"/>
      <c r="L126" s="12" t="s">
        <v>43</v>
      </c>
      <c r="M126" s="12">
        <v>81</v>
      </c>
      <c r="N126" s="9" t="s">
        <v>29</v>
      </c>
      <c r="O126" s="9" t="s">
        <v>104</v>
      </c>
      <c r="P126" s="13" t="s">
        <v>105</v>
      </c>
      <c r="Q126" s="9" t="s">
        <v>32</v>
      </c>
      <c r="R126" s="9">
        <v>1063</v>
      </c>
      <c r="S126" s="9"/>
      <c r="T126" s="9"/>
      <c r="U126" s="9"/>
      <c r="V126" s="9"/>
      <c r="W126" s="9"/>
    </row>
    <row r="127" spans="1:23" ht="16" x14ac:dyDescent="0.2">
      <c r="A127" s="9">
        <v>1063</v>
      </c>
      <c r="B127" s="9">
        <v>4326</v>
      </c>
      <c r="C127" s="9" t="s">
        <v>350</v>
      </c>
      <c r="D127" s="10" t="s">
        <v>351</v>
      </c>
      <c r="E127" s="9" t="s">
        <v>352</v>
      </c>
      <c r="F127" s="9" t="s">
        <v>351</v>
      </c>
      <c r="G127" s="11"/>
      <c r="I127" s="9">
        <v>96</v>
      </c>
      <c r="J127" s="12">
        <v>82</v>
      </c>
      <c r="K127" s="12"/>
      <c r="L127" s="12" t="s">
        <v>43</v>
      </c>
      <c r="M127" s="12">
        <v>81</v>
      </c>
      <c r="N127" s="9" t="s">
        <v>29</v>
      </c>
      <c r="O127" s="9" t="s">
        <v>104</v>
      </c>
      <c r="P127" s="13" t="s">
        <v>106</v>
      </c>
      <c r="Q127" s="9" t="s">
        <v>32</v>
      </c>
      <c r="R127" s="9">
        <v>1063</v>
      </c>
      <c r="S127" s="9"/>
      <c r="T127" s="9"/>
      <c r="U127" s="9"/>
      <c r="V127" s="9"/>
      <c r="W127" s="9"/>
    </row>
    <row r="128" spans="1:23" ht="16" x14ac:dyDescent="0.2">
      <c r="A128" s="9">
        <v>1064</v>
      </c>
      <c r="B128" s="9">
        <v>4327</v>
      </c>
      <c r="C128" s="9" t="s">
        <v>353</v>
      </c>
      <c r="D128" s="10" t="s">
        <v>354</v>
      </c>
      <c r="E128" s="9" t="s">
        <v>355</v>
      </c>
      <c r="F128" s="9" t="s">
        <v>356</v>
      </c>
      <c r="G128" s="11"/>
      <c r="I128" s="9">
        <v>96</v>
      </c>
      <c r="J128" s="12">
        <v>11</v>
      </c>
      <c r="K128" s="12" t="s">
        <v>357</v>
      </c>
      <c r="L128" s="12" t="s">
        <v>358</v>
      </c>
      <c r="M128" s="12">
        <v>15</v>
      </c>
      <c r="N128" s="9" t="s">
        <v>29</v>
      </c>
      <c r="O128" s="9" t="s">
        <v>104</v>
      </c>
      <c r="P128" s="13" t="s">
        <v>105</v>
      </c>
      <c r="Q128" s="9" t="s">
        <v>32</v>
      </c>
      <c r="R128" s="9">
        <v>1064</v>
      </c>
      <c r="S128" s="9"/>
      <c r="T128" s="9"/>
      <c r="U128" s="9"/>
      <c r="V128" s="9"/>
      <c r="W128" s="9"/>
    </row>
    <row r="129" spans="1:23" ht="16" x14ac:dyDescent="0.2">
      <c r="A129" s="9">
        <v>1064</v>
      </c>
      <c r="B129" s="9">
        <v>4328</v>
      </c>
      <c r="C129" s="9" t="s">
        <v>353</v>
      </c>
      <c r="D129" s="10" t="s">
        <v>354</v>
      </c>
      <c r="E129" s="9" t="s">
        <v>355</v>
      </c>
      <c r="F129" s="9" t="s">
        <v>356</v>
      </c>
      <c r="G129" s="11"/>
      <c r="I129" s="9">
        <v>96</v>
      </c>
      <c r="J129" s="12">
        <v>11</v>
      </c>
      <c r="K129" s="12" t="s">
        <v>357</v>
      </c>
      <c r="L129" s="12" t="s">
        <v>358</v>
      </c>
      <c r="M129" s="12">
        <v>15</v>
      </c>
      <c r="N129" s="9" t="s">
        <v>29</v>
      </c>
      <c r="O129" s="9" t="s">
        <v>104</v>
      </c>
      <c r="P129" s="13" t="s">
        <v>106</v>
      </c>
      <c r="Q129" s="9" t="s">
        <v>32</v>
      </c>
      <c r="R129" s="9">
        <v>1064</v>
      </c>
      <c r="S129" s="9"/>
      <c r="T129" s="9"/>
      <c r="U129" s="9"/>
      <c r="V129" s="9"/>
      <c r="W129" s="9"/>
    </row>
    <row r="130" spans="1:23" ht="16" x14ac:dyDescent="0.2">
      <c r="A130" s="9">
        <v>1065</v>
      </c>
      <c r="B130" s="9">
        <v>4329</v>
      </c>
      <c r="C130" s="9" t="s">
        <v>359</v>
      </c>
      <c r="D130" s="10" t="s">
        <v>205</v>
      </c>
      <c r="E130" s="9" t="s">
        <v>206</v>
      </c>
      <c r="F130" s="9" t="s">
        <v>207</v>
      </c>
      <c r="G130" s="11"/>
      <c r="I130" s="9">
        <v>96</v>
      </c>
      <c r="J130" s="12">
        <v>34</v>
      </c>
      <c r="K130" s="12" t="s">
        <v>208</v>
      </c>
      <c r="L130" s="12" t="s">
        <v>209</v>
      </c>
      <c r="M130" s="12">
        <v>22</v>
      </c>
      <c r="N130" s="9" t="s">
        <v>29</v>
      </c>
      <c r="O130" s="9" t="s">
        <v>104</v>
      </c>
      <c r="P130" s="13" t="s">
        <v>105</v>
      </c>
      <c r="Q130" s="9" t="s">
        <v>32</v>
      </c>
      <c r="R130" s="9">
        <v>1065</v>
      </c>
      <c r="S130" s="9"/>
      <c r="T130" s="9"/>
      <c r="U130" s="9"/>
      <c r="V130" s="9"/>
      <c r="W130" s="9"/>
    </row>
    <row r="131" spans="1:23" ht="16" x14ac:dyDescent="0.2">
      <c r="A131" s="9">
        <v>1065</v>
      </c>
      <c r="B131" s="9">
        <v>4330</v>
      </c>
      <c r="C131" s="9" t="s">
        <v>359</v>
      </c>
      <c r="D131" s="10" t="s">
        <v>205</v>
      </c>
      <c r="E131" s="9" t="s">
        <v>206</v>
      </c>
      <c r="F131" s="9" t="s">
        <v>207</v>
      </c>
      <c r="G131" s="11"/>
      <c r="I131" s="9">
        <v>96</v>
      </c>
      <c r="J131" s="12">
        <v>34</v>
      </c>
      <c r="K131" s="12" t="s">
        <v>208</v>
      </c>
      <c r="L131" s="12" t="s">
        <v>209</v>
      </c>
      <c r="M131" s="12">
        <v>22</v>
      </c>
      <c r="N131" s="9" t="s">
        <v>29</v>
      </c>
      <c r="O131" s="9" t="s">
        <v>104</v>
      </c>
      <c r="P131" s="13" t="s">
        <v>106</v>
      </c>
      <c r="Q131" s="9" t="s">
        <v>32</v>
      </c>
      <c r="R131" s="9">
        <v>1065</v>
      </c>
      <c r="S131" s="9"/>
      <c r="T131" s="9"/>
      <c r="U131" s="9"/>
      <c r="V131" s="9"/>
      <c r="W131" s="9"/>
    </row>
    <row r="132" spans="1:23" ht="16" x14ac:dyDescent="0.2">
      <c r="A132" s="9">
        <v>1066</v>
      </c>
      <c r="B132" s="9">
        <v>4331</v>
      </c>
      <c r="C132" s="9" t="s">
        <v>360</v>
      </c>
      <c r="D132" s="10" t="s">
        <v>314</v>
      </c>
      <c r="E132" s="9" t="s">
        <v>315</v>
      </c>
      <c r="F132" s="9" t="s">
        <v>316</v>
      </c>
      <c r="G132" s="11"/>
      <c r="I132" s="9">
        <v>96</v>
      </c>
      <c r="J132" s="12">
        <v>4</v>
      </c>
      <c r="K132" s="12" t="s">
        <v>317</v>
      </c>
      <c r="L132" s="12" t="s">
        <v>318</v>
      </c>
      <c r="M132" s="12">
        <v>18</v>
      </c>
      <c r="N132" s="9" t="s">
        <v>29</v>
      </c>
      <c r="O132" s="9" t="s">
        <v>104</v>
      </c>
      <c r="P132" s="13" t="s">
        <v>105</v>
      </c>
      <c r="Q132" s="9" t="s">
        <v>32</v>
      </c>
      <c r="R132" s="9">
        <v>1066</v>
      </c>
      <c r="S132" s="9"/>
      <c r="T132" s="9"/>
      <c r="U132" s="9"/>
      <c r="V132" s="9"/>
      <c r="W132" s="9"/>
    </row>
    <row r="133" spans="1:23" ht="16" x14ac:dyDescent="0.2">
      <c r="A133" s="9">
        <v>1066</v>
      </c>
      <c r="B133" s="9">
        <v>4332</v>
      </c>
      <c r="C133" s="9" t="s">
        <v>360</v>
      </c>
      <c r="D133" s="10" t="s">
        <v>314</v>
      </c>
      <c r="E133" s="9" t="s">
        <v>315</v>
      </c>
      <c r="F133" s="9" t="s">
        <v>316</v>
      </c>
      <c r="G133" s="11"/>
      <c r="I133" s="9">
        <v>96</v>
      </c>
      <c r="J133" s="12">
        <v>4</v>
      </c>
      <c r="K133" s="12" t="s">
        <v>317</v>
      </c>
      <c r="L133" s="12" t="s">
        <v>318</v>
      </c>
      <c r="M133" s="12">
        <v>18</v>
      </c>
      <c r="N133" s="9" t="s">
        <v>29</v>
      </c>
      <c r="O133" s="9" t="s">
        <v>104</v>
      </c>
      <c r="P133" s="13" t="s">
        <v>106</v>
      </c>
      <c r="Q133" s="9" t="s">
        <v>32</v>
      </c>
      <c r="R133" s="9">
        <v>1066</v>
      </c>
      <c r="S133" s="9"/>
      <c r="T133" s="9"/>
      <c r="U133" s="9"/>
      <c r="V133" s="9"/>
      <c r="W133" s="9"/>
    </row>
    <row r="134" spans="1:23" ht="16" x14ac:dyDescent="0.2">
      <c r="A134" s="9">
        <v>1067</v>
      </c>
      <c r="B134" s="9">
        <v>4333</v>
      </c>
      <c r="C134" s="9" t="s">
        <v>361</v>
      </c>
      <c r="D134" s="10" t="s">
        <v>362</v>
      </c>
      <c r="E134" s="9" t="s">
        <v>363</v>
      </c>
      <c r="F134" s="9" t="s">
        <v>364</v>
      </c>
      <c r="G134" s="11"/>
      <c r="I134" s="9">
        <v>96</v>
      </c>
      <c r="J134" s="12">
        <v>65</v>
      </c>
      <c r="K134" s="12" t="s">
        <v>365</v>
      </c>
      <c r="L134" s="12" t="s">
        <v>366</v>
      </c>
      <c r="M134" s="12">
        <v>24</v>
      </c>
      <c r="N134" s="9" t="s">
        <v>29</v>
      </c>
      <c r="O134" s="9" t="s">
        <v>104</v>
      </c>
      <c r="P134" s="13" t="s">
        <v>105</v>
      </c>
      <c r="Q134" s="9" t="s">
        <v>32</v>
      </c>
      <c r="R134" s="9">
        <v>1067</v>
      </c>
      <c r="S134" s="9"/>
      <c r="T134" s="9"/>
      <c r="U134" s="9"/>
      <c r="V134" s="9"/>
      <c r="W134" s="9"/>
    </row>
    <row r="135" spans="1:23" ht="16" x14ac:dyDescent="0.2">
      <c r="A135" s="9">
        <v>1067</v>
      </c>
      <c r="B135" s="9">
        <v>4334</v>
      </c>
      <c r="C135" s="9" t="s">
        <v>361</v>
      </c>
      <c r="D135" s="10" t="s">
        <v>362</v>
      </c>
      <c r="E135" s="9" t="s">
        <v>363</v>
      </c>
      <c r="F135" s="9" t="s">
        <v>364</v>
      </c>
      <c r="G135" s="11"/>
      <c r="I135" s="9">
        <v>96</v>
      </c>
      <c r="J135" s="12">
        <v>65</v>
      </c>
      <c r="K135" s="12" t="s">
        <v>365</v>
      </c>
      <c r="L135" s="12" t="s">
        <v>366</v>
      </c>
      <c r="M135" s="12">
        <v>24</v>
      </c>
      <c r="N135" s="9" t="s">
        <v>29</v>
      </c>
      <c r="O135" s="9" t="s">
        <v>104</v>
      </c>
      <c r="P135" s="13" t="s">
        <v>106</v>
      </c>
      <c r="Q135" s="9" t="s">
        <v>32</v>
      </c>
      <c r="R135" s="9">
        <v>1067</v>
      </c>
      <c r="S135" s="9"/>
      <c r="T135" s="9"/>
      <c r="U135" s="9"/>
      <c r="V135" s="9"/>
      <c r="W135" s="9"/>
    </row>
    <row r="136" spans="1:23" ht="16" x14ac:dyDescent="0.2">
      <c r="A136" s="9">
        <v>1068</v>
      </c>
      <c r="B136" s="9">
        <v>4335</v>
      </c>
      <c r="C136" s="9" t="s">
        <v>367</v>
      </c>
      <c r="D136" s="10" t="s">
        <v>24</v>
      </c>
      <c r="E136" s="9" t="s">
        <v>25</v>
      </c>
      <c r="F136" s="9" t="s">
        <v>26</v>
      </c>
      <c r="G136" s="11"/>
      <c r="H136" s="9"/>
      <c r="I136" s="9">
        <v>96</v>
      </c>
      <c r="J136" s="12">
        <v>37</v>
      </c>
      <c r="K136" s="12" t="s">
        <v>27</v>
      </c>
      <c r="L136" s="12" t="s">
        <v>28</v>
      </c>
      <c r="M136" s="12">
        <v>7</v>
      </c>
      <c r="N136" s="9" t="s">
        <v>29</v>
      </c>
      <c r="O136" s="9" t="s">
        <v>104</v>
      </c>
      <c r="P136" s="13" t="s">
        <v>105</v>
      </c>
      <c r="Q136" s="9" t="s">
        <v>32</v>
      </c>
      <c r="R136" s="9">
        <v>1068</v>
      </c>
      <c r="S136" s="9"/>
      <c r="T136" s="9"/>
      <c r="U136" s="9"/>
      <c r="V136" s="9"/>
      <c r="W136" s="9"/>
    </row>
    <row r="137" spans="1:23" ht="16" x14ac:dyDescent="0.2">
      <c r="A137" s="9">
        <v>1068</v>
      </c>
      <c r="B137" s="9">
        <v>4336</v>
      </c>
      <c r="C137" s="9" t="s">
        <v>367</v>
      </c>
      <c r="D137" s="10" t="s">
        <v>24</v>
      </c>
      <c r="E137" s="9" t="s">
        <v>25</v>
      </c>
      <c r="F137" s="9" t="s">
        <v>26</v>
      </c>
      <c r="G137" s="11"/>
      <c r="H137" s="9"/>
      <c r="I137" s="9">
        <v>96</v>
      </c>
      <c r="J137" s="12">
        <v>37</v>
      </c>
      <c r="K137" s="12" t="s">
        <v>27</v>
      </c>
      <c r="L137" s="12" t="s">
        <v>28</v>
      </c>
      <c r="M137" s="12">
        <v>7</v>
      </c>
      <c r="N137" s="9" t="s">
        <v>29</v>
      </c>
      <c r="O137" s="9" t="s">
        <v>104</v>
      </c>
      <c r="P137" s="13" t="s">
        <v>106</v>
      </c>
      <c r="Q137" s="9" t="s">
        <v>32</v>
      </c>
      <c r="R137" s="9">
        <v>1068</v>
      </c>
      <c r="S137" s="9"/>
      <c r="T137" s="9"/>
      <c r="U137" s="9"/>
      <c r="V137" s="9"/>
      <c r="W137" s="9"/>
    </row>
    <row r="138" spans="1:23" ht="16" x14ac:dyDescent="0.2">
      <c r="A138" s="9">
        <v>1069</v>
      </c>
      <c r="B138" s="9">
        <v>4337</v>
      </c>
      <c r="C138" s="9" t="s">
        <v>368</v>
      </c>
      <c r="D138" s="10" t="s">
        <v>369</v>
      </c>
      <c r="E138" s="9" t="s">
        <v>370</v>
      </c>
      <c r="F138" s="9" t="s">
        <v>371</v>
      </c>
      <c r="G138" s="11"/>
      <c r="I138" s="9">
        <v>96</v>
      </c>
      <c r="J138" s="12">
        <v>55</v>
      </c>
      <c r="K138" s="12" t="s">
        <v>372</v>
      </c>
      <c r="L138" s="12" t="s">
        <v>373</v>
      </c>
      <c r="M138" s="12">
        <v>64</v>
      </c>
      <c r="N138" s="9" t="s">
        <v>29</v>
      </c>
      <c r="O138" s="9" t="s">
        <v>104</v>
      </c>
      <c r="P138" s="13" t="s">
        <v>105</v>
      </c>
      <c r="Q138" s="9" t="s">
        <v>32</v>
      </c>
      <c r="R138" s="9">
        <v>1069</v>
      </c>
      <c r="S138" s="9"/>
      <c r="T138" s="9"/>
      <c r="U138" s="9"/>
      <c r="V138" s="9"/>
      <c r="W138" s="9"/>
    </row>
    <row r="139" spans="1:23" ht="16" x14ac:dyDescent="0.2">
      <c r="A139" s="9">
        <v>1069</v>
      </c>
      <c r="B139" s="9">
        <v>4338</v>
      </c>
      <c r="C139" s="9" t="s">
        <v>368</v>
      </c>
      <c r="D139" s="10" t="s">
        <v>369</v>
      </c>
      <c r="E139" s="9" t="s">
        <v>370</v>
      </c>
      <c r="F139" s="9" t="s">
        <v>371</v>
      </c>
      <c r="G139" s="11"/>
      <c r="I139" s="9">
        <v>96</v>
      </c>
      <c r="J139" s="12">
        <v>55</v>
      </c>
      <c r="K139" s="12" t="s">
        <v>372</v>
      </c>
      <c r="L139" s="12" t="s">
        <v>373</v>
      </c>
      <c r="M139" s="12">
        <v>64</v>
      </c>
      <c r="N139" s="9" t="s">
        <v>29</v>
      </c>
      <c r="O139" s="9" t="s">
        <v>104</v>
      </c>
      <c r="P139" s="13" t="s">
        <v>106</v>
      </c>
      <c r="Q139" s="9" t="s">
        <v>32</v>
      </c>
      <c r="R139" s="9">
        <v>1069</v>
      </c>
      <c r="S139" s="9"/>
      <c r="T139" s="9"/>
      <c r="U139" s="9"/>
      <c r="V139" s="9"/>
      <c r="W139" s="9"/>
    </row>
    <row r="140" spans="1:23" ht="16" x14ac:dyDescent="0.2">
      <c r="A140" s="9">
        <v>1070</v>
      </c>
      <c r="B140" s="9">
        <v>4339</v>
      </c>
      <c r="C140" s="9" t="s">
        <v>374</v>
      </c>
      <c r="D140" s="10" t="s">
        <v>193</v>
      </c>
      <c r="E140" s="9" t="s">
        <v>194</v>
      </c>
      <c r="F140" s="9" t="s">
        <v>195</v>
      </c>
      <c r="G140" s="11"/>
      <c r="I140" s="9">
        <v>96</v>
      </c>
      <c r="J140" s="12">
        <v>35</v>
      </c>
      <c r="K140" s="12" t="s">
        <v>196</v>
      </c>
      <c r="L140" s="12" t="s">
        <v>197</v>
      </c>
      <c r="M140" s="12">
        <v>26</v>
      </c>
      <c r="N140" s="9" t="s">
        <v>29</v>
      </c>
      <c r="O140" s="9" t="s">
        <v>104</v>
      </c>
      <c r="P140" s="13" t="s">
        <v>105</v>
      </c>
      <c r="Q140" s="9" t="s">
        <v>32</v>
      </c>
      <c r="R140" s="9">
        <v>1070</v>
      </c>
      <c r="S140" s="9" t="s">
        <v>143</v>
      </c>
      <c r="T140" s="9"/>
      <c r="U140" s="9" t="s">
        <v>143</v>
      </c>
      <c r="V140" s="9"/>
      <c r="W140" s="9"/>
    </row>
    <row r="141" spans="1:23" ht="16" x14ac:dyDescent="0.2">
      <c r="A141" s="9">
        <v>1070</v>
      </c>
      <c r="B141" s="9">
        <v>4340</v>
      </c>
      <c r="C141" s="9" t="s">
        <v>374</v>
      </c>
      <c r="D141" s="10" t="s">
        <v>193</v>
      </c>
      <c r="E141" s="9" t="s">
        <v>194</v>
      </c>
      <c r="F141" s="9" t="s">
        <v>195</v>
      </c>
      <c r="G141" s="11"/>
      <c r="I141" s="9">
        <v>96</v>
      </c>
      <c r="J141" s="12">
        <v>35</v>
      </c>
      <c r="K141" s="12" t="s">
        <v>196</v>
      </c>
      <c r="L141" s="12" t="s">
        <v>197</v>
      </c>
      <c r="M141" s="12">
        <v>26</v>
      </c>
      <c r="N141" s="9" t="s">
        <v>29</v>
      </c>
      <c r="O141" s="9" t="s">
        <v>104</v>
      </c>
      <c r="P141" s="13" t="s">
        <v>106</v>
      </c>
      <c r="Q141" s="9" t="s">
        <v>32</v>
      </c>
      <c r="R141" s="9">
        <v>1070</v>
      </c>
      <c r="S141" s="9" t="s">
        <v>143</v>
      </c>
      <c r="T141" s="9"/>
      <c r="U141" s="9" t="s">
        <v>143</v>
      </c>
      <c r="V141" s="9"/>
      <c r="W141" s="9"/>
    </row>
    <row r="142" spans="1:23" ht="16" x14ac:dyDescent="0.2">
      <c r="A142" s="9">
        <v>1071</v>
      </c>
      <c r="B142" s="9">
        <v>4341</v>
      </c>
      <c r="C142" s="9" t="s">
        <v>375</v>
      </c>
      <c r="D142" s="10" t="s">
        <v>199</v>
      </c>
      <c r="E142" s="9" t="s">
        <v>200</v>
      </c>
      <c r="F142" s="9" t="s">
        <v>201</v>
      </c>
      <c r="G142" s="11"/>
      <c r="I142" s="9">
        <v>96</v>
      </c>
      <c r="J142" s="12">
        <v>68</v>
      </c>
      <c r="K142" s="12" t="s">
        <v>202</v>
      </c>
      <c r="L142" s="12" t="s">
        <v>203</v>
      </c>
      <c r="M142" s="12">
        <v>31</v>
      </c>
      <c r="N142" s="9" t="s">
        <v>29</v>
      </c>
      <c r="O142" s="9" t="s">
        <v>104</v>
      </c>
      <c r="P142" s="13" t="s">
        <v>105</v>
      </c>
      <c r="Q142" s="9" t="s">
        <v>32</v>
      </c>
      <c r="R142" s="9">
        <v>1071</v>
      </c>
      <c r="S142" s="9"/>
      <c r="T142" s="9"/>
      <c r="U142" s="9"/>
      <c r="V142" s="9"/>
      <c r="W142" s="9"/>
    </row>
    <row r="143" spans="1:23" ht="16" x14ac:dyDescent="0.2">
      <c r="A143" s="9">
        <v>1071</v>
      </c>
      <c r="B143" s="9">
        <v>4342</v>
      </c>
      <c r="C143" s="9" t="s">
        <v>375</v>
      </c>
      <c r="D143" s="10" t="s">
        <v>199</v>
      </c>
      <c r="E143" s="9" t="s">
        <v>200</v>
      </c>
      <c r="F143" s="9" t="s">
        <v>201</v>
      </c>
      <c r="G143" s="11"/>
      <c r="I143" s="9">
        <v>96</v>
      </c>
      <c r="J143" s="12">
        <v>68</v>
      </c>
      <c r="K143" s="12" t="s">
        <v>202</v>
      </c>
      <c r="L143" s="12" t="s">
        <v>203</v>
      </c>
      <c r="M143" s="12">
        <v>31</v>
      </c>
      <c r="N143" s="9" t="s">
        <v>29</v>
      </c>
      <c r="O143" s="9" t="s">
        <v>104</v>
      </c>
      <c r="P143" s="13" t="s">
        <v>106</v>
      </c>
      <c r="Q143" s="9" t="s">
        <v>32</v>
      </c>
      <c r="R143" s="9">
        <v>1071</v>
      </c>
      <c r="S143" s="9"/>
      <c r="T143" s="9"/>
      <c r="U143" s="9"/>
      <c r="V143" s="9"/>
      <c r="W143" s="9"/>
    </row>
    <row r="144" spans="1:23" ht="16" x14ac:dyDescent="0.2">
      <c r="A144" s="9">
        <v>1072</v>
      </c>
      <c r="B144" s="9">
        <v>4343</v>
      </c>
      <c r="C144" s="9" t="s">
        <v>376</v>
      </c>
      <c r="D144" s="10" t="s">
        <v>377</v>
      </c>
      <c r="E144" s="9" t="s">
        <v>378</v>
      </c>
      <c r="F144" s="9" t="s">
        <v>379</v>
      </c>
      <c r="G144" s="11"/>
      <c r="I144" s="9">
        <v>96</v>
      </c>
      <c r="J144" s="12">
        <v>16</v>
      </c>
      <c r="K144" s="12" t="s">
        <v>380</v>
      </c>
      <c r="L144" s="12" t="s">
        <v>381</v>
      </c>
      <c r="M144" s="12">
        <v>47</v>
      </c>
      <c r="N144" s="9" t="s">
        <v>29</v>
      </c>
      <c r="O144" s="9" t="s">
        <v>104</v>
      </c>
      <c r="P144" s="13" t="s">
        <v>105</v>
      </c>
      <c r="Q144" s="9" t="s">
        <v>32</v>
      </c>
      <c r="R144" s="9">
        <v>1072</v>
      </c>
      <c r="S144" s="9"/>
      <c r="T144" s="9"/>
      <c r="U144" s="9"/>
      <c r="V144" s="9"/>
      <c r="W144" s="9"/>
    </row>
    <row r="145" spans="1:23" ht="16" x14ac:dyDescent="0.2">
      <c r="A145" s="9">
        <v>1072</v>
      </c>
      <c r="B145" s="9">
        <v>4344</v>
      </c>
      <c r="C145" s="9" t="s">
        <v>376</v>
      </c>
      <c r="D145" s="10" t="s">
        <v>377</v>
      </c>
      <c r="E145" s="9" t="s">
        <v>378</v>
      </c>
      <c r="F145" s="9" t="s">
        <v>379</v>
      </c>
      <c r="G145" s="11"/>
      <c r="I145" s="9">
        <v>96</v>
      </c>
      <c r="J145" s="12">
        <v>16</v>
      </c>
      <c r="K145" s="12" t="s">
        <v>380</v>
      </c>
      <c r="L145" s="12" t="s">
        <v>381</v>
      </c>
      <c r="M145" s="12">
        <v>47</v>
      </c>
      <c r="N145" s="9" t="s">
        <v>29</v>
      </c>
      <c r="O145" s="9" t="s">
        <v>104</v>
      </c>
      <c r="P145" s="13" t="s">
        <v>106</v>
      </c>
      <c r="Q145" s="9" t="s">
        <v>32</v>
      </c>
      <c r="R145" s="9">
        <v>1072</v>
      </c>
      <c r="S145" s="9"/>
      <c r="T145" s="9"/>
      <c r="U145" s="9"/>
      <c r="V145" s="9"/>
      <c r="W145" s="9"/>
    </row>
    <row r="146" spans="1:23" ht="16" x14ac:dyDescent="0.2">
      <c r="A146" s="9">
        <v>1073</v>
      </c>
      <c r="B146" s="9">
        <v>4345</v>
      </c>
      <c r="C146" s="9" t="s">
        <v>382</v>
      </c>
      <c r="D146" s="10" t="s">
        <v>383</v>
      </c>
      <c r="E146" s="9" t="s">
        <v>384</v>
      </c>
      <c r="F146" s="9" t="s">
        <v>385</v>
      </c>
      <c r="G146" s="11"/>
      <c r="I146" s="9">
        <v>96</v>
      </c>
      <c r="J146" s="12">
        <v>69</v>
      </c>
      <c r="K146" s="12" t="s">
        <v>386</v>
      </c>
      <c r="L146" s="12" t="s">
        <v>387</v>
      </c>
      <c r="M146" s="12">
        <v>70</v>
      </c>
      <c r="N146" s="9" t="s">
        <v>29</v>
      </c>
      <c r="O146" s="9" t="s">
        <v>104</v>
      </c>
      <c r="P146" s="13" t="s">
        <v>105</v>
      </c>
      <c r="Q146" s="9" t="s">
        <v>32</v>
      </c>
      <c r="R146" s="9">
        <v>1073</v>
      </c>
      <c r="S146" s="9"/>
      <c r="T146" s="9"/>
      <c r="U146" s="9"/>
      <c r="V146" s="9"/>
      <c r="W146" s="9"/>
    </row>
    <row r="147" spans="1:23" ht="16" x14ac:dyDescent="0.2">
      <c r="A147" s="9">
        <v>1073</v>
      </c>
      <c r="B147" s="9">
        <v>4346</v>
      </c>
      <c r="C147" s="9" t="s">
        <v>382</v>
      </c>
      <c r="D147" s="10" t="s">
        <v>383</v>
      </c>
      <c r="E147" s="9" t="s">
        <v>384</v>
      </c>
      <c r="F147" s="9" t="s">
        <v>385</v>
      </c>
      <c r="G147" s="11"/>
      <c r="I147" s="9">
        <v>96</v>
      </c>
      <c r="J147" s="12">
        <v>69</v>
      </c>
      <c r="K147" s="12" t="s">
        <v>386</v>
      </c>
      <c r="L147" s="12" t="s">
        <v>387</v>
      </c>
      <c r="M147" s="12">
        <v>70</v>
      </c>
      <c r="N147" s="9" t="s">
        <v>29</v>
      </c>
      <c r="O147" s="9" t="s">
        <v>104</v>
      </c>
      <c r="P147" s="13" t="s">
        <v>106</v>
      </c>
      <c r="Q147" s="9" t="s">
        <v>32</v>
      </c>
      <c r="R147" s="9">
        <v>1073</v>
      </c>
      <c r="S147" s="9"/>
      <c r="T147" s="9"/>
      <c r="U147" s="9"/>
      <c r="V147" s="9"/>
      <c r="W147" s="9"/>
    </row>
    <row r="148" spans="1:23" ht="16" x14ac:dyDescent="0.2">
      <c r="A148" s="9">
        <v>1074</v>
      </c>
      <c r="B148" s="9">
        <v>4347</v>
      </c>
      <c r="C148" s="9" t="s">
        <v>388</v>
      </c>
      <c r="D148" s="10" t="s">
        <v>389</v>
      </c>
      <c r="E148" s="9" t="s">
        <v>390</v>
      </c>
      <c r="F148" s="9" t="s">
        <v>391</v>
      </c>
      <c r="G148" s="11"/>
      <c r="I148" s="9">
        <v>96</v>
      </c>
      <c r="J148" s="12">
        <v>39</v>
      </c>
      <c r="K148" s="12" t="s">
        <v>392</v>
      </c>
      <c r="L148" s="12" t="s">
        <v>393</v>
      </c>
      <c r="M148" s="12">
        <v>60</v>
      </c>
      <c r="N148" s="9" t="s">
        <v>29</v>
      </c>
      <c r="O148" s="9" t="s">
        <v>104</v>
      </c>
      <c r="P148" s="13" t="s">
        <v>105</v>
      </c>
      <c r="Q148" s="9" t="s">
        <v>32</v>
      </c>
      <c r="R148" s="9">
        <v>1074</v>
      </c>
      <c r="S148" s="9"/>
      <c r="T148" s="9"/>
      <c r="U148" s="9"/>
      <c r="V148" s="9"/>
      <c r="W148" s="9"/>
    </row>
    <row r="149" spans="1:23" ht="16" x14ac:dyDescent="0.2">
      <c r="A149" s="9">
        <v>1074</v>
      </c>
      <c r="B149" s="9">
        <v>4348</v>
      </c>
      <c r="C149" s="9" t="s">
        <v>388</v>
      </c>
      <c r="D149" s="10" t="s">
        <v>389</v>
      </c>
      <c r="E149" s="9" t="s">
        <v>390</v>
      </c>
      <c r="F149" s="9" t="s">
        <v>391</v>
      </c>
      <c r="G149" s="11"/>
      <c r="I149" s="9">
        <v>96</v>
      </c>
      <c r="J149" s="12">
        <v>39</v>
      </c>
      <c r="K149" s="12" t="s">
        <v>392</v>
      </c>
      <c r="L149" s="12" t="s">
        <v>393</v>
      </c>
      <c r="M149" s="12">
        <v>60</v>
      </c>
      <c r="N149" s="9" t="s">
        <v>29</v>
      </c>
      <c r="O149" s="9" t="s">
        <v>104</v>
      </c>
      <c r="P149" s="13" t="s">
        <v>106</v>
      </c>
      <c r="Q149" s="9" t="s">
        <v>32</v>
      </c>
      <c r="R149" s="9">
        <v>1074</v>
      </c>
      <c r="S149" s="9"/>
      <c r="T149" s="9"/>
      <c r="U149" s="9"/>
      <c r="V149" s="9"/>
      <c r="W149" s="9"/>
    </row>
    <row r="150" spans="1:23" ht="16" x14ac:dyDescent="0.2">
      <c r="A150" s="9">
        <v>1075</v>
      </c>
      <c r="B150" s="9">
        <v>4349</v>
      </c>
      <c r="C150" s="9" t="s">
        <v>394</v>
      </c>
      <c r="D150" s="10" t="s">
        <v>175</v>
      </c>
      <c r="E150" s="9" t="s">
        <v>176</v>
      </c>
      <c r="F150" s="9" t="s">
        <v>177</v>
      </c>
      <c r="G150" s="11"/>
      <c r="H150" s="9"/>
      <c r="I150" s="9">
        <v>96</v>
      </c>
      <c r="J150" s="12">
        <v>72</v>
      </c>
      <c r="K150" s="12" t="s">
        <v>178</v>
      </c>
      <c r="L150" s="12" t="s">
        <v>179</v>
      </c>
      <c r="M150" s="12">
        <v>2</v>
      </c>
      <c r="N150" s="9" t="s">
        <v>29</v>
      </c>
      <c r="O150" s="9" t="s">
        <v>104</v>
      </c>
      <c r="P150" s="13" t="s">
        <v>105</v>
      </c>
      <c r="Q150" s="9" t="s">
        <v>32</v>
      </c>
      <c r="R150" s="9">
        <v>1075</v>
      </c>
      <c r="S150" s="9"/>
      <c r="T150" s="9"/>
      <c r="U150" s="9"/>
      <c r="V150" s="9"/>
      <c r="W150" s="9"/>
    </row>
    <row r="151" spans="1:23" ht="16" x14ac:dyDescent="0.2">
      <c r="A151" s="9">
        <v>1075</v>
      </c>
      <c r="B151" s="9">
        <v>4350</v>
      </c>
      <c r="C151" s="9" t="s">
        <v>394</v>
      </c>
      <c r="D151" s="10" t="s">
        <v>175</v>
      </c>
      <c r="E151" s="9" t="s">
        <v>176</v>
      </c>
      <c r="F151" s="9" t="s">
        <v>177</v>
      </c>
      <c r="G151" s="11"/>
      <c r="H151" s="9"/>
      <c r="I151" s="9">
        <v>96</v>
      </c>
      <c r="J151" s="12">
        <v>72</v>
      </c>
      <c r="K151" s="12" t="s">
        <v>178</v>
      </c>
      <c r="L151" s="12" t="s">
        <v>179</v>
      </c>
      <c r="M151" s="12">
        <v>2</v>
      </c>
      <c r="N151" s="9" t="s">
        <v>29</v>
      </c>
      <c r="O151" s="9" t="s">
        <v>104</v>
      </c>
      <c r="P151" s="13" t="s">
        <v>106</v>
      </c>
      <c r="Q151" s="9" t="s">
        <v>32</v>
      </c>
      <c r="R151" s="9">
        <v>1075</v>
      </c>
      <c r="S151" s="9"/>
      <c r="T151" s="9"/>
      <c r="U151" s="9"/>
      <c r="V151" s="9"/>
      <c r="W151" s="9"/>
    </row>
    <row r="152" spans="1:23" ht="16" x14ac:dyDescent="0.2">
      <c r="A152" s="9">
        <v>1076</v>
      </c>
      <c r="B152" s="9">
        <v>4351</v>
      </c>
      <c r="C152" s="9" t="s">
        <v>395</v>
      </c>
      <c r="D152" s="10" t="s">
        <v>396</v>
      </c>
      <c r="E152" s="9" t="s">
        <v>397</v>
      </c>
      <c r="F152" s="9" t="s">
        <v>398</v>
      </c>
      <c r="G152" s="11"/>
      <c r="I152" s="9">
        <v>96</v>
      </c>
      <c r="J152" s="12">
        <v>70</v>
      </c>
      <c r="K152" s="12" t="s">
        <v>399</v>
      </c>
      <c r="L152" s="12" t="s">
        <v>400</v>
      </c>
      <c r="M152" s="12">
        <v>78</v>
      </c>
      <c r="N152" s="9" t="s">
        <v>29</v>
      </c>
      <c r="O152" s="9" t="s">
        <v>30</v>
      </c>
      <c r="P152" s="13" t="s">
        <v>31</v>
      </c>
      <c r="Q152" s="9" t="s">
        <v>32</v>
      </c>
      <c r="R152" s="9">
        <v>1076</v>
      </c>
      <c r="S152" s="9"/>
      <c r="T152" s="9"/>
      <c r="U152" s="9"/>
      <c r="V152" s="9"/>
      <c r="W152" s="9"/>
    </row>
    <row r="153" spans="1:23" ht="16" x14ac:dyDescent="0.2">
      <c r="A153" s="9">
        <v>1076</v>
      </c>
      <c r="B153" s="9">
        <v>4352</v>
      </c>
      <c r="C153" s="9" t="s">
        <v>395</v>
      </c>
      <c r="D153" s="10" t="s">
        <v>396</v>
      </c>
      <c r="E153" s="9" t="s">
        <v>397</v>
      </c>
      <c r="F153" s="9" t="s">
        <v>398</v>
      </c>
      <c r="G153" s="11"/>
      <c r="I153" s="9">
        <v>96</v>
      </c>
      <c r="J153" s="12">
        <v>70</v>
      </c>
      <c r="K153" s="12" t="s">
        <v>399</v>
      </c>
      <c r="L153" s="12" t="s">
        <v>400</v>
      </c>
      <c r="M153" s="12">
        <v>78</v>
      </c>
      <c r="N153" s="9" t="s">
        <v>29</v>
      </c>
      <c r="O153" s="9" t="s">
        <v>30</v>
      </c>
      <c r="P153" s="13" t="s">
        <v>33</v>
      </c>
      <c r="Q153" s="9" t="s">
        <v>32</v>
      </c>
      <c r="R153" s="9">
        <v>1076</v>
      </c>
      <c r="S153" s="9"/>
      <c r="T153" s="9"/>
      <c r="U153" s="9"/>
      <c r="V153" s="9"/>
      <c r="W153" s="9"/>
    </row>
    <row r="154" spans="1:23" ht="16" x14ac:dyDescent="0.2">
      <c r="A154" s="9">
        <v>1077</v>
      </c>
      <c r="B154" s="9">
        <v>4353</v>
      </c>
      <c r="C154" s="9" t="s">
        <v>401</v>
      </c>
      <c r="D154" s="10" t="s">
        <v>389</v>
      </c>
      <c r="E154" s="9" t="s">
        <v>390</v>
      </c>
      <c r="F154" s="9" t="s">
        <v>391</v>
      </c>
      <c r="G154" s="11"/>
      <c r="I154" s="9">
        <v>96</v>
      </c>
      <c r="J154" s="12">
        <v>39</v>
      </c>
      <c r="K154" s="12" t="s">
        <v>392</v>
      </c>
      <c r="L154" s="12" t="s">
        <v>393</v>
      </c>
      <c r="M154" s="12">
        <v>60</v>
      </c>
      <c r="N154" s="9" t="s">
        <v>29</v>
      </c>
      <c r="O154" s="9" t="s">
        <v>30</v>
      </c>
      <c r="P154" s="13" t="s">
        <v>31</v>
      </c>
      <c r="Q154" s="9" t="s">
        <v>32</v>
      </c>
      <c r="R154" s="9">
        <v>1077</v>
      </c>
      <c r="S154" s="9"/>
      <c r="T154" s="9"/>
      <c r="U154" s="9"/>
      <c r="V154" s="9"/>
      <c r="W154" s="9"/>
    </row>
    <row r="155" spans="1:23" ht="16" x14ac:dyDescent="0.2">
      <c r="A155" s="9">
        <v>1077</v>
      </c>
      <c r="B155" s="9">
        <v>4354</v>
      </c>
      <c r="C155" s="9" t="s">
        <v>401</v>
      </c>
      <c r="D155" s="10" t="s">
        <v>389</v>
      </c>
      <c r="E155" s="9" t="s">
        <v>390</v>
      </c>
      <c r="F155" s="9" t="s">
        <v>391</v>
      </c>
      <c r="G155" s="11"/>
      <c r="I155" s="9">
        <v>96</v>
      </c>
      <c r="J155" s="12">
        <v>39</v>
      </c>
      <c r="K155" s="12" t="s">
        <v>392</v>
      </c>
      <c r="L155" s="12" t="s">
        <v>393</v>
      </c>
      <c r="M155" s="12">
        <v>60</v>
      </c>
      <c r="N155" s="9" t="s">
        <v>29</v>
      </c>
      <c r="O155" s="9" t="s">
        <v>30</v>
      </c>
      <c r="P155" s="13" t="s">
        <v>33</v>
      </c>
      <c r="Q155" s="9" t="s">
        <v>32</v>
      </c>
      <c r="R155" s="9">
        <v>1077</v>
      </c>
      <c r="S155" s="9"/>
      <c r="T155" s="9"/>
      <c r="U155" s="9"/>
      <c r="V155" s="9"/>
      <c r="W155" s="9"/>
    </row>
    <row r="156" spans="1:23" ht="16" x14ac:dyDescent="0.2">
      <c r="A156" s="9">
        <v>1078</v>
      </c>
      <c r="B156" s="9">
        <v>4355</v>
      </c>
      <c r="C156" s="9" t="s">
        <v>402</v>
      </c>
      <c r="D156" s="10" t="s">
        <v>354</v>
      </c>
      <c r="E156" s="9" t="s">
        <v>355</v>
      </c>
      <c r="F156" s="9" t="s">
        <v>356</v>
      </c>
      <c r="G156" s="11"/>
      <c r="I156" s="9">
        <v>96</v>
      </c>
      <c r="J156" s="12">
        <v>11</v>
      </c>
      <c r="K156" s="12" t="s">
        <v>357</v>
      </c>
      <c r="L156" s="12" t="s">
        <v>358</v>
      </c>
      <c r="M156" s="12">
        <v>15</v>
      </c>
      <c r="N156" s="9" t="s">
        <v>29</v>
      </c>
      <c r="O156" s="9" t="s">
        <v>30</v>
      </c>
      <c r="P156" s="13" t="s">
        <v>31</v>
      </c>
      <c r="Q156" s="9" t="s">
        <v>32</v>
      </c>
      <c r="R156" s="9">
        <v>1078</v>
      </c>
      <c r="S156" s="9"/>
      <c r="T156" s="9"/>
      <c r="U156" s="9"/>
      <c r="V156" s="9"/>
      <c r="W156" s="9"/>
    </row>
    <row r="157" spans="1:23" ht="16" x14ac:dyDescent="0.2">
      <c r="A157" s="9">
        <v>1078</v>
      </c>
      <c r="B157" s="9">
        <v>4356</v>
      </c>
      <c r="C157" s="9" t="s">
        <v>402</v>
      </c>
      <c r="D157" s="10" t="s">
        <v>354</v>
      </c>
      <c r="E157" s="9" t="s">
        <v>355</v>
      </c>
      <c r="F157" s="9" t="s">
        <v>356</v>
      </c>
      <c r="G157" s="11"/>
      <c r="I157" s="9">
        <v>96</v>
      </c>
      <c r="J157" s="12">
        <v>11</v>
      </c>
      <c r="K157" s="12" t="s">
        <v>357</v>
      </c>
      <c r="L157" s="12" t="s">
        <v>358</v>
      </c>
      <c r="M157" s="12">
        <v>15</v>
      </c>
      <c r="N157" s="9" t="s">
        <v>29</v>
      </c>
      <c r="O157" s="9" t="s">
        <v>30</v>
      </c>
      <c r="P157" s="13" t="s">
        <v>33</v>
      </c>
      <c r="Q157" s="9" t="s">
        <v>32</v>
      </c>
      <c r="R157" s="9">
        <v>1078</v>
      </c>
      <c r="S157" s="9"/>
      <c r="T157" s="9"/>
      <c r="U157" s="9"/>
      <c r="V157" s="9"/>
      <c r="W157" s="9"/>
    </row>
    <row r="158" spans="1:23" ht="16" x14ac:dyDescent="0.2">
      <c r="A158" s="9">
        <v>1079</v>
      </c>
      <c r="B158" s="9">
        <v>4357</v>
      </c>
      <c r="C158" s="9" t="s">
        <v>403</v>
      </c>
      <c r="D158" s="10" t="s">
        <v>404</v>
      </c>
      <c r="E158" s="9" t="s">
        <v>405</v>
      </c>
      <c r="F158" s="9" t="s">
        <v>406</v>
      </c>
      <c r="G158" s="11"/>
      <c r="I158" s="9">
        <v>96</v>
      </c>
      <c r="J158" s="12">
        <v>23</v>
      </c>
      <c r="K158" s="12" t="s">
        <v>407</v>
      </c>
      <c r="L158" s="12" t="s">
        <v>408</v>
      </c>
      <c r="M158" s="12">
        <v>44</v>
      </c>
      <c r="N158" s="9" t="s">
        <v>29</v>
      </c>
      <c r="O158" s="9" t="s">
        <v>30</v>
      </c>
      <c r="P158" s="13" t="s">
        <v>31</v>
      </c>
      <c r="Q158" s="9" t="s">
        <v>32</v>
      </c>
      <c r="R158" s="9">
        <v>1079</v>
      </c>
      <c r="S158" s="9"/>
      <c r="T158" s="9"/>
      <c r="U158" s="9"/>
      <c r="V158" s="9"/>
      <c r="W158" s="9"/>
    </row>
    <row r="159" spans="1:23" ht="16" x14ac:dyDescent="0.2">
      <c r="A159" s="9">
        <v>1079</v>
      </c>
      <c r="B159" s="9">
        <v>4358</v>
      </c>
      <c r="C159" s="9" t="s">
        <v>403</v>
      </c>
      <c r="D159" s="10" t="s">
        <v>404</v>
      </c>
      <c r="E159" s="9" t="s">
        <v>405</v>
      </c>
      <c r="F159" s="9" t="s">
        <v>406</v>
      </c>
      <c r="G159" s="11"/>
      <c r="I159" s="9">
        <v>96</v>
      </c>
      <c r="J159" s="12">
        <v>23</v>
      </c>
      <c r="K159" s="12" t="s">
        <v>407</v>
      </c>
      <c r="L159" s="12" t="s">
        <v>408</v>
      </c>
      <c r="M159" s="12">
        <v>44</v>
      </c>
      <c r="N159" s="9" t="s">
        <v>29</v>
      </c>
      <c r="O159" s="9" t="s">
        <v>30</v>
      </c>
      <c r="P159" s="13" t="s">
        <v>33</v>
      </c>
      <c r="Q159" s="9" t="s">
        <v>32</v>
      </c>
      <c r="R159" s="9">
        <v>1079</v>
      </c>
      <c r="S159" s="9"/>
      <c r="T159" s="9"/>
      <c r="U159" s="9"/>
      <c r="V159" s="9"/>
      <c r="W159" s="9"/>
    </row>
    <row r="160" spans="1:23" ht="16" x14ac:dyDescent="0.2">
      <c r="A160" s="9">
        <v>1080</v>
      </c>
      <c r="B160" s="9">
        <v>4359</v>
      </c>
      <c r="C160" s="9" t="s">
        <v>409</v>
      </c>
      <c r="D160" s="10" t="s">
        <v>241</v>
      </c>
      <c r="E160" s="9" t="s">
        <v>242</v>
      </c>
      <c r="F160" s="9" t="s">
        <v>243</v>
      </c>
      <c r="G160" s="11"/>
      <c r="I160" s="9">
        <v>96</v>
      </c>
      <c r="J160" s="12">
        <v>8</v>
      </c>
      <c r="K160" s="12" t="s">
        <v>244</v>
      </c>
      <c r="L160" s="12" t="s">
        <v>245</v>
      </c>
      <c r="M160" s="12">
        <v>68</v>
      </c>
      <c r="N160" s="9" t="s">
        <v>29</v>
      </c>
      <c r="O160" s="9" t="s">
        <v>30</v>
      </c>
      <c r="P160" s="13" t="s">
        <v>31</v>
      </c>
      <c r="Q160" s="9" t="s">
        <v>32</v>
      </c>
      <c r="R160" s="9">
        <v>1080</v>
      </c>
      <c r="S160" s="9"/>
      <c r="T160" s="9"/>
      <c r="U160" s="9"/>
      <c r="V160" s="9"/>
      <c r="W160" s="9"/>
    </row>
    <row r="161" spans="1:23" ht="16" x14ac:dyDescent="0.2">
      <c r="A161" s="9">
        <v>1080</v>
      </c>
      <c r="B161" s="9">
        <v>4360</v>
      </c>
      <c r="C161" s="9" t="s">
        <v>409</v>
      </c>
      <c r="D161" s="10" t="s">
        <v>241</v>
      </c>
      <c r="E161" s="9" t="s">
        <v>242</v>
      </c>
      <c r="F161" s="9" t="s">
        <v>243</v>
      </c>
      <c r="G161" s="11"/>
      <c r="I161" s="9">
        <v>96</v>
      </c>
      <c r="J161" s="12">
        <v>8</v>
      </c>
      <c r="K161" s="12" t="s">
        <v>244</v>
      </c>
      <c r="L161" s="12" t="s">
        <v>245</v>
      </c>
      <c r="M161" s="12">
        <v>68</v>
      </c>
      <c r="N161" s="9" t="s">
        <v>29</v>
      </c>
      <c r="O161" s="9" t="s">
        <v>30</v>
      </c>
      <c r="P161" s="13" t="s">
        <v>33</v>
      </c>
      <c r="Q161" s="9" t="s">
        <v>32</v>
      </c>
      <c r="R161" s="9">
        <v>1080</v>
      </c>
      <c r="S161" s="9"/>
      <c r="T161" s="9"/>
      <c r="U161" s="9"/>
      <c r="V161" s="9"/>
      <c r="W161" s="9"/>
    </row>
    <row r="162" spans="1:23" ht="16" x14ac:dyDescent="0.2">
      <c r="A162" s="9">
        <v>1081</v>
      </c>
      <c r="B162" s="9">
        <v>4361</v>
      </c>
      <c r="C162" s="9" t="s">
        <v>410</v>
      </c>
      <c r="D162" s="10" t="s">
        <v>411</v>
      </c>
      <c r="E162" s="9" t="s">
        <v>412</v>
      </c>
      <c r="F162" s="9" t="s">
        <v>413</v>
      </c>
      <c r="G162" s="11"/>
      <c r="I162" s="9">
        <v>96</v>
      </c>
      <c r="J162" s="12">
        <v>43</v>
      </c>
      <c r="K162" s="12" t="s">
        <v>414</v>
      </c>
      <c r="L162" s="12" t="s">
        <v>415</v>
      </c>
      <c r="M162" s="12">
        <v>16</v>
      </c>
      <c r="N162" s="9" t="s">
        <v>29</v>
      </c>
      <c r="O162" s="9" t="s">
        <v>30</v>
      </c>
      <c r="P162" s="13" t="s">
        <v>31</v>
      </c>
      <c r="Q162" s="9" t="s">
        <v>32</v>
      </c>
      <c r="R162" s="9">
        <v>1081</v>
      </c>
      <c r="S162" s="9"/>
      <c r="T162" s="9"/>
      <c r="U162" s="9"/>
      <c r="V162" s="9"/>
      <c r="W162" s="9"/>
    </row>
    <row r="163" spans="1:23" ht="16" x14ac:dyDescent="0.2">
      <c r="A163" s="9">
        <v>1081</v>
      </c>
      <c r="B163" s="9">
        <v>4362</v>
      </c>
      <c r="C163" s="9" t="s">
        <v>410</v>
      </c>
      <c r="D163" s="10" t="s">
        <v>411</v>
      </c>
      <c r="E163" s="9" t="s">
        <v>412</v>
      </c>
      <c r="F163" s="9" t="s">
        <v>413</v>
      </c>
      <c r="G163" s="11"/>
      <c r="I163" s="9">
        <v>96</v>
      </c>
      <c r="J163" s="12">
        <v>43</v>
      </c>
      <c r="K163" s="12" t="s">
        <v>414</v>
      </c>
      <c r="L163" s="12" t="s">
        <v>415</v>
      </c>
      <c r="M163" s="12">
        <v>16</v>
      </c>
      <c r="N163" s="9" t="s">
        <v>29</v>
      </c>
      <c r="O163" s="9" t="s">
        <v>30</v>
      </c>
      <c r="P163" s="13" t="s">
        <v>33</v>
      </c>
      <c r="Q163" s="9" t="s">
        <v>32</v>
      </c>
      <c r="R163" s="9">
        <v>1081</v>
      </c>
      <c r="S163" s="9"/>
      <c r="T163" s="9"/>
      <c r="U163" s="9"/>
      <c r="V163" s="9"/>
      <c r="W163" s="9"/>
    </row>
    <row r="164" spans="1:23" ht="16" x14ac:dyDescent="0.2">
      <c r="A164" s="9">
        <v>1082</v>
      </c>
      <c r="B164" s="9">
        <v>4363</v>
      </c>
      <c r="C164" s="9" t="s">
        <v>416</v>
      </c>
      <c r="D164" s="10" t="s">
        <v>417</v>
      </c>
      <c r="E164" s="9" t="s">
        <v>418</v>
      </c>
      <c r="F164" s="9" t="s">
        <v>419</v>
      </c>
      <c r="G164" s="11"/>
      <c r="I164" s="9">
        <v>96</v>
      </c>
      <c r="J164" s="12">
        <v>22</v>
      </c>
      <c r="K164" s="12" t="s">
        <v>420</v>
      </c>
      <c r="L164" s="12" t="s">
        <v>421</v>
      </c>
      <c r="M164" s="12">
        <v>50</v>
      </c>
      <c r="N164" s="9" t="s">
        <v>29</v>
      </c>
      <c r="O164" s="9" t="s">
        <v>30</v>
      </c>
      <c r="P164" s="13" t="s">
        <v>31</v>
      </c>
      <c r="Q164" s="9" t="s">
        <v>32</v>
      </c>
      <c r="R164" s="9">
        <v>1082</v>
      </c>
      <c r="S164" s="9"/>
      <c r="T164" s="9"/>
      <c r="U164" s="9"/>
      <c r="V164" s="9"/>
      <c r="W164" s="9"/>
    </row>
    <row r="165" spans="1:23" ht="16" x14ac:dyDescent="0.2">
      <c r="A165" s="9">
        <v>1082</v>
      </c>
      <c r="B165" s="9">
        <v>4364</v>
      </c>
      <c r="C165" s="9" t="s">
        <v>416</v>
      </c>
      <c r="D165" s="10" t="s">
        <v>417</v>
      </c>
      <c r="E165" s="9" t="s">
        <v>418</v>
      </c>
      <c r="F165" s="9" t="s">
        <v>419</v>
      </c>
      <c r="G165" s="11"/>
      <c r="I165" s="9">
        <v>96</v>
      </c>
      <c r="J165" s="12">
        <v>22</v>
      </c>
      <c r="K165" s="12" t="s">
        <v>420</v>
      </c>
      <c r="L165" s="12" t="s">
        <v>421</v>
      </c>
      <c r="M165" s="12">
        <v>50</v>
      </c>
      <c r="N165" s="9" t="s">
        <v>29</v>
      </c>
      <c r="O165" s="9" t="s">
        <v>30</v>
      </c>
      <c r="P165" s="13" t="s">
        <v>33</v>
      </c>
      <c r="Q165" s="9" t="s">
        <v>32</v>
      </c>
      <c r="R165" s="9">
        <v>1082</v>
      </c>
      <c r="S165" s="9"/>
      <c r="T165" s="9"/>
      <c r="U165" s="9"/>
      <c r="V165" s="9"/>
      <c r="W165" s="9"/>
    </row>
    <row r="166" spans="1:23" ht="16" x14ac:dyDescent="0.2">
      <c r="A166" s="9">
        <v>1083</v>
      </c>
      <c r="B166" s="9">
        <v>4365</v>
      </c>
      <c r="C166" s="9" t="s">
        <v>422</v>
      </c>
      <c r="D166" s="10" t="s">
        <v>157</v>
      </c>
      <c r="E166" s="9" t="s">
        <v>158</v>
      </c>
      <c r="F166" s="9" t="s">
        <v>159</v>
      </c>
      <c r="G166" s="11"/>
      <c r="I166" s="9">
        <v>96</v>
      </c>
      <c r="J166" s="12">
        <v>61</v>
      </c>
      <c r="K166" s="12" t="s">
        <v>160</v>
      </c>
      <c r="L166" s="12" t="s">
        <v>161</v>
      </c>
      <c r="M166" s="12">
        <v>65</v>
      </c>
      <c r="N166" s="9" t="s">
        <v>29</v>
      </c>
      <c r="O166" s="9" t="s">
        <v>30</v>
      </c>
      <c r="P166" s="13" t="s">
        <v>31</v>
      </c>
      <c r="Q166" s="9" t="s">
        <v>32</v>
      </c>
      <c r="R166" s="9">
        <v>1083</v>
      </c>
      <c r="S166" s="9"/>
      <c r="T166" s="9"/>
      <c r="U166" s="9"/>
      <c r="V166" s="9"/>
      <c r="W166" s="9"/>
    </row>
    <row r="167" spans="1:23" ht="16" x14ac:dyDescent="0.2">
      <c r="A167" s="9">
        <v>1083</v>
      </c>
      <c r="B167" s="9">
        <v>4366</v>
      </c>
      <c r="C167" s="9" t="s">
        <v>422</v>
      </c>
      <c r="D167" s="10" t="s">
        <v>157</v>
      </c>
      <c r="E167" s="9" t="s">
        <v>158</v>
      </c>
      <c r="F167" s="9" t="s">
        <v>159</v>
      </c>
      <c r="G167" s="11"/>
      <c r="I167" s="9">
        <v>96</v>
      </c>
      <c r="J167" s="12">
        <v>61</v>
      </c>
      <c r="K167" s="12" t="s">
        <v>160</v>
      </c>
      <c r="L167" s="12" t="s">
        <v>161</v>
      </c>
      <c r="M167" s="12">
        <v>65</v>
      </c>
      <c r="N167" s="9" t="s">
        <v>29</v>
      </c>
      <c r="O167" s="9" t="s">
        <v>30</v>
      </c>
      <c r="P167" s="13" t="s">
        <v>33</v>
      </c>
      <c r="Q167" s="9" t="s">
        <v>32</v>
      </c>
      <c r="R167" s="9">
        <v>1083</v>
      </c>
      <c r="S167" s="9"/>
      <c r="T167" s="9"/>
      <c r="U167" s="9"/>
      <c r="V167" s="9"/>
      <c r="W167" s="9"/>
    </row>
    <row r="168" spans="1:23" ht="16" x14ac:dyDescent="0.2">
      <c r="A168" s="9">
        <v>1084</v>
      </c>
      <c r="B168" s="9">
        <v>4367</v>
      </c>
      <c r="C168" s="9" t="s">
        <v>423</v>
      </c>
      <c r="D168" s="10" t="s">
        <v>424</v>
      </c>
      <c r="E168" s="9" t="s">
        <v>425</v>
      </c>
      <c r="F168" s="9" t="s">
        <v>426</v>
      </c>
      <c r="G168" s="11"/>
      <c r="I168" s="9">
        <v>96</v>
      </c>
      <c r="J168" s="12">
        <v>5</v>
      </c>
      <c r="K168" s="12" t="s">
        <v>427</v>
      </c>
      <c r="L168" s="12" t="s">
        <v>428</v>
      </c>
      <c r="M168" s="12">
        <v>56</v>
      </c>
      <c r="N168" s="9" t="s">
        <v>29</v>
      </c>
      <c r="O168" s="9" t="s">
        <v>30</v>
      </c>
      <c r="P168" s="13" t="s">
        <v>31</v>
      </c>
      <c r="Q168" s="9" t="s">
        <v>32</v>
      </c>
      <c r="R168" s="9">
        <v>1084</v>
      </c>
      <c r="S168" s="9"/>
      <c r="T168" s="9"/>
      <c r="U168" s="9"/>
      <c r="V168" s="9"/>
      <c r="W168" s="9"/>
    </row>
    <row r="169" spans="1:23" ht="16" x14ac:dyDescent="0.2">
      <c r="A169" s="9">
        <v>1084</v>
      </c>
      <c r="B169" s="9">
        <v>4368</v>
      </c>
      <c r="C169" s="9" t="s">
        <v>423</v>
      </c>
      <c r="D169" s="10" t="s">
        <v>424</v>
      </c>
      <c r="E169" s="9" t="s">
        <v>425</v>
      </c>
      <c r="F169" s="9" t="s">
        <v>426</v>
      </c>
      <c r="G169" s="11"/>
      <c r="I169" s="9">
        <v>96</v>
      </c>
      <c r="J169" s="12">
        <v>5</v>
      </c>
      <c r="K169" s="12" t="s">
        <v>427</v>
      </c>
      <c r="L169" s="12" t="s">
        <v>428</v>
      </c>
      <c r="M169" s="12">
        <v>56</v>
      </c>
      <c r="N169" s="9" t="s">
        <v>29</v>
      </c>
      <c r="O169" s="9" t="s">
        <v>30</v>
      </c>
      <c r="P169" s="13" t="s">
        <v>33</v>
      </c>
      <c r="Q169" s="9" t="s">
        <v>32</v>
      </c>
      <c r="R169" s="9">
        <v>1084</v>
      </c>
      <c r="S169" s="9"/>
      <c r="T169" s="9"/>
      <c r="U169" s="9"/>
      <c r="V169" s="9"/>
      <c r="W169" s="9"/>
    </row>
    <row r="170" spans="1:23" ht="16" x14ac:dyDescent="0.2">
      <c r="A170" s="9">
        <v>1085</v>
      </c>
      <c r="B170" s="9">
        <v>4369</v>
      </c>
      <c r="C170" s="9" t="s">
        <v>429</v>
      </c>
      <c r="D170" s="10" t="s">
        <v>430</v>
      </c>
      <c r="E170" s="9" t="s">
        <v>431</v>
      </c>
      <c r="F170" s="9" t="s">
        <v>432</v>
      </c>
      <c r="G170" s="11"/>
      <c r="I170" s="9">
        <v>96</v>
      </c>
      <c r="J170" s="12">
        <v>27</v>
      </c>
      <c r="K170" s="12" t="s">
        <v>433</v>
      </c>
      <c r="L170" s="12" t="s">
        <v>434</v>
      </c>
      <c r="M170" s="12">
        <v>25</v>
      </c>
      <c r="N170" s="9" t="s">
        <v>29</v>
      </c>
      <c r="O170" s="9" t="s">
        <v>30</v>
      </c>
      <c r="P170" s="13" t="s">
        <v>31</v>
      </c>
      <c r="Q170" s="9" t="s">
        <v>32</v>
      </c>
      <c r="R170" s="9">
        <v>1085</v>
      </c>
      <c r="S170" s="9"/>
      <c r="T170" s="9"/>
      <c r="U170" s="9"/>
      <c r="V170" s="9"/>
      <c r="W170" s="9"/>
    </row>
    <row r="171" spans="1:23" ht="16" x14ac:dyDescent="0.2">
      <c r="A171" s="9">
        <v>1085</v>
      </c>
      <c r="B171" s="9">
        <v>4370</v>
      </c>
      <c r="C171" s="9" t="s">
        <v>429</v>
      </c>
      <c r="D171" s="10" t="s">
        <v>430</v>
      </c>
      <c r="E171" s="9" t="s">
        <v>431</v>
      </c>
      <c r="F171" s="9" t="s">
        <v>432</v>
      </c>
      <c r="G171" s="11"/>
      <c r="I171" s="9">
        <v>96</v>
      </c>
      <c r="J171" s="12">
        <v>27</v>
      </c>
      <c r="K171" s="12" t="s">
        <v>433</v>
      </c>
      <c r="L171" s="12" t="s">
        <v>434</v>
      </c>
      <c r="M171" s="12">
        <v>25</v>
      </c>
      <c r="N171" s="9" t="s">
        <v>29</v>
      </c>
      <c r="O171" s="9" t="s">
        <v>30</v>
      </c>
      <c r="P171" s="13" t="s">
        <v>33</v>
      </c>
      <c r="Q171" s="9" t="s">
        <v>32</v>
      </c>
      <c r="R171" s="9">
        <v>1085</v>
      </c>
      <c r="S171" s="9"/>
      <c r="T171" s="9"/>
      <c r="U171" s="9"/>
      <c r="V171" s="9"/>
      <c r="W171" s="9"/>
    </row>
    <row r="172" spans="1:23" ht="16" x14ac:dyDescent="0.2">
      <c r="A172" s="9">
        <v>1086</v>
      </c>
      <c r="B172" s="9">
        <v>4371</v>
      </c>
      <c r="C172" s="9" t="s">
        <v>435</v>
      </c>
      <c r="D172" s="10" t="s">
        <v>436</v>
      </c>
      <c r="E172" s="9" t="s">
        <v>437</v>
      </c>
      <c r="F172" s="9" t="s">
        <v>438</v>
      </c>
      <c r="G172" s="11"/>
      <c r="I172" s="9">
        <v>96</v>
      </c>
      <c r="J172" s="12">
        <v>58</v>
      </c>
      <c r="K172" s="12" t="s">
        <v>439</v>
      </c>
      <c r="L172" s="12" t="s">
        <v>440</v>
      </c>
      <c r="M172" s="12">
        <v>43</v>
      </c>
      <c r="N172" s="9" t="s">
        <v>29</v>
      </c>
      <c r="O172" s="9" t="s">
        <v>30</v>
      </c>
      <c r="P172" s="13" t="s">
        <v>31</v>
      </c>
      <c r="Q172" s="9" t="s">
        <v>32</v>
      </c>
      <c r="R172" s="9">
        <v>1086</v>
      </c>
      <c r="S172" s="9"/>
      <c r="T172" s="9"/>
      <c r="U172" s="9"/>
      <c r="V172" s="9"/>
      <c r="W172" s="9"/>
    </row>
    <row r="173" spans="1:23" ht="16" x14ac:dyDescent="0.2">
      <c r="A173" s="9">
        <v>1086</v>
      </c>
      <c r="B173" s="9">
        <v>4372</v>
      </c>
      <c r="C173" s="9" t="s">
        <v>435</v>
      </c>
      <c r="D173" s="10" t="s">
        <v>436</v>
      </c>
      <c r="E173" s="9" t="s">
        <v>437</v>
      </c>
      <c r="F173" s="9" t="s">
        <v>438</v>
      </c>
      <c r="G173" s="11"/>
      <c r="I173" s="9">
        <v>96</v>
      </c>
      <c r="J173" s="12">
        <v>58</v>
      </c>
      <c r="K173" s="12" t="s">
        <v>439</v>
      </c>
      <c r="L173" s="12" t="s">
        <v>440</v>
      </c>
      <c r="M173" s="12">
        <v>43</v>
      </c>
      <c r="N173" s="9" t="s">
        <v>29</v>
      </c>
      <c r="O173" s="9" t="s">
        <v>30</v>
      </c>
      <c r="P173" s="13" t="s">
        <v>33</v>
      </c>
      <c r="Q173" s="9" t="s">
        <v>32</v>
      </c>
      <c r="R173" s="9">
        <v>1086</v>
      </c>
      <c r="S173" s="9"/>
      <c r="T173" s="9"/>
      <c r="U173" s="9"/>
      <c r="V173" s="9"/>
      <c r="W173" s="9"/>
    </row>
    <row r="174" spans="1:23" ht="16" x14ac:dyDescent="0.2">
      <c r="A174" s="9">
        <v>1087</v>
      </c>
      <c r="B174" s="9">
        <v>4373</v>
      </c>
      <c r="C174" s="9" t="s">
        <v>441</v>
      </c>
      <c r="D174" s="10" t="s">
        <v>442</v>
      </c>
      <c r="E174" s="9" t="s">
        <v>443</v>
      </c>
      <c r="F174" s="9" t="s">
        <v>444</v>
      </c>
      <c r="G174" s="11"/>
      <c r="I174" s="9">
        <v>96</v>
      </c>
      <c r="J174" s="12">
        <v>29</v>
      </c>
      <c r="K174" s="12" t="s">
        <v>445</v>
      </c>
      <c r="L174" s="12" t="s">
        <v>446</v>
      </c>
      <c r="M174" s="12">
        <v>38</v>
      </c>
      <c r="N174" s="9" t="s">
        <v>29</v>
      </c>
      <c r="O174" s="9" t="s">
        <v>30</v>
      </c>
      <c r="P174" s="13" t="s">
        <v>31</v>
      </c>
      <c r="Q174" s="9" t="s">
        <v>32</v>
      </c>
      <c r="R174" s="9">
        <v>1087</v>
      </c>
      <c r="S174" s="9"/>
      <c r="T174" s="9"/>
      <c r="U174" s="9"/>
      <c r="V174" s="9"/>
      <c r="W174" s="9"/>
    </row>
    <row r="175" spans="1:23" ht="16" x14ac:dyDescent="0.2">
      <c r="A175" s="9">
        <v>1087</v>
      </c>
      <c r="B175" s="9">
        <v>4374</v>
      </c>
      <c r="C175" s="9" t="s">
        <v>441</v>
      </c>
      <c r="D175" s="10" t="s">
        <v>442</v>
      </c>
      <c r="E175" s="9" t="s">
        <v>443</v>
      </c>
      <c r="F175" s="9" t="s">
        <v>444</v>
      </c>
      <c r="G175" s="11"/>
      <c r="I175" s="9">
        <v>96</v>
      </c>
      <c r="J175" s="12">
        <v>29</v>
      </c>
      <c r="K175" s="12" t="s">
        <v>445</v>
      </c>
      <c r="L175" s="12" t="s">
        <v>446</v>
      </c>
      <c r="M175" s="12">
        <v>38</v>
      </c>
      <c r="N175" s="9" t="s">
        <v>29</v>
      </c>
      <c r="O175" s="9" t="s">
        <v>30</v>
      </c>
      <c r="P175" s="13" t="s">
        <v>33</v>
      </c>
      <c r="Q175" s="9" t="s">
        <v>32</v>
      </c>
      <c r="R175" s="9">
        <v>1087</v>
      </c>
      <c r="S175" s="9"/>
      <c r="T175" s="9"/>
      <c r="U175" s="9"/>
      <c r="V175" s="9"/>
      <c r="W175" s="9"/>
    </row>
    <row r="176" spans="1:23" ht="16" x14ac:dyDescent="0.2">
      <c r="A176" s="9">
        <v>1088</v>
      </c>
      <c r="B176" s="9">
        <v>4375</v>
      </c>
      <c r="C176" s="9" t="s">
        <v>447</v>
      </c>
      <c r="D176" s="10" t="s">
        <v>296</v>
      </c>
      <c r="E176" s="9" t="s">
        <v>297</v>
      </c>
      <c r="F176" s="9" t="s">
        <v>298</v>
      </c>
      <c r="G176" s="11"/>
      <c r="I176" s="9">
        <v>96</v>
      </c>
      <c r="J176" s="12">
        <v>52</v>
      </c>
      <c r="K176" s="12" t="s">
        <v>299</v>
      </c>
      <c r="L176" s="12" t="s">
        <v>300</v>
      </c>
      <c r="M176" s="12">
        <v>17</v>
      </c>
      <c r="N176" s="9" t="s">
        <v>29</v>
      </c>
      <c r="O176" s="9" t="s">
        <v>104</v>
      </c>
      <c r="P176" s="13" t="s">
        <v>105</v>
      </c>
      <c r="Q176" s="9" t="s">
        <v>32</v>
      </c>
      <c r="R176" s="9">
        <v>1088</v>
      </c>
      <c r="S176" s="9"/>
      <c r="T176" s="9"/>
      <c r="U176" s="9"/>
      <c r="V176" s="9"/>
      <c r="W176" s="9"/>
    </row>
    <row r="177" spans="1:23" ht="16" x14ac:dyDescent="0.2">
      <c r="A177" s="9">
        <v>1088</v>
      </c>
      <c r="B177" s="9">
        <v>4376</v>
      </c>
      <c r="C177" s="9" t="s">
        <v>447</v>
      </c>
      <c r="D177" s="10" t="s">
        <v>296</v>
      </c>
      <c r="E177" s="9" t="s">
        <v>297</v>
      </c>
      <c r="F177" s="9" t="s">
        <v>298</v>
      </c>
      <c r="G177" s="11"/>
      <c r="I177" s="9">
        <v>96</v>
      </c>
      <c r="J177" s="12">
        <v>52</v>
      </c>
      <c r="K177" s="12" t="s">
        <v>299</v>
      </c>
      <c r="L177" s="12" t="s">
        <v>300</v>
      </c>
      <c r="M177" s="12">
        <v>17</v>
      </c>
      <c r="N177" s="9" t="s">
        <v>29</v>
      </c>
      <c r="O177" s="9" t="s">
        <v>104</v>
      </c>
      <c r="P177" s="13" t="s">
        <v>106</v>
      </c>
      <c r="Q177" s="9" t="s">
        <v>32</v>
      </c>
      <c r="R177" s="9">
        <v>1088</v>
      </c>
      <c r="S177" s="9"/>
      <c r="T177" s="9"/>
      <c r="U177" s="9"/>
      <c r="V177" s="9"/>
      <c r="W177" s="9"/>
    </row>
    <row r="178" spans="1:23" ht="16" x14ac:dyDescent="0.2">
      <c r="A178" s="9">
        <v>1089</v>
      </c>
      <c r="B178" s="9">
        <v>4377</v>
      </c>
      <c r="C178" s="9" t="s">
        <v>448</v>
      </c>
      <c r="D178" s="10" t="s">
        <v>81</v>
      </c>
      <c r="E178" s="9" t="s">
        <v>82</v>
      </c>
      <c r="F178" s="9" t="s">
        <v>83</v>
      </c>
      <c r="G178" s="11"/>
      <c r="I178" s="9">
        <v>96</v>
      </c>
      <c r="J178" s="12">
        <v>17</v>
      </c>
      <c r="K178" s="12" t="s">
        <v>84</v>
      </c>
      <c r="L178" s="12" t="s">
        <v>85</v>
      </c>
      <c r="M178" s="12">
        <v>46</v>
      </c>
      <c r="N178" s="9" t="s">
        <v>29</v>
      </c>
      <c r="O178" s="9" t="s">
        <v>104</v>
      </c>
      <c r="P178" s="13" t="s">
        <v>105</v>
      </c>
      <c r="Q178" s="9" t="s">
        <v>32</v>
      </c>
      <c r="R178" s="9">
        <v>1089</v>
      </c>
      <c r="S178" s="9"/>
      <c r="T178" s="9"/>
      <c r="U178" s="9"/>
      <c r="V178" s="9"/>
      <c r="W178" s="9"/>
    </row>
    <row r="179" spans="1:23" ht="16" x14ac:dyDescent="0.2">
      <c r="A179" s="9">
        <v>1089</v>
      </c>
      <c r="B179" s="9">
        <v>4378</v>
      </c>
      <c r="C179" s="9" t="s">
        <v>448</v>
      </c>
      <c r="D179" s="10" t="s">
        <v>81</v>
      </c>
      <c r="E179" s="9" t="s">
        <v>82</v>
      </c>
      <c r="F179" s="9" t="s">
        <v>83</v>
      </c>
      <c r="G179" s="11"/>
      <c r="I179" s="9">
        <v>96</v>
      </c>
      <c r="J179" s="12">
        <v>17</v>
      </c>
      <c r="K179" s="12" t="s">
        <v>84</v>
      </c>
      <c r="L179" s="12" t="s">
        <v>85</v>
      </c>
      <c r="M179" s="12">
        <v>46</v>
      </c>
      <c r="N179" s="9" t="s">
        <v>29</v>
      </c>
      <c r="O179" s="9" t="s">
        <v>104</v>
      </c>
      <c r="P179" s="13" t="s">
        <v>106</v>
      </c>
      <c r="Q179" s="9" t="s">
        <v>32</v>
      </c>
      <c r="R179" s="9">
        <v>1089</v>
      </c>
      <c r="S179" s="9"/>
      <c r="T179" s="9"/>
      <c r="U179" s="9"/>
      <c r="V179" s="9"/>
      <c r="W179" s="9"/>
    </row>
    <row r="180" spans="1:23" ht="16" x14ac:dyDescent="0.2">
      <c r="A180" s="9">
        <v>1090</v>
      </c>
      <c r="B180" s="9">
        <v>4379</v>
      </c>
      <c r="C180" s="9" t="s">
        <v>449</v>
      </c>
      <c r="D180" s="10" t="s">
        <v>217</v>
      </c>
      <c r="E180" s="9" t="s">
        <v>218</v>
      </c>
      <c r="F180" s="9" t="s">
        <v>219</v>
      </c>
      <c r="G180" s="11"/>
      <c r="I180" s="9">
        <v>96</v>
      </c>
      <c r="J180" s="12">
        <v>64</v>
      </c>
      <c r="K180" s="12" t="s">
        <v>220</v>
      </c>
      <c r="L180" s="12" t="s">
        <v>221</v>
      </c>
      <c r="M180" s="12">
        <v>32</v>
      </c>
      <c r="N180" s="9" t="s">
        <v>29</v>
      </c>
      <c r="O180" s="9" t="s">
        <v>104</v>
      </c>
      <c r="P180" s="13" t="s">
        <v>105</v>
      </c>
      <c r="Q180" s="9" t="s">
        <v>32</v>
      </c>
      <c r="R180" s="9">
        <v>1090</v>
      </c>
      <c r="S180" s="9"/>
      <c r="T180" s="9"/>
      <c r="U180" s="9"/>
      <c r="V180" s="9"/>
      <c r="W180" s="9"/>
    </row>
    <row r="181" spans="1:23" ht="16" x14ac:dyDescent="0.2">
      <c r="A181" s="9">
        <v>1090</v>
      </c>
      <c r="B181" s="9">
        <v>4380</v>
      </c>
      <c r="C181" s="9" t="s">
        <v>449</v>
      </c>
      <c r="D181" s="10" t="s">
        <v>217</v>
      </c>
      <c r="E181" s="9" t="s">
        <v>218</v>
      </c>
      <c r="F181" s="9" t="s">
        <v>219</v>
      </c>
      <c r="G181" s="11"/>
      <c r="I181" s="9">
        <v>96</v>
      </c>
      <c r="J181" s="12">
        <v>64</v>
      </c>
      <c r="K181" s="12" t="s">
        <v>220</v>
      </c>
      <c r="L181" s="12" t="s">
        <v>221</v>
      </c>
      <c r="M181" s="12">
        <v>32</v>
      </c>
      <c r="N181" s="9" t="s">
        <v>29</v>
      </c>
      <c r="O181" s="9" t="s">
        <v>104</v>
      </c>
      <c r="P181" s="13" t="s">
        <v>106</v>
      </c>
      <c r="Q181" s="9" t="s">
        <v>32</v>
      </c>
      <c r="R181" s="9">
        <v>1090</v>
      </c>
      <c r="S181" s="9"/>
      <c r="T181" s="9"/>
      <c r="U181" s="9"/>
      <c r="V181" s="9"/>
      <c r="W181" s="9"/>
    </row>
    <row r="182" spans="1:23" ht="16" x14ac:dyDescent="0.2">
      <c r="A182" s="9">
        <v>1091</v>
      </c>
      <c r="B182" s="9">
        <v>4381</v>
      </c>
      <c r="C182" s="9" t="s">
        <v>450</v>
      </c>
      <c r="D182" s="10" t="s">
        <v>451</v>
      </c>
      <c r="E182" s="9" t="s">
        <v>452</v>
      </c>
      <c r="F182" s="9" t="s">
        <v>453</v>
      </c>
      <c r="G182" s="11"/>
      <c r="I182" s="9">
        <v>96</v>
      </c>
      <c r="J182" s="12">
        <v>62</v>
      </c>
      <c r="K182" s="12" t="s">
        <v>454</v>
      </c>
      <c r="L182" s="12" t="s">
        <v>455</v>
      </c>
      <c r="M182" s="12">
        <v>73</v>
      </c>
      <c r="N182" s="9" t="s">
        <v>29</v>
      </c>
      <c r="O182" s="9" t="s">
        <v>104</v>
      </c>
      <c r="P182" s="13" t="s">
        <v>105</v>
      </c>
      <c r="Q182" s="9" t="s">
        <v>32</v>
      </c>
      <c r="R182" s="9">
        <v>1091</v>
      </c>
      <c r="S182" s="9"/>
      <c r="T182" s="9"/>
      <c r="U182" s="9"/>
      <c r="V182" s="9"/>
      <c r="W182" s="9"/>
    </row>
    <row r="183" spans="1:23" ht="16" x14ac:dyDescent="0.2">
      <c r="A183" s="9">
        <v>1091</v>
      </c>
      <c r="B183" s="9">
        <v>4382</v>
      </c>
      <c r="C183" s="9" t="s">
        <v>450</v>
      </c>
      <c r="D183" s="10" t="s">
        <v>451</v>
      </c>
      <c r="E183" s="9" t="s">
        <v>452</v>
      </c>
      <c r="F183" s="9" t="s">
        <v>453</v>
      </c>
      <c r="G183" s="11"/>
      <c r="I183" s="9">
        <v>96</v>
      </c>
      <c r="J183" s="12">
        <v>62</v>
      </c>
      <c r="K183" s="12" t="s">
        <v>454</v>
      </c>
      <c r="L183" s="12" t="s">
        <v>455</v>
      </c>
      <c r="M183" s="12">
        <v>73</v>
      </c>
      <c r="N183" s="9" t="s">
        <v>29</v>
      </c>
      <c r="O183" s="9" t="s">
        <v>104</v>
      </c>
      <c r="P183" s="13" t="s">
        <v>106</v>
      </c>
      <c r="Q183" s="9" t="s">
        <v>32</v>
      </c>
      <c r="R183" s="9">
        <v>1091</v>
      </c>
      <c r="S183" s="9"/>
      <c r="T183" s="9"/>
      <c r="U183" s="9"/>
      <c r="V183" s="9"/>
      <c r="W183" s="9"/>
    </row>
    <row r="184" spans="1:23" ht="16" x14ac:dyDescent="0.2">
      <c r="A184" s="9">
        <v>1092</v>
      </c>
      <c r="B184" s="9">
        <v>4383</v>
      </c>
      <c r="C184" s="9" t="s">
        <v>456</v>
      </c>
      <c r="D184" s="10" t="s">
        <v>457</v>
      </c>
      <c r="E184" s="9" t="s">
        <v>458</v>
      </c>
      <c r="F184" s="9" t="s">
        <v>459</v>
      </c>
      <c r="G184" s="11"/>
      <c r="I184" s="9">
        <v>96</v>
      </c>
      <c r="J184" s="12">
        <v>56</v>
      </c>
      <c r="K184" s="12" t="s">
        <v>460</v>
      </c>
      <c r="L184" s="12" t="s">
        <v>461</v>
      </c>
      <c r="M184" s="12">
        <v>75</v>
      </c>
      <c r="N184" s="9" t="s">
        <v>29</v>
      </c>
      <c r="O184" s="9" t="s">
        <v>104</v>
      </c>
      <c r="P184" s="13" t="s">
        <v>105</v>
      </c>
      <c r="Q184" s="9" t="s">
        <v>32</v>
      </c>
      <c r="R184" s="9">
        <v>1092</v>
      </c>
      <c r="S184" s="9"/>
      <c r="T184" s="9"/>
      <c r="U184" s="9"/>
      <c r="V184" s="9"/>
      <c r="W184" s="9"/>
    </row>
    <row r="185" spans="1:23" ht="16" x14ac:dyDescent="0.2">
      <c r="A185" s="9">
        <v>1092</v>
      </c>
      <c r="B185" s="9">
        <v>4384</v>
      </c>
      <c r="C185" s="9" t="s">
        <v>456</v>
      </c>
      <c r="D185" s="10" t="s">
        <v>457</v>
      </c>
      <c r="E185" s="9" t="s">
        <v>458</v>
      </c>
      <c r="F185" s="9" t="s">
        <v>459</v>
      </c>
      <c r="G185" s="11"/>
      <c r="I185" s="9">
        <v>96</v>
      </c>
      <c r="J185" s="12">
        <v>56</v>
      </c>
      <c r="K185" s="12" t="s">
        <v>460</v>
      </c>
      <c r="L185" s="12" t="s">
        <v>461</v>
      </c>
      <c r="M185" s="12">
        <v>75</v>
      </c>
      <c r="N185" s="9" t="s">
        <v>29</v>
      </c>
      <c r="O185" s="9" t="s">
        <v>104</v>
      </c>
      <c r="P185" s="13" t="s">
        <v>106</v>
      </c>
      <c r="Q185" s="9" t="s">
        <v>32</v>
      </c>
      <c r="R185" s="9">
        <v>1092</v>
      </c>
      <c r="S185" s="9"/>
      <c r="T185" s="9"/>
      <c r="U185" s="9"/>
      <c r="V185" s="9"/>
      <c r="W185" s="9"/>
    </row>
    <row r="186" spans="1:23" ht="16" x14ac:dyDescent="0.2">
      <c r="A186" s="9">
        <v>1093</v>
      </c>
      <c r="B186" s="9">
        <v>4385</v>
      </c>
      <c r="C186" s="9" t="s">
        <v>462</v>
      </c>
      <c r="D186" s="10" t="s">
        <v>345</v>
      </c>
      <c r="E186" s="9" t="s">
        <v>346</v>
      </c>
      <c r="F186" s="9" t="s">
        <v>347</v>
      </c>
      <c r="G186" s="11"/>
      <c r="I186" s="9">
        <v>96</v>
      </c>
      <c r="J186" s="12">
        <v>50</v>
      </c>
      <c r="K186" s="12" t="s">
        <v>348</v>
      </c>
      <c r="L186" s="12" t="s">
        <v>349</v>
      </c>
      <c r="M186" s="12">
        <v>72</v>
      </c>
      <c r="N186" s="9" t="s">
        <v>29</v>
      </c>
      <c r="O186" s="9" t="s">
        <v>104</v>
      </c>
      <c r="P186" s="13" t="s">
        <v>105</v>
      </c>
      <c r="Q186" s="9" t="s">
        <v>32</v>
      </c>
      <c r="R186" s="9">
        <v>1093</v>
      </c>
      <c r="S186" s="9"/>
      <c r="T186" s="9"/>
      <c r="U186" s="9"/>
      <c r="V186" s="9"/>
      <c r="W186" s="9"/>
    </row>
    <row r="187" spans="1:23" ht="16" x14ac:dyDescent="0.2">
      <c r="A187" s="9">
        <v>1093</v>
      </c>
      <c r="B187" s="9">
        <v>4386</v>
      </c>
      <c r="C187" s="9" t="s">
        <v>462</v>
      </c>
      <c r="D187" s="10" t="s">
        <v>345</v>
      </c>
      <c r="E187" s="9" t="s">
        <v>346</v>
      </c>
      <c r="F187" s="9" t="s">
        <v>347</v>
      </c>
      <c r="G187" s="11"/>
      <c r="I187" s="9">
        <v>96</v>
      </c>
      <c r="J187" s="12">
        <v>50</v>
      </c>
      <c r="K187" s="12" t="s">
        <v>348</v>
      </c>
      <c r="L187" s="12" t="s">
        <v>349</v>
      </c>
      <c r="M187" s="12">
        <v>72</v>
      </c>
      <c r="N187" s="9" t="s">
        <v>29</v>
      </c>
      <c r="O187" s="9" t="s">
        <v>104</v>
      </c>
      <c r="P187" s="13" t="s">
        <v>106</v>
      </c>
      <c r="Q187" s="9" t="s">
        <v>32</v>
      </c>
      <c r="R187" s="9">
        <v>1093</v>
      </c>
      <c r="S187" s="9"/>
      <c r="T187" s="9"/>
      <c r="U187" s="9"/>
      <c r="V187" s="9"/>
      <c r="W187" s="9"/>
    </row>
    <row r="188" spans="1:23" ht="16" x14ac:dyDescent="0.2">
      <c r="A188" s="9">
        <v>1094</v>
      </c>
      <c r="B188" s="9">
        <v>4387</v>
      </c>
      <c r="C188" s="9" t="s">
        <v>463</v>
      </c>
      <c r="D188" s="10" t="s">
        <v>75</v>
      </c>
      <c r="E188" s="9" t="s">
        <v>76</v>
      </c>
      <c r="F188" s="9" t="s">
        <v>77</v>
      </c>
      <c r="G188" s="11"/>
      <c r="I188" s="9">
        <v>96</v>
      </c>
      <c r="J188" s="12">
        <v>41</v>
      </c>
      <c r="K188" s="12" t="s">
        <v>78</v>
      </c>
      <c r="L188" s="12" t="s">
        <v>79</v>
      </c>
      <c r="M188" s="12">
        <v>52</v>
      </c>
      <c r="N188" s="9" t="s">
        <v>29</v>
      </c>
      <c r="O188" s="9" t="s">
        <v>104</v>
      </c>
      <c r="P188" s="13" t="s">
        <v>105</v>
      </c>
      <c r="Q188" s="9" t="s">
        <v>32</v>
      </c>
      <c r="R188" s="9">
        <v>1094</v>
      </c>
      <c r="S188" s="9"/>
      <c r="T188" s="9"/>
      <c r="U188" s="9"/>
      <c r="V188" s="9"/>
      <c r="W188" s="9"/>
    </row>
    <row r="189" spans="1:23" ht="16" x14ac:dyDescent="0.2">
      <c r="A189" s="9">
        <v>1094</v>
      </c>
      <c r="B189" s="9">
        <v>4388</v>
      </c>
      <c r="C189" s="9" t="s">
        <v>463</v>
      </c>
      <c r="D189" s="10" t="s">
        <v>75</v>
      </c>
      <c r="E189" s="9" t="s">
        <v>76</v>
      </c>
      <c r="F189" s="9" t="s">
        <v>77</v>
      </c>
      <c r="G189" s="11"/>
      <c r="I189" s="9">
        <v>96</v>
      </c>
      <c r="J189" s="12">
        <v>41</v>
      </c>
      <c r="K189" s="12" t="s">
        <v>78</v>
      </c>
      <c r="L189" s="12" t="s">
        <v>79</v>
      </c>
      <c r="M189" s="12">
        <v>52</v>
      </c>
      <c r="N189" s="9" t="s">
        <v>29</v>
      </c>
      <c r="O189" s="9" t="s">
        <v>104</v>
      </c>
      <c r="P189" s="13" t="s">
        <v>106</v>
      </c>
      <c r="Q189" s="9" t="s">
        <v>32</v>
      </c>
      <c r="R189" s="9">
        <v>1094</v>
      </c>
      <c r="S189" s="9"/>
      <c r="T189" s="9"/>
      <c r="U189" s="9"/>
      <c r="V189" s="9"/>
      <c r="W189" s="9"/>
    </row>
    <row r="190" spans="1:23" ht="16" x14ac:dyDescent="0.2">
      <c r="A190" s="9">
        <v>1095</v>
      </c>
      <c r="B190" s="9">
        <v>4389</v>
      </c>
      <c r="C190" s="9" t="s">
        <v>464</v>
      </c>
      <c r="D190" s="10"/>
      <c r="E190" s="9" t="s">
        <v>42</v>
      </c>
      <c r="F190" s="9" t="s">
        <v>465</v>
      </c>
      <c r="G190" s="11"/>
      <c r="I190" s="9">
        <v>96</v>
      </c>
      <c r="J190" s="12">
        <v>102</v>
      </c>
      <c r="K190" s="12"/>
      <c r="L190" s="12" t="s">
        <v>43</v>
      </c>
      <c r="M190" s="12"/>
      <c r="N190" s="9" t="s">
        <v>29</v>
      </c>
      <c r="O190" s="9" t="s">
        <v>104</v>
      </c>
      <c r="P190" s="13" t="s">
        <v>105</v>
      </c>
      <c r="Q190" s="9" t="s">
        <v>32</v>
      </c>
      <c r="R190" s="9">
        <v>1095</v>
      </c>
      <c r="S190" s="9"/>
      <c r="T190" s="9"/>
      <c r="U190" s="9"/>
      <c r="V190" s="9"/>
      <c r="W190" s="9"/>
    </row>
    <row r="191" spans="1:23" ht="16" x14ac:dyDescent="0.2">
      <c r="A191" s="9">
        <v>1095</v>
      </c>
      <c r="B191" s="9">
        <v>4390</v>
      </c>
      <c r="C191" s="9" t="s">
        <v>464</v>
      </c>
      <c r="D191" s="10"/>
      <c r="E191" s="9" t="s">
        <v>42</v>
      </c>
      <c r="F191" s="9" t="s">
        <v>465</v>
      </c>
      <c r="G191" s="11"/>
      <c r="I191" s="9">
        <v>96</v>
      </c>
      <c r="J191" s="12">
        <v>102</v>
      </c>
      <c r="K191" s="12"/>
      <c r="L191" s="12" t="s">
        <v>43</v>
      </c>
      <c r="M191" s="12"/>
      <c r="N191" s="9" t="s">
        <v>29</v>
      </c>
      <c r="O191" s="9" t="s">
        <v>104</v>
      </c>
      <c r="P191" s="13" t="s">
        <v>106</v>
      </c>
      <c r="Q191" s="9" t="s">
        <v>32</v>
      </c>
      <c r="R191" s="9">
        <v>1095</v>
      </c>
      <c r="S191" s="9"/>
      <c r="T191" s="9"/>
      <c r="U191" s="9"/>
      <c r="V191" s="9"/>
      <c r="W191" s="9"/>
    </row>
    <row r="192" spans="1:23" ht="16" x14ac:dyDescent="0.2">
      <c r="A192" s="9">
        <v>1096</v>
      </c>
      <c r="B192" s="9">
        <v>4391</v>
      </c>
      <c r="C192" s="9" t="s">
        <v>466</v>
      </c>
      <c r="D192" s="10" t="s">
        <v>187</v>
      </c>
      <c r="E192" s="9" t="s">
        <v>188</v>
      </c>
      <c r="F192" s="9" t="s">
        <v>189</v>
      </c>
      <c r="G192" s="11"/>
      <c r="I192" s="9">
        <v>96</v>
      </c>
      <c r="J192" s="12">
        <v>33</v>
      </c>
      <c r="K192" s="12" t="s">
        <v>190</v>
      </c>
      <c r="L192" s="12" t="s">
        <v>191</v>
      </c>
      <c r="M192" s="12">
        <v>23</v>
      </c>
      <c r="N192" s="9" t="s">
        <v>29</v>
      </c>
      <c r="O192" s="9" t="s">
        <v>104</v>
      </c>
      <c r="P192" s="13" t="s">
        <v>105</v>
      </c>
      <c r="Q192" s="9" t="s">
        <v>32</v>
      </c>
      <c r="R192" s="9">
        <v>1096</v>
      </c>
      <c r="S192" s="9"/>
      <c r="T192" s="9"/>
      <c r="U192" s="9"/>
      <c r="V192" s="9"/>
      <c r="W192" s="9"/>
    </row>
    <row r="193" spans="1:23" ht="16" x14ac:dyDescent="0.2">
      <c r="A193" s="9">
        <v>1096</v>
      </c>
      <c r="B193" s="9">
        <v>4392</v>
      </c>
      <c r="C193" s="9" t="s">
        <v>466</v>
      </c>
      <c r="D193" s="10" t="s">
        <v>187</v>
      </c>
      <c r="E193" s="9" t="s">
        <v>188</v>
      </c>
      <c r="F193" s="9" t="s">
        <v>189</v>
      </c>
      <c r="G193" s="11"/>
      <c r="I193" s="9">
        <v>96</v>
      </c>
      <c r="J193" s="12">
        <v>33</v>
      </c>
      <c r="K193" s="12" t="s">
        <v>190</v>
      </c>
      <c r="L193" s="12" t="s">
        <v>191</v>
      </c>
      <c r="M193" s="12">
        <v>23</v>
      </c>
      <c r="N193" s="9" t="s">
        <v>29</v>
      </c>
      <c r="O193" s="9" t="s">
        <v>104</v>
      </c>
      <c r="P193" s="13" t="s">
        <v>106</v>
      </c>
      <c r="Q193" s="9" t="s">
        <v>32</v>
      </c>
      <c r="R193" s="9">
        <v>1096</v>
      </c>
      <c r="S193" s="9"/>
      <c r="T193" s="9"/>
      <c r="U193" s="9"/>
      <c r="V193" s="9"/>
      <c r="W193" s="9"/>
    </row>
    <row r="194" spans="1:23" ht="16" x14ac:dyDescent="0.2">
      <c r="A194" s="9">
        <v>1097</v>
      </c>
      <c r="B194" s="9">
        <v>4393</v>
      </c>
      <c r="C194" s="9" t="s">
        <v>467</v>
      </c>
      <c r="D194" s="10" t="s">
        <v>404</v>
      </c>
      <c r="E194" s="9" t="s">
        <v>405</v>
      </c>
      <c r="F194" s="9" t="s">
        <v>406</v>
      </c>
      <c r="G194" s="11"/>
      <c r="I194" s="9">
        <v>96</v>
      </c>
      <c r="J194" s="12">
        <v>23</v>
      </c>
      <c r="K194" s="12" t="s">
        <v>407</v>
      </c>
      <c r="L194" s="12" t="s">
        <v>408</v>
      </c>
      <c r="M194" s="12">
        <v>44</v>
      </c>
      <c r="N194" s="9" t="s">
        <v>29</v>
      </c>
      <c r="O194" s="9" t="s">
        <v>104</v>
      </c>
      <c r="P194" s="13" t="s">
        <v>105</v>
      </c>
      <c r="Q194" s="9" t="s">
        <v>32</v>
      </c>
      <c r="R194" s="9">
        <v>1097</v>
      </c>
      <c r="S194" s="9"/>
      <c r="T194" s="9"/>
      <c r="U194" s="9"/>
      <c r="V194" s="9"/>
      <c r="W194" s="9"/>
    </row>
    <row r="195" spans="1:23" ht="16" x14ac:dyDescent="0.2">
      <c r="A195" s="9">
        <v>1097</v>
      </c>
      <c r="B195" s="9">
        <v>4394</v>
      </c>
      <c r="C195" s="9" t="s">
        <v>467</v>
      </c>
      <c r="D195" s="10" t="s">
        <v>404</v>
      </c>
      <c r="E195" s="9" t="s">
        <v>405</v>
      </c>
      <c r="F195" s="9" t="s">
        <v>406</v>
      </c>
      <c r="G195" s="11"/>
      <c r="I195" s="9">
        <v>96</v>
      </c>
      <c r="J195" s="12">
        <v>23</v>
      </c>
      <c r="K195" s="12" t="s">
        <v>407</v>
      </c>
      <c r="L195" s="12" t="s">
        <v>408</v>
      </c>
      <c r="M195" s="12">
        <v>44</v>
      </c>
      <c r="N195" s="9" t="s">
        <v>29</v>
      </c>
      <c r="O195" s="9" t="s">
        <v>104</v>
      </c>
      <c r="P195" s="13" t="s">
        <v>106</v>
      </c>
      <c r="Q195" s="9" t="s">
        <v>32</v>
      </c>
      <c r="R195" s="9">
        <v>1097</v>
      </c>
      <c r="S195" s="9"/>
      <c r="T195" s="9"/>
      <c r="U195" s="9"/>
      <c r="V195" s="9"/>
      <c r="W195" s="9"/>
    </row>
    <row r="196" spans="1:23" ht="16" x14ac:dyDescent="0.2">
      <c r="A196" s="9">
        <v>1098</v>
      </c>
      <c r="B196" s="9">
        <v>4395</v>
      </c>
      <c r="C196" s="9" t="s">
        <v>468</v>
      </c>
      <c r="D196" s="10" t="s">
        <v>396</v>
      </c>
      <c r="E196" s="9" t="s">
        <v>397</v>
      </c>
      <c r="F196" s="9" t="s">
        <v>398</v>
      </c>
      <c r="G196" s="11"/>
      <c r="I196" s="9">
        <v>96</v>
      </c>
      <c r="J196" s="12">
        <v>70</v>
      </c>
      <c r="K196" s="12" t="s">
        <v>399</v>
      </c>
      <c r="L196" s="12" t="s">
        <v>400</v>
      </c>
      <c r="M196" s="12">
        <v>78</v>
      </c>
      <c r="N196" s="9" t="s">
        <v>29</v>
      </c>
      <c r="O196" s="9" t="s">
        <v>104</v>
      </c>
      <c r="P196" s="13" t="s">
        <v>105</v>
      </c>
      <c r="Q196" s="9" t="s">
        <v>32</v>
      </c>
      <c r="R196" s="9">
        <v>1098</v>
      </c>
      <c r="S196" s="9"/>
      <c r="T196" s="9"/>
      <c r="U196" s="9"/>
      <c r="V196" s="9"/>
      <c r="W196" s="9"/>
    </row>
    <row r="197" spans="1:23" ht="16" x14ac:dyDescent="0.2">
      <c r="A197" s="9">
        <v>1098</v>
      </c>
      <c r="B197" s="9">
        <v>4396</v>
      </c>
      <c r="C197" s="9" t="s">
        <v>468</v>
      </c>
      <c r="D197" s="10" t="s">
        <v>396</v>
      </c>
      <c r="E197" s="9" t="s">
        <v>397</v>
      </c>
      <c r="F197" s="9" t="s">
        <v>398</v>
      </c>
      <c r="G197" s="11"/>
      <c r="I197" s="9">
        <v>96</v>
      </c>
      <c r="J197" s="12">
        <v>70</v>
      </c>
      <c r="K197" s="12" t="s">
        <v>399</v>
      </c>
      <c r="L197" s="12" t="s">
        <v>400</v>
      </c>
      <c r="M197" s="12">
        <v>78</v>
      </c>
      <c r="N197" s="9" t="s">
        <v>29</v>
      </c>
      <c r="O197" s="9" t="s">
        <v>104</v>
      </c>
      <c r="P197" s="13" t="s">
        <v>106</v>
      </c>
      <c r="Q197" s="9" t="s">
        <v>32</v>
      </c>
      <c r="R197" s="9">
        <v>1098</v>
      </c>
      <c r="S197" s="9"/>
      <c r="T197" s="9"/>
      <c r="U197" s="9"/>
      <c r="V197" s="9"/>
      <c r="W197" s="9"/>
    </row>
    <row r="198" spans="1:23" ht="16" x14ac:dyDescent="0.2">
      <c r="A198" s="9">
        <v>1099</v>
      </c>
      <c r="B198" s="9">
        <v>4397</v>
      </c>
      <c r="C198" s="9" t="s">
        <v>469</v>
      </c>
      <c r="D198" s="10" t="s">
        <v>424</v>
      </c>
      <c r="E198" s="9" t="s">
        <v>425</v>
      </c>
      <c r="F198" s="9" t="s">
        <v>426</v>
      </c>
      <c r="G198" s="11"/>
      <c r="I198" s="9">
        <v>96</v>
      </c>
      <c r="J198" s="12">
        <v>5</v>
      </c>
      <c r="K198" s="12" t="s">
        <v>427</v>
      </c>
      <c r="L198" s="12" t="s">
        <v>428</v>
      </c>
      <c r="M198" s="12">
        <v>56</v>
      </c>
      <c r="N198" s="9" t="s">
        <v>29</v>
      </c>
      <c r="O198" s="9" t="s">
        <v>104</v>
      </c>
      <c r="P198" s="13" t="s">
        <v>105</v>
      </c>
      <c r="Q198" s="9" t="s">
        <v>32</v>
      </c>
      <c r="R198" s="9">
        <v>1099</v>
      </c>
      <c r="S198" s="9"/>
      <c r="T198" s="9"/>
      <c r="U198" s="9"/>
      <c r="V198" s="9"/>
      <c r="W198" s="9"/>
    </row>
    <row r="199" spans="1:23" ht="16" x14ac:dyDescent="0.2">
      <c r="A199" s="9">
        <v>1099</v>
      </c>
      <c r="B199" s="9">
        <v>4398</v>
      </c>
      <c r="C199" s="9" t="s">
        <v>469</v>
      </c>
      <c r="D199" s="10" t="s">
        <v>424</v>
      </c>
      <c r="E199" s="9" t="s">
        <v>425</v>
      </c>
      <c r="F199" s="9" t="s">
        <v>426</v>
      </c>
      <c r="G199" s="11"/>
      <c r="I199" s="9">
        <v>96</v>
      </c>
      <c r="J199" s="12">
        <v>5</v>
      </c>
      <c r="K199" s="12" t="s">
        <v>427</v>
      </c>
      <c r="L199" s="12" t="s">
        <v>428</v>
      </c>
      <c r="M199" s="12">
        <v>56</v>
      </c>
      <c r="N199" s="9" t="s">
        <v>29</v>
      </c>
      <c r="O199" s="9" t="s">
        <v>104</v>
      </c>
      <c r="P199" s="13" t="s">
        <v>106</v>
      </c>
      <c r="Q199" s="9" t="s">
        <v>32</v>
      </c>
      <c r="R199" s="9">
        <v>1099</v>
      </c>
      <c r="S199" s="9"/>
      <c r="T199" s="9"/>
      <c r="U199" s="9"/>
      <c r="V199" s="9"/>
      <c r="W199" s="9"/>
    </row>
    <row r="200" spans="1:23" ht="16" x14ac:dyDescent="0.2">
      <c r="A200" s="9">
        <v>1100</v>
      </c>
      <c r="B200" s="9">
        <v>4399</v>
      </c>
      <c r="C200" s="9" t="s">
        <v>470</v>
      </c>
      <c r="D200" s="10" t="s">
        <v>93</v>
      </c>
      <c r="E200" s="9" t="s">
        <v>94</v>
      </c>
      <c r="F200" s="9" t="s">
        <v>95</v>
      </c>
      <c r="G200" s="11"/>
      <c r="I200" s="9">
        <v>96</v>
      </c>
      <c r="J200" s="12">
        <v>25</v>
      </c>
      <c r="K200" s="12" t="s">
        <v>96</v>
      </c>
      <c r="L200" s="12" t="s">
        <v>97</v>
      </c>
      <c r="M200" s="12">
        <v>59</v>
      </c>
      <c r="N200" s="9" t="s">
        <v>29</v>
      </c>
      <c r="O200" s="9" t="s">
        <v>104</v>
      </c>
      <c r="P200" s="13" t="s">
        <v>105</v>
      </c>
      <c r="Q200" s="9" t="s">
        <v>32</v>
      </c>
      <c r="R200" s="9">
        <v>1100</v>
      </c>
      <c r="S200" s="9"/>
      <c r="T200" s="9"/>
      <c r="U200" s="9"/>
      <c r="V200" s="9"/>
      <c r="W200" s="9"/>
    </row>
    <row r="201" spans="1:23" ht="16" x14ac:dyDescent="0.2">
      <c r="A201" s="9">
        <v>1100</v>
      </c>
      <c r="B201" s="9">
        <v>4400</v>
      </c>
      <c r="C201" s="9" t="s">
        <v>470</v>
      </c>
      <c r="D201" s="10" t="s">
        <v>93</v>
      </c>
      <c r="E201" s="9" t="s">
        <v>94</v>
      </c>
      <c r="F201" s="9" t="s">
        <v>95</v>
      </c>
      <c r="G201" s="11"/>
      <c r="I201" s="9">
        <v>96</v>
      </c>
      <c r="J201" s="12">
        <v>25</v>
      </c>
      <c r="K201" s="12" t="s">
        <v>96</v>
      </c>
      <c r="L201" s="12" t="s">
        <v>97</v>
      </c>
      <c r="M201" s="12">
        <v>59</v>
      </c>
      <c r="N201" s="9" t="s">
        <v>29</v>
      </c>
      <c r="O201" s="9" t="s">
        <v>104</v>
      </c>
      <c r="P201" s="13" t="s">
        <v>106</v>
      </c>
      <c r="Q201" s="9" t="s">
        <v>32</v>
      </c>
      <c r="R201" s="9">
        <v>1100</v>
      </c>
      <c r="S201" s="9"/>
      <c r="T201" s="9"/>
      <c r="U201" s="9"/>
      <c r="V201" s="9"/>
      <c r="W201" s="9"/>
    </row>
    <row r="202" spans="1:23" ht="16" x14ac:dyDescent="0.2">
      <c r="A202" s="9">
        <v>1101</v>
      </c>
      <c r="B202" s="9">
        <v>4401</v>
      </c>
      <c r="C202" s="9" t="s">
        <v>471</v>
      </c>
      <c r="D202" s="10" t="s">
        <v>472</v>
      </c>
      <c r="E202" s="9" t="s">
        <v>473</v>
      </c>
      <c r="F202" s="9" t="s">
        <v>474</v>
      </c>
      <c r="G202" s="11"/>
      <c r="I202" s="9">
        <v>96</v>
      </c>
      <c r="J202" s="12">
        <v>14</v>
      </c>
      <c r="K202" s="12" t="s">
        <v>475</v>
      </c>
      <c r="L202" s="12" t="s">
        <v>476</v>
      </c>
      <c r="M202" s="12">
        <v>49</v>
      </c>
      <c r="N202" s="9" t="s">
        <v>29</v>
      </c>
      <c r="O202" s="9" t="s">
        <v>30</v>
      </c>
      <c r="P202" s="13" t="s">
        <v>31</v>
      </c>
      <c r="Q202" s="9" t="s">
        <v>32</v>
      </c>
      <c r="R202" s="9">
        <v>1101</v>
      </c>
      <c r="S202" s="9"/>
      <c r="T202" s="9"/>
      <c r="U202" s="9"/>
      <c r="V202" s="9"/>
      <c r="W202" s="9"/>
    </row>
    <row r="203" spans="1:23" ht="16" x14ac:dyDescent="0.2">
      <c r="A203" s="9">
        <v>1101</v>
      </c>
      <c r="B203" s="9">
        <v>4402</v>
      </c>
      <c r="C203" s="9" t="s">
        <v>471</v>
      </c>
      <c r="D203" s="10" t="s">
        <v>472</v>
      </c>
      <c r="E203" s="9" t="s">
        <v>473</v>
      </c>
      <c r="F203" s="9" t="s">
        <v>474</v>
      </c>
      <c r="G203" s="11"/>
      <c r="I203" s="9">
        <v>96</v>
      </c>
      <c r="J203" s="12">
        <v>14</v>
      </c>
      <c r="K203" s="12" t="s">
        <v>475</v>
      </c>
      <c r="L203" s="12" t="s">
        <v>476</v>
      </c>
      <c r="M203" s="12">
        <v>49</v>
      </c>
      <c r="N203" s="9" t="s">
        <v>29</v>
      </c>
      <c r="O203" s="9" t="s">
        <v>30</v>
      </c>
      <c r="P203" s="13" t="s">
        <v>33</v>
      </c>
      <c r="Q203" s="9" t="s">
        <v>32</v>
      </c>
      <c r="R203" s="9">
        <v>1101</v>
      </c>
      <c r="S203" s="9"/>
      <c r="T203" s="9"/>
      <c r="U203" s="9"/>
      <c r="V203" s="9"/>
      <c r="W203" s="9"/>
    </row>
    <row r="204" spans="1:23" ht="16" x14ac:dyDescent="0.2">
      <c r="A204" s="9">
        <v>1102</v>
      </c>
      <c r="B204" s="9">
        <v>4403</v>
      </c>
      <c r="C204" s="9" t="s">
        <v>477</v>
      </c>
      <c r="D204" s="10" t="s">
        <v>478</v>
      </c>
      <c r="E204" s="9" t="s">
        <v>479</v>
      </c>
      <c r="F204" s="9" t="s">
        <v>480</v>
      </c>
      <c r="G204" s="11"/>
      <c r="I204" s="9">
        <v>96</v>
      </c>
      <c r="J204" s="12">
        <v>20</v>
      </c>
      <c r="K204" s="12" t="s">
        <v>481</v>
      </c>
      <c r="L204" s="12" t="s">
        <v>482</v>
      </c>
      <c r="M204" s="12">
        <v>39</v>
      </c>
      <c r="N204" s="9" t="s">
        <v>29</v>
      </c>
      <c r="O204" s="9" t="s">
        <v>30</v>
      </c>
      <c r="P204" s="13" t="s">
        <v>31</v>
      </c>
      <c r="Q204" s="9" t="s">
        <v>32</v>
      </c>
      <c r="R204" s="9">
        <v>1102</v>
      </c>
      <c r="S204" s="9"/>
      <c r="T204" s="9"/>
      <c r="U204" s="9"/>
      <c r="V204" s="9"/>
      <c r="W204" s="9"/>
    </row>
    <row r="205" spans="1:23" ht="16" x14ac:dyDescent="0.2">
      <c r="A205" s="9">
        <v>1102</v>
      </c>
      <c r="B205" s="9">
        <v>4404</v>
      </c>
      <c r="C205" s="9" t="s">
        <v>477</v>
      </c>
      <c r="D205" s="10" t="s">
        <v>478</v>
      </c>
      <c r="E205" s="9" t="s">
        <v>479</v>
      </c>
      <c r="F205" s="9" t="s">
        <v>480</v>
      </c>
      <c r="G205" s="11"/>
      <c r="I205" s="9">
        <v>96</v>
      </c>
      <c r="J205" s="12">
        <v>20</v>
      </c>
      <c r="K205" s="12" t="s">
        <v>481</v>
      </c>
      <c r="L205" s="12" t="s">
        <v>482</v>
      </c>
      <c r="M205" s="12">
        <v>39</v>
      </c>
      <c r="N205" s="9" t="s">
        <v>29</v>
      </c>
      <c r="O205" s="9" t="s">
        <v>30</v>
      </c>
      <c r="P205" s="13" t="s">
        <v>33</v>
      </c>
      <c r="Q205" s="9" t="s">
        <v>32</v>
      </c>
      <c r="R205" s="9">
        <v>1102</v>
      </c>
      <c r="S205" s="9"/>
      <c r="T205" s="9"/>
      <c r="U205" s="9"/>
      <c r="V205" s="9"/>
      <c r="W205" s="9"/>
    </row>
    <row r="206" spans="1:23" ht="16" x14ac:dyDescent="0.2">
      <c r="A206" s="9">
        <v>1103</v>
      </c>
      <c r="B206" s="9">
        <v>4405</v>
      </c>
      <c r="C206" s="9" t="s">
        <v>483</v>
      </c>
      <c r="D206" s="10" t="s">
        <v>99</v>
      </c>
      <c r="E206" s="9" t="s">
        <v>100</v>
      </c>
      <c r="F206" s="9" t="s">
        <v>101</v>
      </c>
      <c r="G206" s="11"/>
      <c r="I206" s="9">
        <v>96</v>
      </c>
      <c r="J206" s="12">
        <v>2</v>
      </c>
      <c r="K206" s="12" t="s">
        <v>102</v>
      </c>
      <c r="L206" s="12" t="s">
        <v>103</v>
      </c>
      <c r="M206" s="12">
        <v>54</v>
      </c>
      <c r="N206" s="9" t="s">
        <v>29</v>
      </c>
      <c r="O206" s="9" t="s">
        <v>30</v>
      </c>
      <c r="P206" s="13" t="s">
        <v>31</v>
      </c>
      <c r="Q206" s="9" t="s">
        <v>32</v>
      </c>
      <c r="R206" s="9">
        <v>1103</v>
      </c>
      <c r="S206" s="9"/>
      <c r="T206" s="9"/>
      <c r="U206" s="9"/>
      <c r="V206" s="9"/>
      <c r="W206" s="9"/>
    </row>
    <row r="207" spans="1:23" ht="16" x14ac:dyDescent="0.2">
      <c r="A207" s="9">
        <v>1103</v>
      </c>
      <c r="B207" s="9">
        <v>4406</v>
      </c>
      <c r="C207" s="9" t="s">
        <v>483</v>
      </c>
      <c r="D207" s="10" t="s">
        <v>99</v>
      </c>
      <c r="E207" s="9" t="s">
        <v>100</v>
      </c>
      <c r="F207" s="9" t="s">
        <v>101</v>
      </c>
      <c r="G207" s="11"/>
      <c r="I207" s="9">
        <v>96</v>
      </c>
      <c r="J207" s="12">
        <v>2</v>
      </c>
      <c r="K207" s="12" t="s">
        <v>102</v>
      </c>
      <c r="L207" s="12" t="s">
        <v>103</v>
      </c>
      <c r="M207" s="12">
        <v>54</v>
      </c>
      <c r="N207" s="9" t="s">
        <v>29</v>
      </c>
      <c r="O207" s="9" t="s">
        <v>30</v>
      </c>
      <c r="P207" s="13" t="s">
        <v>33</v>
      </c>
      <c r="Q207" s="9" t="s">
        <v>32</v>
      </c>
      <c r="R207" s="9">
        <v>1103</v>
      </c>
      <c r="S207" s="9"/>
      <c r="T207" s="9"/>
      <c r="U207" s="9"/>
      <c r="V207" s="9"/>
      <c r="W207" s="9"/>
    </row>
    <row r="208" spans="1:23" ht="16" x14ac:dyDescent="0.2">
      <c r="A208" s="9">
        <v>1104</v>
      </c>
      <c r="B208" s="9">
        <v>4407</v>
      </c>
      <c r="C208" s="9" t="s">
        <v>484</v>
      </c>
      <c r="D208" s="10" t="s">
        <v>108</v>
      </c>
      <c r="E208" s="9" t="s">
        <v>109</v>
      </c>
      <c r="F208" s="9" t="s">
        <v>110</v>
      </c>
      <c r="G208" s="11"/>
      <c r="I208" s="9">
        <v>96</v>
      </c>
      <c r="J208" s="12">
        <v>67</v>
      </c>
      <c r="K208" s="12" t="s">
        <v>111</v>
      </c>
      <c r="L208" s="12" t="s">
        <v>112</v>
      </c>
      <c r="M208" s="12">
        <v>76</v>
      </c>
      <c r="N208" s="9" t="s">
        <v>29</v>
      </c>
      <c r="O208" s="9" t="s">
        <v>30</v>
      </c>
      <c r="P208" s="13" t="s">
        <v>31</v>
      </c>
      <c r="Q208" s="9" t="s">
        <v>32</v>
      </c>
      <c r="R208" s="9">
        <v>1104</v>
      </c>
      <c r="S208" s="9"/>
      <c r="T208" s="9"/>
      <c r="U208" s="9"/>
      <c r="V208" s="9"/>
      <c r="W208" s="9"/>
    </row>
    <row r="209" spans="1:23" ht="16" x14ac:dyDescent="0.2">
      <c r="A209" s="9">
        <v>1104</v>
      </c>
      <c r="B209" s="9">
        <v>4408</v>
      </c>
      <c r="C209" s="9" t="s">
        <v>484</v>
      </c>
      <c r="D209" s="10" t="s">
        <v>108</v>
      </c>
      <c r="E209" s="9" t="s">
        <v>109</v>
      </c>
      <c r="F209" s="9" t="s">
        <v>110</v>
      </c>
      <c r="G209" s="11"/>
      <c r="I209" s="9">
        <v>96</v>
      </c>
      <c r="J209" s="12">
        <v>67</v>
      </c>
      <c r="K209" s="12" t="s">
        <v>111</v>
      </c>
      <c r="L209" s="12" t="s">
        <v>112</v>
      </c>
      <c r="M209" s="12">
        <v>76</v>
      </c>
      <c r="N209" s="9" t="s">
        <v>29</v>
      </c>
      <c r="O209" s="9" t="s">
        <v>30</v>
      </c>
      <c r="P209" s="13" t="s">
        <v>33</v>
      </c>
      <c r="Q209" s="9" t="s">
        <v>32</v>
      </c>
      <c r="R209" s="9">
        <v>1104</v>
      </c>
      <c r="S209" s="9"/>
      <c r="T209" s="9"/>
      <c r="U209" s="9"/>
      <c r="V209" s="9"/>
      <c r="W209" s="9"/>
    </row>
    <row r="210" spans="1:23" ht="16" x14ac:dyDescent="0.2">
      <c r="A210" s="9">
        <v>1105</v>
      </c>
      <c r="B210" s="9">
        <v>4409</v>
      </c>
      <c r="C210" s="9" t="s">
        <v>485</v>
      </c>
      <c r="D210" s="10" t="s">
        <v>283</v>
      </c>
      <c r="E210" s="9" t="s">
        <v>284</v>
      </c>
      <c r="F210" s="9" t="s">
        <v>285</v>
      </c>
      <c r="G210" s="11"/>
      <c r="I210" s="9">
        <v>96</v>
      </c>
      <c r="J210" s="12">
        <v>42</v>
      </c>
      <c r="K210" s="12" t="s">
        <v>286</v>
      </c>
      <c r="L210" s="12" t="s">
        <v>287</v>
      </c>
      <c r="M210" s="12">
        <v>27</v>
      </c>
      <c r="N210" s="9" t="s">
        <v>29</v>
      </c>
      <c r="O210" s="9" t="s">
        <v>30</v>
      </c>
      <c r="P210" s="13" t="s">
        <v>31</v>
      </c>
      <c r="Q210" s="9" t="s">
        <v>32</v>
      </c>
      <c r="R210" s="9">
        <v>1105</v>
      </c>
      <c r="S210" s="9"/>
      <c r="T210" s="9"/>
      <c r="U210" s="9"/>
      <c r="V210" s="9"/>
      <c r="W210" s="9"/>
    </row>
    <row r="211" spans="1:23" ht="16" x14ac:dyDescent="0.2">
      <c r="A211" s="9">
        <v>1105</v>
      </c>
      <c r="B211" s="9">
        <v>4410</v>
      </c>
      <c r="C211" s="9" t="s">
        <v>485</v>
      </c>
      <c r="D211" s="10" t="s">
        <v>283</v>
      </c>
      <c r="E211" s="9" t="s">
        <v>284</v>
      </c>
      <c r="F211" s="9" t="s">
        <v>285</v>
      </c>
      <c r="G211" s="11"/>
      <c r="I211" s="9">
        <v>96</v>
      </c>
      <c r="J211" s="12">
        <v>42</v>
      </c>
      <c r="K211" s="12" t="s">
        <v>286</v>
      </c>
      <c r="L211" s="12" t="s">
        <v>287</v>
      </c>
      <c r="M211" s="12">
        <v>27</v>
      </c>
      <c r="N211" s="9" t="s">
        <v>29</v>
      </c>
      <c r="O211" s="9" t="s">
        <v>30</v>
      </c>
      <c r="P211" s="13" t="s">
        <v>33</v>
      </c>
      <c r="Q211" s="9" t="s">
        <v>32</v>
      </c>
      <c r="R211" s="9">
        <v>1105</v>
      </c>
      <c r="S211" s="9"/>
      <c r="T211" s="9"/>
      <c r="U211" s="9"/>
      <c r="V211" s="9"/>
      <c r="W211" s="9"/>
    </row>
    <row r="212" spans="1:23" ht="16" x14ac:dyDescent="0.2">
      <c r="A212" s="9">
        <v>1106</v>
      </c>
      <c r="B212" s="9">
        <v>4411</v>
      </c>
      <c r="C212" s="9" t="s">
        <v>486</v>
      </c>
      <c r="D212" s="10" t="s">
        <v>277</v>
      </c>
      <c r="E212" s="9" t="s">
        <v>278</v>
      </c>
      <c r="F212" s="9" t="s">
        <v>279</v>
      </c>
      <c r="G212" s="11"/>
      <c r="I212" s="9">
        <v>96</v>
      </c>
      <c r="J212" s="12">
        <v>19</v>
      </c>
      <c r="K212" s="12" t="s">
        <v>280</v>
      </c>
      <c r="L212" s="12" t="s">
        <v>281</v>
      </c>
      <c r="M212" s="12">
        <v>41</v>
      </c>
      <c r="N212" s="9" t="s">
        <v>29</v>
      </c>
      <c r="O212" s="9" t="s">
        <v>30</v>
      </c>
      <c r="P212" s="13" t="s">
        <v>31</v>
      </c>
      <c r="Q212" s="9" t="s">
        <v>32</v>
      </c>
      <c r="R212" s="9">
        <v>1106</v>
      </c>
      <c r="S212" s="9"/>
      <c r="T212" s="9"/>
      <c r="U212" s="9"/>
      <c r="V212" s="9"/>
      <c r="W212" s="9"/>
    </row>
    <row r="213" spans="1:23" ht="16" x14ac:dyDescent="0.2">
      <c r="A213" s="9">
        <v>1106</v>
      </c>
      <c r="B213" s="9">
        <v>4412</v>
      </c>
      <c r="C213" s="9" t="s">
        <v>486</v>
      </c>
      <c r="D213" s="10" t="s">
        <v>277</v>
      </c>
      <c r="E213" s="9" t="s">
        <v>278</v>
      </c>
      <c r="F213" s="9" t="s">
        <v>279</v>
      </c>
      <c r="G213" s="11"/>
      <c r="I213" s="9">
        <v>96</v>
      </c>
      <c r="J213" s="12">
        <v>19</v>
      </c>
      <c r="K213" s="12" t="s">
        <v>280</v>
      </c>
      <c r="L213" s="12" t="s">
        <v>281</v>
      </c>
      <c r="M213" s="12">
        <v>41</v>
      </c>
      <c r="N213" s="9" t="s">
        <v>29</v>
      </c>
      <c r="O213" s="9" t="s">
        <v>30</v>
      </c>
      <c r="P213" s="13" t="s">
        <v>33</v>
      </c>
      <c r="Q213" s="9" t="s">
        <v>32</v>
      </c>
      <c r="R213" s="9">
        <v>1106</v>
      </c>
      <c r="S213" s="9"/>
      <c r="T213" s="9"/>
      <c r="U213" s="9"/>
      <c r="V213" s="9"/>
      <c r="W213" s="9"/>
    </row>
    <row r="214" spans="1:23" ht="16" x14ac:dyDescent="0.2">
      <c r="A214" s="9">
        <v>1107</v>
      </c>
      <c r="B214" s="9">
        <v>4413</v>
      </c>
      <c r="C214" s="9" t="s">
        <v>487</v>
      </c>
      <c r="D214" s="10" t="s">
        <v>488</v>
      </c>
      <c r="E214" s="9" t="s">
        <v>489</v>
      </c>
      <c r="F214" s="9" t="s">
        <v>490</v>
      </c>
      <c r="G214" s="11"/>
      <c r="I214" s="9">
        <v>96</v>
      </c>
      <c r="J214" s="12">
        <v>6</v>
      </c>
      <c r="K214" s="12" t="s">
        <v>491</v>
      </c>
      <c r="L214" s="12" t="s">
        <v>492</v>
      </c>
      <c r="M214" s="12">
        <v>35</v>
      </c>
      <c r="N214" s="9" t="s">
        <v>29</v>
      </c>
      <c r="O214" s="9" t="s">
        <v>30</v>
      </c>
      <c r="P214" s="13" t="s">
        <v>31</v>
      </c>
      <c r="Q214" s="9" t="s">
        <v>32</v>
      </c>
      <c r="R214" s="9">
        <v>1107</v>
      </c>
      <c r="S214" s="9"/>
      <c r="T214" s="9"/>
      <c r="U214" s="9"/>
      <c r="V214" s="9"/>
      <c r="W214" s="9"/>
    </row>
    <row r="215" spans="1:23" ht="16" x14ac:dyDescent="0.2">
      <c r="A215" s="9">
        <v>1107</v>
      </c>
      <c r="B215" s="9">
        <v>4414</v>
      </c>
      <c r="C215" s="9" t="s">
        <v>487</v>
      </c>
      <c r="D215" s="10" t="s">
        <v>488</v>
      </c>
      <c r="E215" s="9" t="s">
        <v>489</v>
      </c>
      <c r="F215" s="9" t="s">
        <v>490</v>
      </c>
      <c r="G215" s="11"/>
      <c r="I215" s="9">
        <v>96</v>
      </c>
      <c r="J215" s="12">
        <v>6</v>
      </c>
      <c r="K215" s="12" t="s">
        <v>491</v>
      </c>
      <c r="L215" s="12" t="s">
        <v>492</v>
      </c>
      <c r="M215" s="12">
        <v>35</v>
      </c>
      <c r="N215" s="9" t="s">
        <v>29</v>
      </c>
      <c r="O215" s="9" t="s">
        <v>30</v>
      </c>
      <c r="P215" s="13" t="s">
        <v>33</v>
      </c>
      <c r="Q215" s="9" t="s">
        <v>32</v>
      </c>
      <c r="R215" s="9">
        <v>1107</v>
      </c>
      <c r="S215" s="9"/>
      <c r="T215" s="9"/>
      <c r="U215" s="9"/>
      <c r="V215" s="9"/>
      <c r="W215" s="9"/>
    </row>
    <row r="216" spans="1:23" ht="16" x14ac:dyDescent="0.2">
      <c r="A216" s="9">
        <v>1108</v>
      </c>
      <c r="B216" s="9">
        <v>4415</v>
      </c>
      <c r="C216" s="9" t="s">
        <v>493</v>
      </c>
      <c r="D216" s="10" t="s">
        <v>494</v>
      </c>
      <c r="E216" s="9" t="s">
        <v>495</v>
      </c>
      <c r="F216" s="9" t="s">
        <v>496</v>
      </c>
      <c r="G216" s="11"/>
      <c r="I216" s="9">
        <v>96</v>
      </c>
      <c r="J216" s="12">
        <v>75</v>
      </c>
      <c r="K216" s="12" t="s">
        <v>497</v>
      </c>
      <c r="L216" s="12" t="s">
        <v>498</v>
      </c>
      <c r="M216" s="12">
        <v>20</v>
      </c>
      <c r="N216" s="9" t="s">
        <v>29</v>
      </c>
      <c r="O216" s="9" t="s">
        <v>30</v>
      </c>
      <c r="P216" s="13" t="s">
        <v>31</v>
      </c>
      <c r="Q216" s="9" t="s">
        <v>32</v>
      </c>
      <c r="R216" s="9">
        <v>1108</v>
      </c>
      <c r="S216" s="9"/>
      <c r="T216" s="9"/>
      <c r="U216" s="9"/>
      <c r="V216" s="9"/>
      <c r="W216" s="9"/>
    </row>
    <row r="217" spans="1:23" ht="16" x14ac:dyDescent="0.2">
      <c r="A217" s="9">
        <v>1108</v>
      </c>
      <c r="B217" s="9">
        <v>4416</v>
      </c>
      <c r="C217" s="9" t="s">
        <v>493</v>
      </c>
      <c r="D217" s="10" t="s">
        <v>494</v>
      </c>
      <c r="E217" s="9" t="s">
        <v>495</v>
      </c>
      <c r="F217" s="9" t="s">
        <v>496</v>
      </c>
      <c r="G217" s="11"/>
      <c r="I217" s="9">
        <v>96</v>
      </c>
      <c r="J217" s="12">
        <v>75</v>
      </c>
      <c r="K217" s="12" t="s">
        <v>497</v>
      </c>
      <c r="L217" s="12" t="s">
        <v>498</v>
      </c>
      <c r="M217" s="12">
        <v>20</v>
      </c>
      <c r="N217" s="9" t="s">
        <v>29</v>
      </c>
      <c r="O217" s="9" t="s">
        <v>30</v>
      </c>
      <c r="P217" s="13" t="s">
        <v>33</v>
      </c>
      <c r="Q217" s="9" t="s">
        <v>32</v>
      </c>
      <c r="R217" s="9">
        <v>1108</v>
      </c>
      <c r="S217" s="9"/>
      <c r="T217" s="9"/>
      <c r="U217" s="9"/>
      <c r="V217" s="9"/>
      <c r="W217" s="9"/>
    </row>
    <row r="218" spans="1:23" ht="16" x14ac:dyDescent="0.2">
      <c r="A218" s="9">
        <v>1109</v>
      </c>
      <c r="B218" s="9">
        <v>4417</v>
      </c>
      <c r="C218" s="9" t="s">
        <v>499</v>
      </c>
      <c r="D218" s="10" t="s">
        <v>235</v>
      </c>
      <c r="E218" s="9" t="s">
        <v>236</v>
      </c>
      <c r="F218" s="9" t="s">
        <v>237</v>
      </c>
      <c r="G218" s="11"/>
      <c r="I218" s="9">
        <v>96</v>
      </c>
      <c r="J218" s="12">
        <v>32</v>
      </c>
      <c r="K218" s="12" t="s">
        <v>238</v>
      </c>
      <c r="L218" s="12" t="s">
        <v>239</v>
      </c>
      <c r="M218" s="12">
        <v>19</v>
      </c>
      <c r="N218" s="9" t="s">
        <v>29</v>
      </c>
      <c r="O218" s="9" t="s">
        <v>30</v>
      </c>
      <c r="P218" s="13" t="s">
        <v>31</v>
      </c>
      <c r="Q218" s="9" t="s">
        <v>32</v>
      </c>
      <c r="R218" s="9">
        <v>1109</v>
      </c>
      <c r="S218" s="9"/>
      <c r="T218" s="9"/>
      <c r="U218" s="9"/>
      <c r="V218" s="9"/>
      <c r="W218" s="9"/>
    </row>
    <row r="219" spans="1:23" ht="16" x14ac:dyDescent="0.2">
      <c r="A219" s="9">
        <v>1109</v>
      </c>
      <c r="B219" s="9">
        <v>4418</v>
      </c>
      <c r="C219" s="9" t="s">
        <v>499</v>
      </c>
      <c r="D219" s="10" t="s">
        <v>235</v>
      </c>
      <c r="E219" s="9" t="s">
        <v>236</v>
      </c>
      <c r="F219" s="9" t="s">
        <v>237</v>
      </c>
      <c r="G219" s="11"/>
      <c r="I219" s="9">
        <v>96</v>
      </c>
      <c r="J219" s="12">
        <v>32</v>
      </c>
      <c r="K219" s="12" t="s">
        <v>238</v>
      </c>
      <c r="L219" s="12" t="s">
        <v>239</v>
      </c>
      <c r="M219" s="12">
        <v>19</v>
      </c>
      <c r="N219" s="9" t="s">
        <v>29</v>
      </c>
      <c r="O219" s="9" t="s">
        <v>30</v>
      </c>
      <c r="P219" s="13" t="s">
        <v>33</v>
      </c>
      <c r="Q219" s="9" t="s">
        <v>32</v>
      </c>
      <c r="R219" s="9">
        <v>1109</v>
      </c>
      <c r="S219" s="9"/>
      <c r="T219" s="9"/>
      <c r="U219" s="9"/>
      <c r="V219" s="9"/>
      <c r="W219" s="9"/>
    </row>
    <row r="220" spans="1:23" ht="16" x14ac:dyDescent="0.2">
      <c r="A220" s="9">
        <v>1110</v>
      </c>
      <c r="B220" s="9">
        <v>4419</v>
      </c>
      <c r="C220" s="9" t="s">
        <v>500</v>
      </c>
      <c r="D220" s="10" t="s">
        <v>501</v>
      </c>
      <c r="E220" s="9" t="s">
        <v>502</v>
      </c>
      <c r="F220" s="9" t="s">
        <v>503</v>
      </c>
      <c r="G220" s="11"/>
      <c r="I220" s="9">
        <v>96</v>
      </c>
      <c r="J220" s="12">
        <v>40</v>
      </c>
      <c r="K220" s="12" t="s">
        <v>504</v>
      </c>
      <c r="L220" s="12" t="s">
        <v>505</v>
      </c>
      <c r="M220" s="12">
        <v>55</v>
      </c>
      <c r="N220" s="9" t="s">
        <v>29</v>
      </c>
      <c r="O220" s="9" t="s">
        <v>30</v>
      </c>
      <c r="P220" s="13" t="s">
        <v>31</v>
      </c>
      <c r="Q220" s="9" t="s">
        <v>32</v>
      </c>
      <c r="R220" s="9">
        <v>1110</v>
      </c>
      <c r="S220" s="9"/>
      <c r="T220" s="9"/>
      <c r="U220" s="9"/>
      <c r="V220" s="9"/>
      <c r="W220" s="9"/>
    </row>
    <row r="221" spans="1:23" ht="16" x14ac:dyDescent="0.2">
      <c r="A221" s="9">
        <v>1110</v>
      </c>
      <c r="B221" s="9">
        <v>4420</v>
      </c>
      <c r="C221" s="9" t="s">
        <v>500</v>
      </c>
      <c r="D221" s="10" t="s">
        <v>501</v>
      </c>
      <c r="E221" s="9" t="s">
        <v>502</v>
      </c>
      <c r="F221" s="9" t="s">
        <v>503</v>
      </c>
      <c r="G221" s="11"/>
      <c r="I221" s="9">
        <v>96</v>
      </c>
      <c r="J221" s="12">
        <v>40</v>
      </c>
      <c r="K221" s="12" t="s">
        <v>504</v>
      </c>
      <c r="L221" s="12" t="s">
        <v>505</v>
      </c>
      <c r="M221" s="12">
        <v>55</v>
      </c>
      <c r="N221" s="9" t="s">
        <v>29</v>
      </c>
      <c r="O221" s="9" t="s">
        <v>30</v>
      </c>
      <c r="P221" s="13" t="s">
        <v>33</v>
      </c>
      <c r="Q221" s="9" t="s">
        <v>32</v>
      </c>
      <c r="R221" s="9">
        <v>1110</v>
      </c>
      <c r="S221" s="9"/>
      <c r="T221" s="9"/>
      <c r="U221" s="9"/>
      <c r="V221" s="9"/>
      <c r="W221" s="9"/>
    </row>
    <row r="222" spans="1:23" ht="16" x14ac:dyDescent="0.2">
      <c r="A222" s="9">
        <v>1111</v>
      </c>
      <c r="B222" s="9">
        <v>4421</v>
      </c>
      <c r="C222" s="9" t="s">
        <v>506</v>
      </c>
      <c r="D222" s="10" t="s">
        <v>120</v>
      </c>
      <c r="E222" s="9" t="s">
        <v>121</v>
      </c>
      <c r="F222" s="9" t="s">
        <v>120</v>
      </c>
      <c r="G222" s="11"/>
      <c r="I222" s="9">
        <v>96</v>
      </c>
      <c r="J222" s="12">
        <v>84</v>
      </c>
      <c r="K222" s="12"/>
      <c r="L222" s="12" t="s">
        <v>43</v>
      </c>
      <c r="M222" s="12">
        <v>83</v>
      </c>
      <c r="N222" s="9" t="s">
        <v>29</v>
      </c>
      <c r="O222" s="9" t="s">
        <v>30</v>
      </c>
      <c r="P222" s="13" t="s">
        <v>31</v>
      </c>
      <c r="Q222" s="9" t="s">
        <v>32</v>
      </c>
      <c r="R222" s="9">
        <v>1111</v>
      </c>
      <c r="S222" s="9"/>
      <c r="T222" s="9"/>
      <c r="U222" s="9"/>
      <c r="V222" s="9"/>
      <c r="W222" s="9"/>
    </row>
    <row r="223" spans="1:23" ht="16" x14ac:dyDescent="0.2">
      <c r="A223" s="9">
        <v>1111</v>
      </c>
      <c r="B223" s="9">
        <v>4422</v>
      </c>
      <c r="C223" s="9" t="s">
        <v>506</v>
      </c>
      <c r="D223" s="10" t="s">
        <v>120</v>
      </c>
      <c r="E223" s="9" t="s">
        <v>121</v>
      </c>
      <c r="F223" s="9" t="s">
        <v>120</v>
      </c>
      <c r="G223" s="11"/>
      <c r="I223" s="9">
        <v>96</v>
      </c>
      <c r="J223" s="12">
        <v>84</v>
      </c>
      <c r="K223" s="12"/>
      <c r="L223" s="12" t="s">
        <v>43</v>
      </c>
      <c r="M223" s="12">
        <v>83</v>
      </c>
      <c r="N223" s="9" t="s">
        <v>29</v>
      </c>
      <c r="O223" s="9" t="s">
        <v>30</v>
      </c>
      <c r="P223" s="13" t="s">
        <v>33</v>
      </c>
      <c r="Q223" s="9" t="s">
        <v>32</v>
      </c>
      <c r="R223" s="9">
        <v>1111</v>
      </c>
      <c r="S223" s="9"/>
      <c r="T223" s="9"/>
      <c r="U223" s="9"/>
      <c r="V223" s="9"/>
      <c r="W223" s="9"/>
    </row>
    <row r="224" spans="1:23" ht="16" x14ac:dyDescent="0.2">
      <c r="A224" s="9">
        <v>1112</v>
      </c>
      <c r="B224" s="9">
        <v>4423</v>
      </c>
      <c r="C224" s="9" t="s">
        <v>507</v>
      </c>
      <c r="D224" s="10" t="s">
        <v>145</v>
      </c>
      <c r="E224" s="9" t="s">
        <v>146</v>
      </c>
      <c r="F224" s="9" t="s">
        <v>147</v>
      </c>
      <c r="G224" s="11"/>
      <c r="I224" s="9">
        <v>96</v>
      </c>
      <c r="J224" s="12">
        <v>57</v>
      </c>
      <c r="K224" s="12" t="s">
        <v>148</v>
      </c>
      <c r="L224" s="12" t="s">
        <v>149</v>
      </c>
      <c r="M224" s="12">
        <v>67</v>
      </c>
      <c r="N224" s="9" t="s">
        <v>29</v>
      </c>
      <c r="O224" s="9" t="s">
        <v>30</v>
      </c>
      <c r="P224" s="13" t="s">
        <v>31</v>
      </c>
      <c r="Q224" s="9" t="s">
        <v>32</v>
      </c>
      <c r="R224" s="9">
        <v>1112</v>
      </c>
      <c r="S224" s="9"/>
      <c r="T224" s="9"/>
      <c r="U224" s="9"/>
      <c r="V224" s="9"/>
      <c r="W224" s="9"/>
    </row>
    <row r="225" spans="1:23" ht="16" x14ac:dyDescent="0.2">
      <c r="A225" s="9">
        <v>1112</v>
      </c>
      <c r="B225" s="9">
        <v>4424</v>
      </c>
      <c r="C225" s="9" t="s">
        <v>507</v>
      </c>
      <c r="D225" s="10" t="s">
        <v>145</v>
      </c>
      <c r="E225" s="9" t="s">
        <v>146</v>
      </c>
      <c r="F225" s="9" t="s">
        <v>147</v>
      </c>
      <c r="G225" s="11"/>
      <c r="I225" s="9">
        <v>96</v>
      </c>
      <c r="J225" s="12">
        <v>57</v>
      </c>
      <c r="K225" s="12" t="s">
        <v>148</v>
      </c>
      <c r="L225" s="12" t="s">
        <v>149</v>
      </c>
      <c r="M225" s="12">
        <v>67</v>
      </c>
      <c r="N225" s="9" t="s">
        <v>29</v>
      </c>
      <c r="O225" s="9" t="s">
        <v>30</v>
      </c>
      <c r="P225" s="13" t="s">
        <v>33</v>
      </c>
      <c r="Q225" s="9" t="s">
        <v>32</v>
      </c>
      <c r="R225" s="9">
        <v>1112</v>
      </c>
      <c r="S225" s="9"/>
      <c r="T225" s="9"/>
      <c r="U225" s="9"/>
      <c r="V225" s="9"/>
      <c r="W225" s="9"/>
    </row>
    <row r="226" spans="1:23" ht="16" x14ac:dyDescent="0.2">
      <c r="A226" s="9">
        <v>1113</v>
      </c>
      <c r="B226" s="9">
        <v>4425</v>
      </c>
      <c r="C226" s="9" t="s">
        <v>508</v>
      </c>
      <c r="D226" s="10" t="s">
        <v>417</v>
      </c>
      <c r="E226" s="9" t="s">
        <v>418</v>
      </c>
      <c r="F226" s="9" t="s">
        <v>419</v>
      </c>
      <c r="G226" s="11"/>
      <c r="I226" s="9">
        <v>96</v>
      </c>
      <c r="J226" s="12">
        <v>22</v>
      </c>
      <c r="K226" s="12" t="s">
        <v>420</v>
      </c>
      <c r="L226" s="12" t="s">
        <v>421</v>
      </c>
      <c r="M226" s="12">
        <v>50</v>
      </c>
      <c r="N226" s="9" t="s">
        <v>29</v>
      </c>
      <c r="O226" s="9" t="s">
        <v>104</v>
      </c>
      <c r="P226" s="13" t="s">
        <v>105</v>
      </c>
      <c r="Q226" s="9" t="s">
        <v>32</v>
      </c>
      <c r="R226" s="9">
        <v>1113</v>
      </c>
      <c r="S226" s="9"/>
      <c r="T226" s="9"/>
      <c r="U226" s="9"/>
      <c r="V226" s="9"/>
      <c r="W226" s="9"/>
    </row>
    <row r="227" spans="1:23" ht="16" x14ac:dyDescent="0.2">
      <c r="A227" s="9">
        <v>1113</v>
      </c>
      <c r="B227" s="9">
        <v>4426</v>
      </c>
      <c r="C227" s="9" t="s">
        <v>508</v>
      </c>
      <c r="D227" s="10" t="s">
        <v>417</v>
      </c>
      <c r="E227" s="9" t="s">
        <v>418</v>
      </c>
      <c r="F227" s="9" t="s">
        <v>419</v>
      </c>
      <c r="G227" s="11"/>
      <c r="I227" s="9">
        <v>96</v>
      </c>
      <c r="J227" s="12">
        <v>22</v>
      </c>
      <c r="K227" s="12" t="s">
        <v>420</v>
      </c>
      <c r="L227" s="12" t="s">
        <v>421</v>
      </c>
      <c r="M227" s="12">
        <v>50</v>
      </c>
      <c r="N227" s="9" t="s">
        <v>29</v>
      </c>
      <c r="O227" s="9" t="s">
        <v>104</v>
      </c>
      <c r="P227" s="13" t="s">
        <v>106</v>
      </c>
      <c r="Q227" s="9" t="s">
        <v>32</v>
      </c>
      <c r="R227" s="9">
        <v>1113</v>
      </c>
      <c r="S227" s="9"/>
      <c r="T227" s="9"/>
      <c r="U227" s="9"/>
      <c r="V227" s="9"/>
      <c r="W227" s="9"/>
    </row>
    <row r="228" spans="1:23" ht="16" x14ac:dyDescent="0.2">
      <c r="A228" s="9">
        <v>1114</v>
      </c>
      <c r="B228" s="9">
        <v>4427</v>
      </c>
      <c r="C228" s="9" t="s">
        <v>509</v>
      </c>
      <c r="D228" s="10" t="s">
        <v>290</v>
      </c>
      <c r="E228" s="9" t="s">
        <v>291</v>
      </c>
      <c r="F228" s="9" t="s">
        <v>292</v>
      </c>
      <c r="G228" s="11"/>
      <c r="I228" s="9">
        <v>96</v>
      </c>
      <c r="J228" s="12">
        <v>13</v>
      </c>
      <c r="K228" s="12" t="s">
        <v>293</v>
      </c>
      <c r="L228" s="12" t="s">
        <v>294</v>
      </c>
      <c r="M228" s="12">
        <v>11</v>
      </c>
      <c r="N228" s="9" t="s">
        <v>29</v>
      </c>
      <c r="O228" s="9" t="s">
        <v>104</v>
      </c>
      <c r="P228" s="13" t="s">
        <v>105</v>
      </c>
      <c r="Q228" s="9" t="s">
        <v>32</v>
      </c>
      <c r="R228" s="9">
        <v>1114</v>
      </c>
      <c r="S228" s="9"/>
      <c r="T228" s="9"/>
      <c r="U228" s="9"/>
      <c r="V228" s="9"/>
      <c r="W228" s="9"/>
    </row>
    <row r="229" spans="1:23" ht="16" x14ac:dyDescent="0.2">
      <c r="A229" s="9">
        <v>1114</v>
      </c>
      <c r="B229" s="9">
        <v>4428</v>
      </c>
      <c r="C229" s="9" t="s">
        <v>509</v>
      </c>
      <c r="D229" s="10" t="s">
        <v>290</v>
      </c>
      <c r="E229" s="9" t="s">
        <v>291</v>
      </c>
      <c r="F229" s="9" t="s">
        <v>292</v>
      </c>
      <c r="G229" s="11"/>
      <c r="I229" s="9">
        <v>96</v>
      </c>
      <c r="J229" s="12">
        <v>13</v>
      </c>
      <c r="K229" s="12" t="s">
        <v>293</v>
      </c>
      <c r="L229" s="12" t="s">
        <v>294</v>
      </c>
      <c r="M229" s="12">
        <v>11</v>
      </c>
      <c r="N229" s="9" t="s">
        <v>29</v>
      </c>
      <c r="O229" s="9" t="s">
        <v>104</v>
      </c>
      <c r="P229" s="13" t="s">
        <v>106</v>
      </c>
      <c r="Q229" s="9" t="s">
        <v>32</v>
      </c>
      <c r="R229" s="9">
        <v>1114</v>
      </c>
      <c r="S229" s="9"/>
      <c r="T229" s="9"/>
      <c r="U229" s="9"/>
      <c r="V229" s="9"/>
      <c r="W229" s="9"/>
    </row>
    <row r="230" spans="1:23" ht="16" x14ac:dyDescent="0.2">
      <c r="A230" s="9">
        <v>1115</v>
      </c>
      <c r="B230" s="9">
        <v>4429</v>
      </c>
      <c r="C230" s="9" t="s">
        <v>510</v>
      </c>
      <c r="D230" s="10" t="s">
        <v>320</v>
      </c>
      <c r="E230" s="9" t="s">
        <v>321</v>
      </c>
      <c r="F230" s="9" t="s">
        <v>322</v>
      </c>
      <c r="G230" s="11"/>
      <c r="I230" s="9">
        <v>96</v>
      </c>
      <c r="J230" s="12">
        <v>1</v>
      </c>
      <c r="K230" s="12" t="s">
        <v>323</v>
      </c>
      <c r="L230" s="12" t="s">
        <v>324</v>
      </c>
      <c r="M230" s="12">
        <v>48</v>
      </c>
      <c r="N230" s="9" t="s">
        <v>29</v>
      </c>
      <c r="O230" s="9" t="s">
        <v>104</v>
      </c>
      <c r="P230" s="13" t="s">
        <v>105</v>
      </c>
      <c r="Q230" s="9" t="s">
        <v>32</v>
      </c>
      <c r="R230" s="9">
        <v>1115</v>
      </c>
      <c r="S230" s="9"/>
      <c r="T230" s="9"/>
      <c r="U230" s="9"/>
      <c r="V230" s="9"/>
      <c r="W230" s="9"/>
    </row>
    <row r="231" spans="1:23" ht="16" x14ac:dyDescent="0.2">
      <c r="A231" s="9">
        <v>1115</v>
      </c>
      <c r="B231" s="9">
        <v>4430</v>
      </c>
      <c r="C231" s="9" t="s">
        <v>510</v>
      </c>
      <c r="D231" s="10" t="s">
        <v>320</v>
      </c>
      <c r="E231" s="9" t="s">
        <v>321</v>
      </c>
      <c r="F231" s="9" t="s">
        <v>322</v>
      </c>
      <c r="G231" s="11"/>
      <c r="I231" s="9">
        <v>96</v>
      </c>
      <c r="J231" s="12">
        <v>1</v>
      </c>
      <c r="K231" s="12" t="s">
        <v>323</v>
      </c>
      <c r="L231" s="12" t="s">
        <v>324</v>
      </c>
      <c r="M231" s="12">
        <v>48</v>
      </c>
      <c r="N231" s="9" t="s">
        <v>29</v>
      </c>
      <c r="O231" s="9" t="s">
        <v>104</v>
      </c>
      <c r="P231" s="13" t="s">
        <v>106</v>
      </c>
      <c r="Q231" s="9" t="s">
        <v>32</v>
      </c>
      <c r="R231" s="9">
        <v>1115</v>
      </c>
      <c r="S231" s="9"/>
      <c r="T231" s="9"/>
      <c r="U231" s="9"/>
      <c r="V231" s="9"/>
      <c r="W231" s="9"/>
    </row>
    <row r="232" spans="1:23" ht="16" x14ac:dyDescent="0.2">
      <c r="A232" s="9">
        <v>1116</v>
      </c>
      <c r="B232" s="9">
        <v>4431</v>
      </c>
      <c r="C232" s="9" t="s">
        <v>511</v>
      </c>
      <c r="D232" s="10" t="s">
        <v>87</v>
      </c>
      <c r="E232" s="9" t="s">
        <v>88</v>
      </c>
      <c r="F232" s="9" t="s">
        <v>89</v>
      </c>
      <c r="G232" s="11"/>
      <c r="I232" s="9">
        <v>96</v>
      </c>
      <c r="J232" s="12">
        <v>71</v>
      </c>
      <c r="K232" s="12" t="s">
        <v>90</v>
      </c>
      <c r="L232" s="12" t="s">
        <v>91</v>
      </c>
      <c r="M232" s="12">
        <v>77</v>
      </c>
      <c r="N232" s="9" t="s">
        <v>29</v>
      </c>
      <c r="O232" s="9" t="s">
        <v>104</v>
      </c>
      <c r="P232" s="13" t="s">
        <v>105</v>
      </c>
      <c r="Q232" s="9" t="s">
        <v>32</v>
      </c>
      <c r="R232" s="9">
        <v>1116</v>
      </c>
      <c r="S232" s="9"/>
      <c r="T232" s="9"/>
      <c r="U232" s="9"/>
      <c r="V232" s="9"/>
      <c r="W232" s="9"/>
    </row>
    <row r="233" spans="1:23" ht="16" x14ac:dyDescent="0.2">
      <c r="A233" s="9">
        <v>1116</v>
      </c>
      <c r="B233" s="9">
        <v>4432</v>
      </c>
      <c r="C233" s="9" t="s">
        <v>511</v>
      </c>
      <c r="D233" s="10" t="s">
        <v>87</v>
      </c>
      <c r="E233" s="9" t="s">
        <v>88</v>
      </c>
      <c r="F233" s="9" t="s">
        <v>89</v>
      </c>
      <c r="G233" s="11"/>
      <c r="I233" s="9">
        <v>96</v>
      </c>
      <c r="J233" s="12">
        <v>71</v>
      </c>
      <c r="K233" s="12" t="s">
        <v>90</v>
      </c>
      <c r="L233" s="12" t="s">
        <v>91</v>
      </c>
      <c r="M233" s="12">
        <v>77</v>
      </c>
      <c r="N233" s="9" t="s">
        <v>29</v>
      </c>
      <c r="O233" s="9" t="s">
        <v>104</v>
      </c>
      <c r="P233" s="13" t="s">
        <v>106</v>
      </c>
      <c r="Q233" s="9" t="s">
        <v>32</v>
      </c>
      <c r="R233" s="9">
        <v>1116</v>
      </c>
      <c r="S233" s="9"/>
      <c r="T233" s="9"/>
      <c r="U233" s="9"/>
      <c r="V233" s="9"/>
      <c r="W233" s="9"/>
    </row>
    <row r="234" spans="1:23" ht="16" x14ac:dyDescent="0.2">
      <c r="A234" s="9">
        <v>1117</v>
      </c>
      <c r="B234" s="9">
        <v>4433</v>
      </c>
      <c r="C234" s="9" t="s">
        <v>512</v>
      </c>
      <c r="D234" s="10" t="s">
        <v>513</v>
      </c>
      <c r="E234" s="9" t="s">
        <v>514</v>
      </c>
      <c r="F234" s="9" t="s">
        <v>513</v>
      </c>
      <c r="G234" s="11"/>
      <c r="I234" s="9">
        <v>96</v>
      </c>
      <c r="J234" s="12">
        <v>81</v>
      </c>
      <c r="K234" s="12"/>
      <c r="L234" s="12" t="s">
        <v>43</v>
      </c>
      <c r="M234" s="12">
        <v>80</v>
      </c>
      <c r="N234" s="9" t="s">
        <v>29</v>
      </c>
      <c r="O234" s="9" t="s">
        <v>104</v>
      </c>
      <c r="P234" s="13" t="s">
        <v>105</v>
      </c>
      <c r="Q234" s="9" t="s">
        <v>32</v>
      </c>
      <c r="R234" s="9">
        <v>1117</v>
      </c>
      <c r="S234" s="9"/>
      <c r="T234" s="9"/>
      <c r="U234" s="9"/>
      <c r="V234" s="9"/>
      <c r="W234" s="9"/>
    </row>
    <row r="235" spans="1:23" ht="16" x14ac:dyDescent="0.2">
      <c r="A235" s="9">
        <v>1117</v>
      </c>
      <c r="B235" s="9">
        <v>4434</v>
      </c>
      <c r="C235" s="9" t="s">
        <v>512</v>
      </c>
      <c r="D235" s="10" t="s">
        <v>513</v>
      </c>
      <c r="E235" s="9" t="s">
        <v>514</v>
      </c>
      <c r="F235" s="9" t="s">
        <v>513</v>
      </c>
      <c r="G235" s="11"/>
      <c r="I235" s="9">
        <v>96</v>
      </c>
      <c r="J235" s="12">
        <v>81</v>
      </c>
      <c r="K235" s="12"/>
      <c r="L235" s="12" t="s">
        <v>43</v>
      </c>
      <c r="M235" s="12">
        <v>80</v>
      </c>
      <c r="N235" s="9" t="s">
        <v>29</v>
      </c>
      <c r="O235" s="9" t="s">
        <v>104</v>
      </c>
      <c r="P235" s="13" t="s">
        <v>106</v>
      </c>
      <c r="Q235" s="9" t="s">
        <v>32</v>
      </c>
      <c r="R235" s="9">
        <v>1117</v>
      </c>
      <c r="S235" s="9"/>
      <c r="T235" s="9"/>
      <c r="U235" s="9"/>
      <c r="V235" s="9"/>
      <c r="W235" s="9"/>
    </row>
    <row r="236" spans="1:23" ht="16" x14ac:dyDescent="0.2">
      <c r="A236" s="9">
        <v>1118</v>
      </c>
      <c r="B236" s="9">
        <v>4435</v>
      </c>
      <c r="C236" s="9" t="s">
        <v>515</v>
      </c>
      <c r="D236" s="10" t="s">
        <v>494</v>
      </c>
      <c r="E236" s="9" t="s">
        <v>495</v>
      </c>
      <c r="F236" s="9" t="s">
        <v>496</v>
      </c>
      <c r="G236" s="11"/>
      <c r="I236" s="9">
        <v>96</v>
      </c>
      <c r="J236" s="12">
        <v>75</v>
      </c>
      <c r="K236" s="12" t="s">
        <v>497</v>
      </c>
      <c r="L236" s="12" t="s">
        <v>498</v>
      </c>
      <c r="M236" s="12">
        <v>20</v>
      </c>
      <c r="N236" s="9" t="s">
        <v>29</v>
      </c>
      <c r="O236" s="9" t="s">
        <v>104</v>
      </c>
      <c r="P236" s="13" t="s">
        <v>105</v>
      </c>
      <c r="Q236" s="9" t="s">
        <v>32</v>
      </c>
      <c r="R236" s="9">
        <v>1118</v>
      </c>
      <c r="S236" s="9"/>
      <c r="T236" s="9"/>
      <c r="U236" s="9"/>
      <c r="V236" s="9"/>
      <c r="W236" s="9"/>
    </row>
    <row r="237" spans="1:23" ht="16" x14ac:dyDescent="0.2">
      <c r="A237" s="9">
        <v>1118</v>
      </c>
      <c r="B237" s="9">
        <v>4436</v>
      </c>
      <c r="C237" s="9" t="s">
        <v>515</v>
      </c>
      <c r="D237" s="10" t="s">
        <v>494</v>
      </c>
      <c r="E237" s="9" t="s">
        <v>495</v>
      </c>
      <c r="F237" s="9" t="s">
        <v>496</v>
      </c>
      <c r="G237" s="11"/>
      <c r="I237" s="9">
        <v>96</v>
      </c>
      <c r="J237" s="12">
        <v>75</v>
      </c>
      <c r="K237" s="12" t="s">
        <v>497</v>
      </c>
      <c r="L237" s="12" t="s">
        <v>498</v>
      </c>
      <c r="M237" s="12">
        <v>20</v>
      </c>
      <c r="N237" s="9" t="s">
        <v>29</v>
      </c>
      <c r="O237" s="9" t="s">
        <v>104</v>
      </c>
      <c r="P237" s="13" t="s">
        <v>106</v>
      </c>
      <c r="Q237" s="9" t="s">
        <v>32</v>
      </c>
      <c r="R237" s="9">
        <v>1118</v>
      </c>
      <c r="S237" s="9"/>
      <c r="T237" s="9"/>
      <c r="U237" s="9"/>
      <c r="V237" s="9"/>
      <c r="W237" s="9"/>
    </row>
    <row r="238" spans="1:23" ht="16" x14ac:dyDescent="0.2">
      <c r="A238" s="9">
        <v>1119</v>
      </c>
      <c r="B238" s="9">
        <v>4437</v>
      </c>
      <c r="C238" s="9" t="s">
        <v>516</v>
      </c>
      <c r="D238" s="10" t="s">
        <v>51</v>
      </c>
      <c r="E238" s="9" t="s">
        <v>52</v>
      </c>
      <c r="F238" s="9" t="s">
        <v>53</v>
      </c>
      <c r="G238" s="11"/>
      <c r="I238" s="9">
        <v>96</v>
      </c>
      <c r="J238" s="12">
        <v>47</v>
      </c>
      <c r="K238" s="12" t="s">
        <v>54</v>
      </c>
      <c r="L238" s="12" t="s">
        <v>55</v>
      </c>
      <c r="M238" s="12">
        <v>61</v>
      </c>
      <c r="N238" s="9" t="s">
        <v>29</v>
      </c>
      <c r="O238" s="9" t="s">
        <v>104</v>
      </c>
      <c r="P238" s="13" t="s">
        <v>105</v>
      </c>
      <c r="Q238" s="9" t="s">
        <v>32</v>
      </c>
      <c r="R238" s="9">
        <v>1119</v>
      </c>
      <c r="S238" s="9"/>
      <c r="T238" s="9"/>
      <c r="U238" s="9"/>
      <c r="V238" s="9"/>
      <c r="W238" s="9"/>
    </row>
    <row r="239" spans="1:23" ht="16" x14ac:dyDescent="0.2">
      <c r="A239" s="9">
        <v>1119</v>
      </c>
      <c r="B239" s="9">
        <v>4438</v>
      </c>
      <c r="C239" s="9" t="s">
        <v>516</v>
      </c>
      <c r="D239" s="10" t="s">
        <v>51</v>
      </c>
      <c r="E239" s="9" t="s">
        <v>52</v>
      </c>
      <c r="F239" s="9" t="s">
        <v>53</v>
      </c>
      <c r="G239" s="11"/>
      <c r="I239" s="9">
        <v>96</v>
      </c>
      <c r="J239" s="12">
        <v>47</v>
      </c>
      <c r="K239" s="12" t="s">
        <v>54</v>
      </c>
      <c r="L239" s="12" t="s">
        <v>55</v>
      </c>
      <c r="M239" s="12">
        <v>61</v>
      </c>
      <c r="N239" s="9" t="s">
        <v>29</v>
      </c>
      <c r="O239" s="9" t="s">
        <v>104</v>
      </c>
      <c r="P239" s="13" t="s">
        <v>106</v>
      </c>
      <c r="Q239" s="9" t="s">
        <v>32</v>
      </c>
      <c r="R239" s="9">
        <v>1119</v>
      </c>
      <c r="S239" s="9"/>
      <c r="T239" s="9"/>
      <c r="U239" s="9"/>
      <c r="V239" s="9"/>
      <c r="W239" s="9"/>
    </row>
    <row r="240" spans="1:23" ht="16" x14ac:dyDescent="0.2">
      <c r="A240" s="9">
        <v>1120</v>
      </c>
      <c r="B240" s="9">
        <v>4439</v>
      </c>
      <c r="C240" s="9" t="s">
        <v>517</v>
      </c>
      <c r="D240" s="10" t="s">
        <v>518</v>
      </c>
      <c r="E240" s="9" t="s">
        <v>519</v>
      </c>
      <c r="F240" s="9" t="s">
        <v>520</v>
      </c>
      <c r="G240" s="11"/>
      <c r="I240" s="9">
        <v>96</v>
      </c>
      <c r="J240" s="12">
        <v>30</v>
      </c>
      <c r="K240" s="12" t="s">
        <v>521</v>
      </c>
      <c r="L240" s="12" t="s">
        <v>522</v>
      </c>
      <c r="M240" s="12">
        <v>42</v>
      </c>
      <c r="N240" s="9" t="s">
        <v>29</v>
      </c>
      <c r="O240" s="9" t="s">
        <v>104</v>
      </c>
      <c r="P240" s="13" t="s">
        <v>105</v>
      </c>
      <c r="Q240" s="9" t="s">
        <v>32</v>
      </c>
      <c r="R240" s="9">
        <v>1120</v>
      </c>
      <c r="S240" s="9" t="s">
        <v>143</v>
      </c>
      <c r="T240" s="9"/>
      <c r="U240" s="9" t="s">
        <v>143</v>
      </c>
      <c r="V240" s="9"/>
      <c r="W240" s="9"/>
    </row>
    <row r="241" spans="1:23" ht="16" x14ac:dyDescent="0.2">
      <c r="A241" s="9">
        <v>1120</v>
      </c>
      <c r="B241" s="9">
        <v>4440</v>
      </c>
      <c r="C241" s="9" t="s">
        <v>517</v>
      </c>
      <c r="D241" s="10" t="s">
        <v>518</v>
      </c>
      <c r="E241" s="9" t="s">
        <v>519</v>
      </c>
      <c r="F241" s="9" t="s">
        <v>520</v>
      </c>
      <c r="G241" s="11"/>
      <c r="I241" s="9">
        <v>96</v>
      </c>
      <c r="J241" s="12">
        <v>30</v>
      </c>
      <c r="K241" s="12" t="s">
        <v>521</v>
      </c>
      <c r="L241" s="12" t="s">
        <v>522</v>
      </c>
      <c r="M241" s="12">
        <v>42</v>
      </c>
      <c r="N241" s="9" t="s">
        <v>29</v>
      </c>
      <c r="O241" s="9" t="s">
        <v>104</v>
      </c>
      <c r="P241" s="13" t="s">
        <v>106</v>
      </c>
      <c r="Q241" s="9" t="s">
        <v>32</v>
      </c>
      <c r="R241" s="9">
        <v>1120</v>
      </c>
      <c r="S241" s="9" t="s">
        <v>143</v>
      </c>
      <c r="T241" s="9"/>
      <c r="U241" s="9" t="s">
        <v>143</v>
      </c>
      <c r="V241" s="9"/>
      <c r="W241" s="9"/>
    </row>
    <row r="242" spans="1:23" ht="16" x14ac:dyDescent="0.2">
      <c r="A242" s="9">
        <v>1121</v>
      </c>
      <c r="B242" s="9">
        <v>4441</v>
      </c>
      <c r="C242" s="9" t="s">
        <v>523</v>
      </c>
      <c r="D242" s="10" t="s">
        <v>308</v>
      </c>
      <c r="E242" s="9" t="s">
        <v>309</v>
      </c>
      <c r="F242" s="9" t="s">
        <v>310</v>
      </c>
      <c r="G242" s="11"/>
      <c r="I242" s="9">
        <v>96</v>
      </c>
      <c r="J242" s="12">
        <v>9</v>
      </c>
      <c r="K242" s="12" t="s">
        <v>311</v>
      </c>
      <c r="L242" s="12" t="s">
        <v>312</v>
      </c>
      <c r="M242" s="12">
        <v>33</v>
      </c>
      <c r="N242" s="9" t="s">
        <v>29</v>
      </c>
      <c r="O242" s="9" t="s">
        <v>104</v>
      </c>
      <c r="P242" s="13" t="s">
        <v>105</v>
      </c>
      <c r="Q242" s="9" t="s">
        <v>32</v>
      </c>
      <c r="R242" s="9">
        <v>1121</v>
      </c>
      <c r="S242" s="9" t="s">
        <v>143</v>
      </c>
      <c r="T242" s="9"/>
      <c r="U242" s="9" t="s">
        <v>143</v>
      </c>
      <c r="V242" s="9"/>
      <c r="W242" s="9"/>
    </row>
    <row r="243" spans="1:23" ht="16" x14ac:dyDescent="0.2">
      <c r="A243" s="9">
        <v>1121</v>
      </c>
      <c r="B243" s="9">
        <v>4442</v>
      </c>
      <c r="C243" s="9" t="s">
        <v>523</v>
      </c>
      <c r="D243" s="10" t="s">
        <v>308</v>
      </c>
      <c r="E243" s="9" t="s">
        <v>309</v>
      </c>
      <c r="F243" s="9" t="s">
        <v>310</v>
      </c>
      <c r="G243" s="11"/>
      <c r="I243" s="9">
        <v>96</v>
      </c>
      <c r="J243" s="12">
        <v>9</v>
      </c>
      <c r="K243" s="12" t="s">
        <v>311</v>
      </c>
      <c r="L243" s="12" t="s">
        <v>312</v>
      </c>
      <c r="M243" s="12">
        <v>33</v>
      </c>
      <c r="N243" s="9" t="s">
        <v>29</v>
      </c>
      <c r="O243" s="9" t="s">
        <v>104</v>
      </c>
      <c r="P243" s="13" t="s">
        <v>106</v>
      </c>
      <c r="Q243" s="9" t="s">
        <v>32</v>
      </c>
      <c r="R243" s="9">
        <v>1121</v>
      </c>
      <c r="S243" s="9" t="s">
        <v>143</v>
      </c>
      <c r="T243" s="9"/>
      <c r="U243" s="9" t="s">
        <v>143</v>
      </c>
      <c r="V243" s="9"/>
      <c r="W243" s="9"/>
    </row>
    <row r="244" spans="1:23" ht="16" x14ac:dyDescent="0.2">
      <c r="A244" s="9">
        <v>1122</v>
      </c>
      <c r="B244" s="9">
        <v>4443</v>
      </c>
      <c r="C244" s="9" t="s">
        <v>524</v>
      </c>
      <c r="D244" s="10" t="s">
        <v>45</v>
      </c>
      <c r="E244" s="9" t="s">
        <v>46</v>
      </c>
      <c r="F244" s="9" t="s">
        <v>47</v>
      </c>
      <c r="G244" s="11"/>
      <c r="I244" s="9">
        <v>96</v>
      </c>
      <c r="J244" s="12">
        <v>46</v>
      </c>
      <c r="K244" s="12" t="s">
        <v>48</v>
      </c>
      <c r="L244" s="12" t="s">
        <v>49</v>
      </c>
      <c r="M244" s="12">
        <v>29</v>
      </c>
      <c r="N244" s="9" t="s">
        <v>29</v>
      </c>
      <c r="O244" s="9" t="s">
        <v>104</v>
      </c>
      <c r="P244" s="13" t="s">
        <v>105</v>
      </c>
      <c r="Q244" s="9" t="s">
        <v>32</v>
      </c>
      <c r="R244" s="9">
        <v>1122</v>
      </c>
      <c r="S244" s="9"/>
      <c r="T244" s="9"/>
      <c r="U244" s="9"/>
      <c r="V244" s="9"/>
      <c r="W244" s="9"/>
    </row>
    <row r="245" spans="1:23" ht="16" x14ac:dyDescent="0.2">
      <c r="A245" s="9">
        <v>1122</v>
      </c>
      <c r="B245" s="9">
        <v>4444</v>
      </c>
      <c r="C245" s="9" t="s">
        <v>524</v>
      </c>
      <c r="D245" s="10" t="s">
        <v>45</v>
      </c>
      <c r="E245" s="9" t="s">
        <v>46</v>
      </c>
      <c r="F245" s="9" t="s">
        <v>47</v>
      </c>
      <c r="G245" s="11"/>
      <c r="I245" s="9">
        <v>96</v>
      </c>
      <c r="J245" s="12">
        <v>46</v>
      </c>
      <c r="K245" s="12" t="s">
        <v>48</v>
      </c>
      <c r="L245" s="12" t="s">
        <v>49</v>
      </c>
      <c r="M245" s="12">
        <v>29</v>
      </c>
      <c r="N245" s="9" t="s">
        <v>29</v>
      </c>
      <c r="O245" s="9" t="s">
        <v>104</v>
      </c>
      <c r="P245" s="13" t="s">
        <v>106</v>
      </c>
      <c r="Q245" s="9" t="s">
        <v>32</v>
      </c>
      <c r="R245" s="9">
        <v>1122</v>
      </c>
      <c r="S245" s="9"/>
      <c r="T245" s="9"/>
      <c r="U245" s="9"/>
      <c r="V245" s="9"/>
      <c r="W245" s="9"/>
    </row>
    <row r="246" spans="1:23" ht="16" x14ac:dyDescent="0.2">
      <c r="A246" s="9">
        <v>1123</v>
      </c>
      <c r="B246" s="9">
        <v>4445</v>
      </c>
      <c r="C246" s="9" t="s">
        <v>525</v>
      </c>
      <c r="D246" s="10" t="s">
        <v>430</v>
      </c>
      <c r="E246" s="9" t="s">
        <v>431</v>
      </c>
      <c r="F246" s="9" t="s">
        <v>432</v>
      </c>
      <c r="G246" s="11"/>
      <c r="I246" s="9">
        <v>96</v>
      </c>
      <c r="J246" s="12">
        <v>27</v>
      </c>
      <c r="K246" s="12" t="s">
        <v>433</v>
      </c>
      <c r="L246" s="12" t="s">
        <v>434</v>
      </c>
      <c r="M246" s="12">
        <v>25</v>
      </c>
      <c r="N246" s="9" t="s">
        <v>29</v>
      </c>
      <c r="O246" s="9" t="s">
        <v>104</v>
      </c>
      <c r="P246" s="13" t="s">
        <v>105</v>
      </c>
      <c r="Q246" s="9" t="s">
        <v>32</v>
      </c>
      <c r="R246" s="9">
        <v>1123</v>
      </c>
      <c r="S246" s="9"/>
      <c r="T246" s="9"/>
      <c r="U246" s="9"/>
      <c r="V246" s="9"/>
      <c r="W246" s="9"/>
    </row>
    <row r="247" spans="1:23" ht="16" x14ac:dyDescent="0.2">
      <c r="A247" s="9">
        <v>1123</v>
      </c>
      <c r="B247" s="9">
        <v>4446</v>
      </c>
      <c r="C247" s="9" t="s">
        <v>525</v>
      </c>
      <c r="D247" s="10" t="s">
        <v>430</v>
      </c>
      <c r="E247" s="9" t="s">
        <v>431</v>
      </c>
      <c r="F247" s="9" t="s">
        <v>432</v>
      </c>
      <c r="G247" s="11"/>
      <c r="I247" s="9">
        <v>96</v>
      </c>
      <c r="J247" s="12">
        <v>27</v>
      </c>
      <c r="K247" s="12" t="s">
        <v>433</v>
      </c>
      <c r="L247" s="12" t="s">
        <v>434</v>
      </c>
      <c r="M247" s="12">
        <v>25</v>
      </c>
      <c r="N247" s="9" t="s">
        <v>29</v>
      </c>
      <c r="O247" s="9" t="s">
        <v>104</v>
      </c>
      <c r="P247" s="13" t="s">
        <v>106</v>
      </c>
      <c r="Q247" s="9" t="s">
        <v>32</v>
      </c>
      <c r="R247" s="9">
        <v>1123</v>
      </c>
      <c r="S247" s="9"/>
      <c r="T247" s="9"/>
      <c r="U247" s="9"/>
      <c r="V247" s="9"/>
      <c r="W247" s="9"/>
    </row>
    <row r="248" spans="1:23" ht="16" x14ac:dyDescent="0.2">
      <c r="A248" s="9">
        <v>1124</v>
      </c>
      <c r="B248" s="9">
        <v>4447</v>
      </c>
      <c r="C248" s="9" t="s">
        <v>526</v>
      </c>
      <c r="D248" s="10" t="s">
        <v>527</v>
      </c>
      <c r="E248" s="9" t="s">
        <v>528</v>
      </c>
      <c r="F248" s="9" t="s">
        <v>529</v>
      </c>
      <c r="G248" s="11"/>
      <c r="I248" s="9">
        <v>96</v>
      </c>
      <c r="J248" s="12">
        <v>24</v>
      </c>
      <c r="K248" s="12" t="s">
        <v>530</v>
      </c>
      <c r="L248" s="12" t="s">
        <v>531</v>
      </c>
      <c r="M248" s="12">
        <v>40</v>
      </c>
      <c r="N248" s="9" t="s">
        <v>29</v>
      </c>
      <c r="O248" s="9" t="s">
        <v>104</v>
      </c>
      <c r="P248" s="13" t="s">
        <v>105</v>
      </c>
      <c r="Q248" s="9" t="s">
        <v>32</v>
      </c>
      <c r="R248" s="9">
        <v>1124</v>
      </c>
      <c r="S248" s="9"/>
      <c r="T248" s="9"/>
      <c r="U248" s="9"/>
      <c r="V248" s="9"/>
      <c r="W248" s="9"/>
    </row>
    <row r="249" spans="1:23" ht="16" x14ac:dyDescent="0.2">
      <c r="A249" s="9">
        <v>1124</v>
      </c>
      <c r="B249" s="9">
        <v>4448</v>
      </c>
      <c r="C249" s="9" t="s">
        <v>526</v>
      </c>
      <c r="D249" s="10" t="s">
        <v>527</v>
      </c>
      <c r="E249" s="9" t="s">
        <v>528</v>
      </c>
      <c r="F249" s="9" t="s">
        <v>529</v>
      </c>
      <c r="G249" s="11"/>
      <c r="I249" s="9">
        <v>96</v>
      </c>
      <c r="J249" s="12">
        <v>24</v>
      </c>
      <c r="K249" s="12" t="s">
        <v>530</v>
      </c>
      <c r="L249" s="12" t="s">
        <v>531</v>
      </c>
      <c r="M249" s="12">
        <v>40</v>
      </c>
      <c r="N249" s="9" t="s">
        <v>29</v>
      </c>
      <c r="O249" s="9" t="s">
        <v>104</v>
      </c>
      <c r="P249" s="13" t="s">
        <v>106</v>
      </c>
      <c r="Q249" s="9" t="s">
        <v>32</v>
      </c>
      <c r="R249" s="9">
        <v>1124</v>
      </c>
      <c r="S249" s="9"/>
      <c r="T249" s="9"/>
      <c r="U249" s="9"/>
      <c r="V249" s="9"/>
      <c r="W249" s="9"/>
    </row>
    <row r="250" spans="1:23" ht="16" x14ac:dyDescent="0.2">
      <c r="A250" s="9">
        <v>1125</v>
      </c>
      <c r="B250" s="9">
        <v>4449</v>
      </c>
      <c r="C250" s="9" t="s">
        <v>532</v>
      </c>
      <c r="D250" s="10" t="s">
        <v>223</v>
      </c>
      <c r="E250" s="9" t="s">
        <v>224</v>
      </c>
      <c r="F250" s="9" t="s">
        <v>225</v>
      </c>
      <c r="G250" s="11"/>
      <c r="I250" s="9">
        <v>96</v>
      </c>
      <c r="J250" s="12">
        <v>7</v>
      </c>
      <c r="K250" s="12" t="s">
        <v>226</v>
      </c>
      <c r="L250" s="12" t="s">
        <v>227</v>
      </c>
      <c r="M250" s="12">
        <v>34</v>
      </c>
      <c r="N250" s="9" t="s">
        <v>29</v>
      </c>
      <c r="O250" s="9" t="s">
        <v>104</v>
      </c>
      <c r="P250" s="13" t="s">
        <v>105</v>
      </c>
      <c r="Q250" s="9" t="s">
        <v>32</v>
      </c>
      <c r="R250" s="9">
        <v>1125</v>
      </c>
      <c r="S250" s="9"/>
      <c r="T250" s="9"/>
      <c r="U250" s="9"/>
      <c r="V250" s="9"/>
      <c r="W250" s="9"/>
    </row>
    <row r="251" spans="1:23" ht="16" x14ac:dyDescent="0.2">
      <c r="A251" s="9">
        <v>1125</v>
      </c>
      <c r="B251" s="9">
        <v>4450</v>
      </c>
      <c r="C251" s="9" t="s">
        <v>532</v>
      </c>
      <c r="D251" s="10" t="s">
        <v>223</v>
      </c>
      <c r="E251" s="9" t="s">
        <v>224</v>
      </c>
      <c r="F251" s="9" t="s">
        <v>225</v>
      </c>
      <c r="G251" s="11"/>
      <c r="I251" s="9">
        <v>96</v>
      </c>
      <c r="J251" s="12">
        <v>7</v>
      </c>
      <c r="K251" s="12" t="s">
        <v>226</v>
      </c>
      <c r="L251" s="12" t="s">
        <v>227</v>
      </c>
      <c r="M251" s="12">
        <v>34</v>
      </c>
      <c r="N251" s="9" t="s">
        <v>29</v>
      </c>
      <c r="O251" s="9" t="s">
        <v>104</v>
      </c>
      <c r="P251" s="13" t="s">
        <v>106</v>
      </c>
      <c r="Q251" s="9" t="s">
        <v>32</v>
      </c>
      <c r="R251" s="9">
        <v>1125</v>
      </c>
      <c r="S251" s="9"/>
      <c r="T251" s="9"/>
      <c r="U251" s="9"/>
      <c r="V251" s="9"/>
      <c r="W251" s="9"/>
    </row>
    <row r="252" spans="1:23" ht="16" x14ac:dyDescent="0.2">
      <c r="A252" s="9">
        <v>1126</v>
      </c>
      <c r="B252" s="9">
        <v>4451</v>
      </c>
      <c r="C252" s="9" t="s">
        <v>533</v>
      </c>
      <c r="D252" s="10" t="s">
        <v>457</v>
      </c>
      <c r="E252" s="9" t="s">
        <v>458</v>
      </c>
      <c r="F252" s="9" t="s">
        <v>459</v>
      </c>
      <c r="G252" s="11"/>
      <c r="I252" s="9">
        <v>96</v>
      </c>
      <c r="J252" s="12">
        <v>56</v>
      </c>
      <c r="K252" s="12" t="s">
        <v>460</v>
      </c>
      <c r="L252" s="12" t="s">
        <v>461</v>
      </c>
      <c r="M252" s="12">
        <v>75</v>
      </c>
      <c r="N252" s="9" t="s">
        <v>29</v>
      </c>
      <c r="O252" s="9" t="s">
        <v>30</v>
      </c>
      <c r="P252" s="13" t="s">
        <v>31</v>
      </c>
      <c r="Q252" s="9" t="s">
        <v>32</v>
      </c>
      <c r="R252" s="9">
        <v>1126</v>
      </c>
      <c r="S252" s="9"/>
      <c r="T252" s="9"/>
      <c r="U252" s="9"/>
      <c r="V252" s="9"/>
      <c r="W252" s="9"/>
    </row>
    <row r="253" spans="1:23" ht="16" x14ac:dyDescent="0.2">
      <c r="A253" s="9">
        <v>1126</v>
      </c>
      <c r="B253" s="9">
        <v>4452</v>
      </c>
      <c r="C253" s="9" t="s">
        <v>533</v>
      </c>
      <c r="D253" s="10" t="s">
        <v>457</v>
      </c>
      <c r="E253" s="9" t="s">
        <v>458</v>
      </c>
      <c r="F253" s="9" t="s">
        <v>459</v>
      </c>
      <c r="G253" s="11"/>
      <c r="I253" s="9">
        <v>96</v>
      </c>
      <c r="J253" s="12">
        <v>56</v>
      </c>
      <c r="K253" s="12" t="s">
        <v>460</v>
      </c>
      <c r="L253" s="12" t="s">
        <v>461</v>
      </c>
      <c r="M253" s="12">
        <v>75</v>
      </c>
      <c r="N253" s="9" t="s">
        <v>29</v>
      </c>
      <c r="O253" s="9" t="s">
        <v>30</v>
      </c>
      <c r="P253" s="13" t="s">
        <v>33</v>
      </c>
      <c r="Q253" s="9" t="s">
        <v>32</v>
      </c>
      <c r="R253" s="9">
        <v>1126</v>
      </c>
      <c r="S253" s="9"/>
      <c r="T253" s="9"/>
      <c r="U253" s="9"/>
      <c r="V253" s="9"/>
      <c r="W253" s="9"/>
    </row>
    <row r="254" spans="1:23" ht="16" x14ac:dyDescent="0.2">
      <c r="A254" s="9">
        <v>1127</v>
      </c>
      <c r="B254" s="9">
        <v>4453</v>
      </c>
      <c r="C254" s="9" t="s">
        <v>534</v>
      </c>
      <c r="D254" s="10" t="s">
        <v>369</v>
      </c>
      <c r="E254" s="9" t="s">
        <v>370</v>
      </c>
      <c r="F254" s="9" t="s">
        <v>371</v>
      </c>
      <c r="G254" s="11"/>
      <c r="I254" s="9">
        <v>96</v>
      </c>
      <c r="J254" s="12">
        <v>55</v>
      </c>
      <c r="K254" s="12" t="s">
        <v>372</v>
      </c>
      <c r="L254" s="12" t="s">
        <v>373</v>
      </c>
      <c r="M254" s="12">
        <v>64</v>
      </c>
      <c r="N254" s="9" t="s">
        <v>29</v>
      </c>
      <c r="O254" s="9" t="s">
        <v>30</v>
      </c>
      <c r="P254" s="13" t="s">
        <v>31</v>
      </c>
      <c r="Q254" s="9" t="s">
        <v>32</v>
      </c>
      <c r="R254" s="9">
        <v>1127</v>
      </c>
      <c r="S254" s="9"/>
      <c r="T254" s="9"/>
      <c r="U254" s="9"/>
      <c r="V254" s="9"/>
      <c r="W254" s="9"/>
    </row>
    <row r="255" spans="1:23" ht="16" x14ac:dyDescent="0.2">
      <c r="A255" s="9">
        <v>1127</v>
      </c>
      <c r="B255" s="9">
        <v>4454</v>
      </c>
      <c r="C255" s="9" t="s">
        <v>534</v>
      </c>
      <c r="D255" s="10" t="s">
        <v>369</v>
      </c>
      <c r="E255" s="9" t="s">
        <v>370</v>
      </c>
      <c r="F255" s="9" t="s">
        <v>371</v>
      </c>
      <c r="G255" s="11"/>
      <c r="I255" s="9">
        <v>96</v>
      </c>
      <c r="J255" s="12">
        <v>55</v>
      </c>
      <c r="K255" s="12" t="s">
        <v>372</v>
      </c>
      <c r="L255" s="12" t="s">
        <v>373</v>
      </c>
      <c r="M255" s="12">
        <v>64</v>
      </c>
      <c r="N255" s="9" t="s">
        <v>29</v>
      </c>
      <c r="O255" s="9" t="s">
        <v>30</v>
      </c>
      <c r="P255" s="13" t="s">
        <v>33</v>
      </c>
      <c r="Q255" s="9" t="s">
        <v>32</v>
      </c>
      <c r="R255" s="9">
        <v>1127</v>
      </c>
      <c r="S255" s="9"/>
      <c r="T255" s="9"/>
      <c r="U255" s="9"/>
      <c r="V255" s="9"/>
      <c r="W255" s="9"/>
    </row>
    <row r="256" spans="1:23" ht="16" x14ac:dyDescent="0.2">
      <c r="A256" s="9">
        <v>1128</v>
      </c>
      <c r="B256" s="9">
        <v>4455</v>
      </c>
      <c r="C256" s="9" t="s">
        <v>535</v>
      </c>
      <c r="D256" s="10" t="s">
        <v>362</v>
      </c>
      <c r="E256" s="9" t="s">
        <v>363</v>
      </c>
      <c r="F256" s="9" t="s">
        <v>364</v>
      </c>
      <c r="G256" s="11"/>
      <c r="I256" s="9">
        <v>96</v>
      </c>
      <c r="J256" s="12">
        <v>65</v>
      </c>
      <c r="K256" s="12" t="s">
        <v>365</v>
      </c>
      <c r="L256" s="12" t="s">
        <v>366</v>
      </c>
      <c r="M256" s="12">
        <v>24</v>
      </c>
      <c r="N256" s="9" t="s">
        <v>29</v>
      </c>
      <c r="O256" s="9" t="s">
        <v>30</v>
      </c>
      <c r="P256" s="13" t="s">
        <v>31</v>
      </c>
      <c r="Q256" s="9" t="s">
        <v>32</v>
      </c>
      <c r="R256" s="9">
        <v>1128</v>
      </c>
      <c r="S256" s="9"/>
      <c r="T256" s="9"/>
      <c r="U256" s="9"/>
      <c r="V256" s="9"/>
      <c r="W256" s="9"/>
    </row>
    <row r="257" spans="1:23" ht="16" x14ac:dyDescent="0.2">
      <c r="A257" s="9">
        <v>1128</v>
      </c>
      <c r="B257" s="9">
        <v>4456</v>
      </c>
      <c r="C257" s="9" t="s">
        <v>535</v>
      </c>
      <c r="D257" s="10" t="s">
        <v>362</v>
      </c>
      <c r="E257" s="9" t="s">
        <v>363</v>
      </c>
      <c r="F257" s="9" t="s">
        <v>364</v>
      </c>
      <c r="G257" s="11"/>
      <c r="I257" s="9">
        <v>96</v>
      </c>
      <c r="J257" s="12">
        <v>65</v>
      </c>
      <c r="K257" s="12" t="s">
        <v>365</v>
      </c>
      <c r="L257" s="12" t="s">
        <v>366</v>
      </c>
      <c r="M257" s="12">
        <v>24</v>
      </c>
      <c r="N257" s="9" t="s">
        <v>29</v>
      </c>
      <c r="O257" s="9" t="s">
        <v>30</v>
      </c>
      <c r="P257" s="13" t="s">
        <v>33</v>
      </c>
      <c r="Q257" s="9" t="s">
        <v>32</v>
      </c>
      <c r="R257" s="9">
        <v>1128</v>
      </c>
      <c r="S257" s="9"/>
      <c r="T257" s="9"/>
      <c r="U257" s="9"/>
      <c r="V257" s="9"/>
      <c r="W257" s="9"/>
    </row>
    <row r="258" spans="1:23" ht="16" x14ac:dyDescent="0.2">
      <c r="A258" s="9">
        <v>1129</v>
      </c>
      <c r="B258" s="9">
        <v>4457</v>
      </c>
      <c r="C258" s="9" t="s">
        <v>536</v>
      </c>
      <c r="D258" s="10" t="s">
        <v>169</v>
      </c>
      <c r="E258" s="9" t="s">
        <v>170</v>
      </c>
      <c r="F258" s="9" t="s">
        <v>171</v>
      </c>
      <c r="G258" s="11"/>
      <c r="I258" s="9">
        <v>96</v>
      </c>
      <c r="J258" s="12">
        <v>51</v>
      </c>
      <c r="K258" s="12" t="s">
        <v>172</v>
      </c>
      <c r="L258" s="12" t="s">
        <v>173</v>
      </c>
      <c r="M258" s="12">
        <v>62</v>
      </c>
      <c r="N258" s="9" t="s">
        <v>29</v>
      </c>
      <c r="O258" s="9" t="s">
        <v>30</v>
      </c>
      <c r="P258" s="13" t="s">
        <v>31</v>
      </c>
      <c r="Q258" s="9" t="s">
        <v>32</v>
      </c>
      <c r="R258" s="9">
        <v>1129</v>
      </c>
      <c r="S258" s="9"/>
      <c r="T258" s="9"/>
      <c r="U258" s="9"/>
      <c r="V258" s="9"/>
      <c r="W258" s="9"/>
    </row>
    <row r="259" spans="1:23" ht="16" x14ac:dyDescent="0.2">
      <c r="A259" s="9">
        <v>1129</v>
      </c>
      <c r="B259" s="9">
        <v>4458</v>
      </c>
      <c r="C259" s="9" t="s">
        <v>536</v>
      </c>
      <c r="D259" s="10" t="s">
        <v>169</v>
      </c>
      <c r="E259" s="9" t="s">
        <v>170</v>
      </c>
      <c r="F259" s="9" t="s">
        <v>171</v>
      </c>
      <c r="G259" s="11"/>
      <c r="I259" s="9">
        <v>96</v>
      </c>
      <c r="J259" s="12">
        <v>51</v>
      </c>
      <c r="K259" s="12" t="s">
        <v>172</v>
      </c>
      <c r="L259" s="12" t="s">
        <v>173</v>
      </c>
      <c r="M259" s="12">
        <v>62</v>
      </c>
      <c r="N259" s="9" t="s">
        <v>29</v>
      </c>
      <c r="O259" s="9" t="s">
        <v>30</v>
      </c>
      <c r="P259" s="13" t="s">
        <v>33</v>
      </c>
      <c r="Q259" s="9" t="s">
        <v>32</v>
      </c>
      <c r="R259" s="9">
        <v>1129</v>
      </c>
      <c r="S259" s="9"/>
      <c r="T259" s="9"/>
      <c r="U259" s="9"/>
      <c r="V259" s="9"/>
      <c r="W259" s="9"/>
    </row>
    <row r="260" spans="1:23" ht="16" x14ac:dyDescent="0.2">
      <c r="A260" s="9">
        <v>1130</v>
      </c>
      <c r="B260" s="9">
        <v>4459</v>
      </c>
      <c r="C260" s="9" t="s">
        <v>537</v>
      </c>
      <c r="D260" s="10" t="s">
        <v>538</v>
      </c>
      <c r="E260" s="9" t="s">
        <v>539</v>
      </c>
      <c r="F260" s="9" t="s">
        <v>540</v>
      </c>
      <c r="G260" s="11"/>
      <c r="I260" s="9">
        <v>96</v>
      </c>
      <c r="J260" s="12">
        <v>18</v>
      </c>
      <c r="K260" s="12" t="s">
        <v>541</v>
      </c>
      <c r="L260" s="12" t="s">
        <v>542</v>
      </c>
      <c r="M260" s="12">
        <v>37</v>
      </c>
      <c r="N260" s="9" t="s">
        <v>29</v>
      </c>
      <c r="O260" s="9" t="s">
        <v>30</v>
      </c>
      <c r="P260" s="13" t="s">
        <v>31</v>
      </c>
      <c r="Q260" s="9" t="s">
        <v>32</v>
      </c>
      <c r="R260" s="9">
        <v>1130</v>
      </c>
      <c r="S260" s="9"/>
      <c r="T260" s="9"/>
      <c r="U260" s="9"/>
      <c r="V260" s="9"/>
      <c r="W260" s="9"/>
    </row>
    <row r="261" spans="1:23" ht="16" x14ac:dyDescent="0.2">
      <c r="A261" s="9">
        <v>1130</v>
      </c>
      <c r="B261" s="9">
        <v>4460</v>
      </c>
      <c r="C261" s="9" t="s">
        <v>537</v>
      </c>
      <c r="D261" s="10" t="s">
        <v>538</v>
      </c>
      <c r="E261" s="9" t="s">
        <v>539</v>
      </c>
      <c r="F261" s="9" t="s">
        <v>540</v>
      </c>
      <c r="G261" s="11"/>
      <c r="I261" s="9">
        <v>96</v>
      </c>
      <c r="J261" s="12">
        <v>18</v>
      </c>
      <c r="K261" s="12" t="s">
        <v>541</v>
      </c>
      <c r="L261" s="12" t="s">
        <v>542</v>
      </c>
      <c r="M261" s="12">
        <v>37</v>
      </c>
      <c r="N261" s="9" t="s">
        <v>29</v>
      </c>
      <c r="O261" s="9" t="s">
        <v>30</v>
      </c>
      <c r="P261" s="13" t="s">
        <v>33</v>
      </c>
      <c r="Q261" s="9" t="s">
        <v>32</v>
      </c>
      <c r="R261" s="9">
        <v>1130</v>
      </c>
      <c r="S261" s="9"/>
      <c r="T261" s="9"/>
      <c r="U261" s="9"/>
      <c r="V261" s="9"/>
      <c r="W261" s="9"/>
    </row>
    <row r="262" spans="1:23" ht="16" x14ac:dyDescent="0.2">
      <c r="A262" s="9">
        <v>1131</v>
      </c>
      <c r="B262" s="9">
        <v>4461</v>
      </c>
      <c r="C262" s="9" t="s">
        <v>543</v>
      </c>
      <c r="D262" s="10" t="s">
        <v>518</v>
      </c>
      <c r="E262" s="9" t="s">
        <v>519</v>
      </c>
      <c r="F262" s="9" t="s">
        <v>520</v>
      </c>
      <c r="G262" s="11"/>
      <c r="I262" s="9">
        <v>96</v>
      </c>
      <c r="J262" s="12">
        <v>30</v>
      </c>
      <c r="K262" s="12" t="s">
        <v>521</v>
      </c>
      <c r="L262" s="12" t="s">
        <v>522</v>
      </c>
      <c r="M262" s="12">
        <v>42</v>
      </c>
      <c r="N262" s="9" t="s">
        <v>29</v>
      </c>
      <c r="O262" s="9" t="s">
        <v>30</v>
      </c>
      <c r="P262" s="13" t="s">
        <v>31</v>
      </c>
      <c r="Q262" s="9" t="s">
        <v>32</v>
      </c>
      <c r="R262" s="9">
        <v>1131</v>
      </c>
      <c r="S262" s="9"/>
      <c r="T262" s="9"/>
      <c r="U262" s="9"/>
      <c r="V262" s="9"/>
      <c r="W262" s="9"/>
    </row>
    <row r="263" spans="1:23" ht="16" x14ac:dyDescent="0.2">
      <c r="A263" s="9">
        <v>1131</v>
      </c>
      <c r="B263" s="9">
        <v>4462</v>
      </c>
      <c r="C263" s="9" t="s">
        <v>543</v>
      </c>
      <c r="D263" s="10" t="s">
        <v>518</v>
      </c>
      <c r="E263" s="9" t="s">
        <v>519</v>
      </c>
      <c r="F263" s="9" t="s">
        <v>520</v>
      </c>
      <c r="G263" s="11"/>
      <c r="I263" s="9">
        <v>96</v>
      </c>
      <c r="J263" s="12">
        <v>30</v>
      </c>
      <c r="K263" s="12" t="s">
        <v>521</v>
      </c>
      <c r="L263" s="12" t="s">
        <v>522</v>
      </c>
      <c r="M263" s="12">
        <v>42</v>
      </c>
      <c r="N263" s="9" t="s">
        <v>29</v>
      </c>
      <c r="O263" s="9" t="s">
        <v>30</v>
      </c>
      <c r="P263" s="13" t="s">
        <v>33</v>
      </c>
      <c r="Q263" s="9" t="s">
        <v>32</v>
      </c>
      <c r="R263" s="9">
        <v>1131</v>
      </c>
      <c r="S263" s="9"/>
      <c r="T263" s="9"/>
      <c r="U263" s="9"/>
      <c r="V263" s="9"/>
      <c r="W263" s="9"/>
    </row>
    <row r="264" spans="1:23" ht="16" x14ac:dyDescent="0.2">
      <c r="A264" s="9">
        <v>1132</v>
      </c>
      <c r="B264" s="9">
        <v>4463</v>
      </c>
      <c r="C264" s="9" t="s">
        <v>544</v>
      </c>
      <c r="D264" s="10" t="s">
        <v>545</v>
      </c>
      <c r="E264" s="9" t="s">
        <v>546</v>
      </c>
      <c r="F264" s="9" t="s">
        <v>547</v>
      </c>
      <c r="G264" s="11"/>
      <c r="H264" s="9"/>
      <c r="I264" s="9">
        <v>96</v>
      </c>
      <c r="J264" s="12">
        <v>49</v>
      </c>
      <c r="K264" s="12" t="s">
        <v>548</v>
      </c>
      <c r="L264" s="12" t="s">
        <v>549</v>
      </c>
      <c r="M264" s="12">
        <v>6</v>
      </c>
      <c r="N264" s="9" t="s">
        <v>29</v>
      </c>
      <c r="O264" s="9" t="s">
        <v>30</v>
      </c>
      <c r="P264" s="13" t="s">
        <v>31</v>
      </c>
      <c r="Q264" s="9" t="s">
        <v>32</v>
      </c>
      <c r="R264" s="9">
        <v>1132</v>
      </c>
      <c r="S264" s="9"/>
      <c r="T264" s="9"/>
      <c r="U264" s="9"/>
      <c r="V264" s="9"/>
      <c r="W264" s="9"/>
    </row>
    <row r="265" spans="1:23" ht="16" x14ac:dyDescent="0.2">
      <c r="A265" s="9">
        <v>1132</v>
      </c>
      <c r="B265" s="9">
        <v>4464</v>
      </c>
      <c r="C265" s="9" t="s">
        <v>544</v>
      </c>
      <c r="D265" s="10" t="s">
        <v>545</v>
      </c>
      <c r="E265" s="9" t="s">
        <v>546</v>
      </c>
      <c r="F265" s="9" t="s">
        <v>547</v>
      </c>
      <c r="G265" s="11"/>
      <c r="H265" s="9"/>
      <c r="I265" s="9">
        <v>96</v>
      </c>
      <c r="J265" s="12">
        <v>49</v>
      </c>
      <c r="K265" s="12" t="s">
        <v>548</v>
      </c>
      <c r="L265" s="12" t="s">
        <v>549</v>
      </c>
      <c r="M265" s="12">
        <v>6</v>
      </c>
      <c r="N265" s="9" t="s">
        <v>29</v>
      </c>
      <c r="O265" s="9" t="s">
        <v>30</v>
      </c>
      <c r="P265" s="13" t="s">
        <v>33</v>
      </c>
      <c r="Q265" s="9" t="s">
        <v>32</v>
      </c>
      <c r="R265" s="9">
        <v>1132</v>
      </c>
      <c r="S265" s="9"/>
      <c r="T265" s="9"/>
      <c r="U265" s="9"/>
      <c r="V265" s="9"/>
      <c r="W265" s="9"/>
    </row>
    <row r="266" spans="1:23" ht="16" x14ac:dyDescent="0.2">
      <c r="A266" s="9">
        <v>1133</v>
      </c>
      <c r="B266" s="9">
        <v>4465</v>
      </c>
      <c r="C266" s="9" t="s">
        <v>550</v>
      </c>
      <c r="D266" s="10" t="s">
        <v>129</v>
      </c>
      <c r="E266" s="9" t="s">
        <v>130</v>
      </c>
      <c r="F266" s="9" t="s">
        <v>129</v>
      </c>
      <c r="G266" s="11"/>
      <c r="I266" s="9">
        <v>96</v>
      </c>
      <c r="J266" s="12">
        <v>83</v>
      </c>
      <c r="K266" s="12"/>
      <c r="L266" s="12" t="s">
        <v>43</v>
      </c>
      <c r="M266" s="12">
        <v>82</v>
      </c>
      <c r="N266" s="9" t="s">
        <v>29</v>
      </c>
      <c r="O266" s="9" t="s">
        <v>30</v>
      </c>
      <c r="P266" s="13" t="s">
        <v>31</v>
      </c>
      <c r="Q266" s="9" t="s">
        <v>32</v>
      </c>
      <c r="R266" s="9">
        <v>1133</v>
      </c>
      <c r="S266" s="9"/>
      <c r="T266" s="9"/>
      <c r="U266" s="9"/>
      <c r="V266" s="9"/>
      <c r="W266" s="9"/>
    </row>
    <row r="267" spans="1:23" ht="16" x14ac:dyDescent="0.2">
      <c r="A267" s="9">
        <v>1133</v>
      </c>
      <c r="B267" s="9">
        <v>4466</v>
      </c>
      <c r="C267" s="9" t="s">
        <v>550</v>
      </c>
      <c r="D267" s="10" t="s">
        <v>129</v>
      </c>
      <c r="E267" s="9" t="s">
        <v>130</v>
      </c>
      <c r="F267" s="9" t="s">
        <v>129</v>
      </c>
      <c r="G267" s="11"/>
      <c r="I267" s="9">
        <v>96</v>
      </c>
      <c r="J267" s="12">
        <v>83</v>
      </c>
      <c r="K267" s="12"/>
      <c r="L267" s="12" t="s">
        <v>43</v>
      </c>
      <c r="M267" s="12">
        <v>82</v>
      </c>
      <c r="N267" s="9" t="s">
        <v>29</v>
      </c>
      <c r="O267" s="9" t="s">
        <v>30</v>
      </c>
      <c r="P267" s="13" t="s">
        <v>33</v>
      </c>
      <c r="Q267" s="9" t="s">
        <v>32</v>
      </c>
      <c r="R267" s="9">
        <v>1133</v>
      </c>
      <c r="S267" s="9"/>
      <c r="T267" s="9"/>
      <c r="U267" s="9"/>
      <c r="V267" s="9"/>
      <c r="W267" s="9"/>
    </row>
    <row r="268" spans="1:23" ht="16" x14ac:dyDescent="0.2">
      <c r="A268" s="9">
        <v>1134</v>
      </c>
      <c r="B268" s="9">
        <v>4467</v>
      </c>
      <c r="C268" s="9" t="s">
        <v>551</v>
      </c>
      <c r="D268" s="10" t="s">
        <v>451</v>
      </c>
      <c r="E268" s="9" t="s">
        <v>452</v>
      </c>
      <c r="F268" s="9" t="s">
        <v>453</v>
      </c>
      <c r="G268" s="11"/>
      <c r="I268" s="9">
        <v>96</v>
      </c>
      <c r="J268" s="12">
        <v>62</v>
      </c>
      <c r="K268" s="12" t="s">
        <v>454</v>
      </c>
      <c r="L268" s="12" t="s">
        <v>455</v>
      </c>
      <c r="M268" s="12">
        <v>73</v>
      </c>
      <c r="N268" s="9" t="s">
        <v>29</v>
      </c>
      <c r="O268" s="9" t="s">
        <v>30</v>
      </c>
      <c r="P268" s="13" t="s">
        <v>31</v>
      </c>
      <c r="Q268" s="9" t="s">
        <v>32</v>
      </c>
      <c r="R268" s="9">
        <v>1134</v>
      </c>
      <c r="S268" s="9"/>
      <c r="T268" s="9"/>
      <c r="U268" s="9"/>
      <c r="V268" s="9"/>
      <c r="W268" s="9"/>
    </row>
    <row r="269" spans="1:23" ht="16" x14ac:dyDescent="0.2">
      <c r="A269" s="9">
        <v>1134</v>
      </c>
      <c r="B269" s="9">
        <v>4468</v>
      </c>
      <c r="C269" s="9" t="s">
        <v>551</v>
      </c>
      <c r="D269" s="10" t="s">
        <v>451</v>
      </c>
      <c r="E269" s="9" t="s">
        <v>452</v>
      </c>
      <c r="F269" s="9" t="s">
        <v>453</v>
      </c>
      <c r="G269" s="11"/>
      <c r="I269" s="9">
        <v>96</v>
      </c>
      <c r="J269" s="12">
        <v>62</v>
      </c>
      <c r="K269" s="12" t="s">
        <v>454</v>
      </c>
      <c r="L269" s="12" t="s">
        <v>455</v>
      </c>
      <c r="M269" s="12">
        <v>73</v>
      </c>
      <c r="N269" s="9" t="s">
        <v>29</v>
      </c>
      <c r="O269" s="9" t="s">
        <v>30</v>
      </c>
      <c r="P269" s="13" t="s">
        <v>33</v>
      </c>
      <c r="Q269" s="9" t="s">
        <v>32</v>
      </c>
      <c r="R269" s="9">
        <v>1134</v>
      </c>
      <c r="S269" s="9"/>
      <c r="T269" s="9"/>
      <c r="U269" s="9"/>
      <c r="V269" s="9"/>
      <c r="W269" s="9"/>
    </row>
    <row r="270" spans="1:23" ht="16" x14ac:dyDescent="0.2">
      <c r="A270" s="9">
        <v>1135</v>
      </c>
      <c r="B270" s="9">
        <v>4469</v>
      </c>
      <c r="C270" s="9" t="s">
        <v>552</v>
      </c>
      <c r="D270" s="10" t="s">
        <v>513</v>
      </c>
      <c r="E270" s="9" t="s">
        <v>514</v>
      </c>
      <c r="F270" s="9" t="s">
        <v>513</v>
      </c>
      <c r="G270" s="11"/>
      <c r="I270" s="9">
        <v>96</v>
      </c>
      <c r="J270" s="12">
        <v>81</v>
      </c>
      <c r="K270" s="12"/>
      <c r="L270" s="12" t="s">
        <v>43</v>
      </c>
      <c r="M270" s="12">
        <v>80</v>
      </c>
      <c r="N270" s="9" t="s">
        <v>29</v>
      </c>
      <c r="O270" s="9" t="s">
        <v>30</v>
      </c>
      <c r="P270" s="13" t="s">
        <v>31</v>
      </c>
      <c r="Q270" s="9" t="s">
        <v>32</v>
      </c>
      <c r="R270" s="9">
        <v>1135</v>
      </c>
      <c r="S270" s="9"/>
      <c r="T270" s="9"/>
      <c r="U270" s="9"/>
      <c r="V270" s="9"/>
      <c r="W270" s="9"/>
    </row>
    <row r="271" spans="1:23" ht="16" x14ac:dyDescent="0.2">
      <c r="A271" s="9">
        <v>1135</v>
      </c>
      <c r="B271" s="9">
        <v>4470</v>
      </c>
      <c r="C271" s="9" t="s">
        <v>552</v>
      </c>
      <c r="D271" s="10" t="s">
        <v>513</v>
      </c>
      <c r="E271" s="9" t="s">
        <v>514</v>
      </c>
      <c r="F271" s="9" t="s">
        <v>513</v>
      </c>
      <c r="G271" s="11"/>
      <c r="I271" s="9">
        <v>96</v>
      </c>
      <c r="J271" s="12">
        <v>81</v>
      </c>
      <c r="K271" s="12"/>
      <c r="L271" s="12" t="s">
        <v>43</v>
      </c>
      <c r="M271" s="12">
        <v>80</v>
      </c>
      <c r="N271" s="9" t="s">
        <v>29</v>
      </c>
      <c r="O271" s="9" t="s">
        <v>30</v>
      </c>
      <c r="P271" s="13" t="s">
        <v>33</v>
      </c>
      <c r="Q271" s="9" t="s">
        <v>32</v>
      </c>
      <c r="R271" s="9">
        <v>1135</v>
      </c>
      <c r="S271" s="9"/>
      <c r="T271" s="9"/>
      <c r="U271" s="9"/>
      <c r="V271" s="9"/>
      <c r="W271" s="9"/>
    </row>
    <row r="272" spans="1:23" ht="16" x14ac:dyDescent="0.2">
      <c r="A272" s="9">
        <v>1136</v>
      </c>
      <c r="B272" s="9">
        <v>4471</v>
      </c>
      <c r="C272" s="9" t="s">
        <v>553</v>
      </c>
      <c r="D272" s="10" t="s">
        <v>270</v>
      </c>
      <c r="E272" s="9" t="s">
        <v>271</v>
      </c>
      <c r="F272" s="9" t="s">
        <v>272</v>
      </c>
      <c r="G272" s="11"/>
      <c r="I272" s="9">
        <v>96</v>
      </c>
      <c r="J272" s="12">
        <v>15</v>
      </c>
      <c r="K272" s="12" t="s">
        <v>273</v>
      </c>
      <c r="L272" s="12" t="s">
        <v>274</v>
      </c>
      <c r="M272" s="12">
        <v>12</v>
      </c>
      <c r="N272" s="9" t="s">
        <v>29</v>
      </c>
      <c r="O272" s="9" t="s">
        <v>30</v>
      </c>
      <c r="P272" s="13" t="s">
        <v>31</v>
      </c>
      <c r="Q272" s="9" t="s">
        <v>32</v>
      </c>
      <c r="R272" s="9">
        <v>1136</v>
      </c>
      <c r="S272" s="9"/>
      <c r="T272" s="9"/>
      <c r="U272" s="9"/>
      <c r="V272" s="9"/>
      <c r="W272" s="9"/>
    </row>
    <row r="273" spans="1:23" ht="16" x14ac:dyDescent="0.2">
      <c r="A273" s="9">
        <v>1136</v>
      </c>
      <c r="B273" s="9">
        <v>4472</v>
      </c>
      <c r="C273" s="9" t="s">
        <v>553</v>
      </c>
      <c r="D273" s="10" t="s">
        <v>270</v>
      </c>
      <c r="E273" s="9" t="s">
        <v>271</v>
      </c>
      <c r="F273" s="9" t="s">
        <v>272</v>
      </c>
      <c r="G273" s="11"/>
      <c r="I273" s="9">
        <v>96</v>
      </c>
      <c r="J273" s="12">
        <v>15</v>
      </c>
      <c r="K273" s="12" t="s">
        <v>273</v>
      </c>
      <c r="L273" s="12" t="s">
        <v>274</v>
      </c>
      <c r="M273" s="12">
        <v>12</v>
      </c>
      <c r="N273" s="9" t="s">
        <v>29</v>
      </c>
      <c r="O273" s="9" t="s">
        <v>30</v>
      </c>
      <c r="P273" s="13" t="s">
        <v>33</v>
      </c>
      <c r="Q273" s="9" t="s">
        <v>32</v>
      </c>
      <c r="R273" s="9">
        <v>1136</v>
      </c>
      <c r="S273" s="9"/>
      <c r="T273" s="9"/>
      <c r="U273" s="9"/>
      <c r="V273" s="9"/>
      <c r="W273" s="9"/>
    </row>
    <row r="274" spans="1:23" ht="16" x14ac:dyDescent="0.2">
      <c r="A274" s="9">
        <v>1137</v>
      </c>
      <c r="B274" s="9">
        <v>4473</v>
      </c>
      <c r="C274" s="9" t="s">
        <v>554</v>
      </c>
      <c r="D274" s="10" t="s">
        <v>163</v>
      </c>
      <c r="E274" s="9" t="s">
        <v>164</v>
      </c>
      <c r="F274" s="9" t="s">
        <v>165</v>
      </c>
      <c r="G274" s="11"/>
      <c r="I274" s="9">
        <v>96</v>
      </c>
      <c r="J274" s="12">
        <v>60</v>
      </c>
      <c r="K274" s="12" t="s">
        <v>166</v>
      </c>
      <c r="L274" s="12" t="s">
        <v>167</v>
      </c>
      <c r="M274" s="12">
        <v>21</v>
      </c>
      <c r="N274" s="9" t="s">
        <v>29</v>
      </c>
      <c r="O274" s="9" t="s">
        <v>30</v>
      </c>
      <c r="P274" s="13" t="s">
        <v>31</v>
      </c>
      <c r="Q274" s="9" t="s">
        <v>32</v>
      </c>
      <c r="R274" s="9">
        <v>1137</v>
      </c>
      <c r="S274" s="9"/>
      <c r="T274" s="9"/>
      <c r="U274" s="9"/>
      <c r="V274" s="9"/>
      <c r="W274" s="9"/>
    </row>
    <row r="275" spans="1:23" ht="16" x14ac:dyDescent="0.2">
      <c r="A275" s="9">
        <v>1137</v>
      </c>
      <c r="B275" s="9">
        <v>4474</v>
      </c>
      <c r="C275" s="9" t="s">
        <v>554</v>
      </c>
      <c r="D275" s="10" t="s">
        <v>163</v>
      </c>
      <c r="E275" s="9" t="s">
        <v>164</v>
      </c>
      <c r="F275" s="9" t="s">
        <v>165</v>
      </c>
      <c r="G275" s="11"/>
      <c r="I275" s="9">
        <v>96</v>
      </c>
      <c r="J275" s="12">
        <v>60</v>
      </c>
      <c r="K275" s="12" t="s">
        <v>166</v>
      </c>
      <c r="L275" s="12" t="s">
        <v>167</v>
      </c>
      <c r="M275" s="12">
        <v>21</v>
      </c>
      <c r="N275" s="9" t="s">
        <v>29</v>
      </c>
      <c r="O275" s="9" t="s">
        <v>30</v>
      </c>
      <c r="P275" s="13" t="s">
        <v>33</v>
      </c>
      <c r="Q275" s="9" t="s">
        <v>32</v>
      </c>
      <c r="R275" s="9">
        <v>1137</v>
      </c>
      <c r="S275" s="9"/>
      <c r="T275" s="9"/>
      <c r="U275" s="9"/>
      <c r="V275" s="9"/>
      <c r="W275" s="9"/>
    </row>
    <row r="276" spans="1:23" ht="16" x14ac:dyDescent="0.2">
      <c r="A276" s="9">
        <v>1138</v>
      </c>
      <c r="B276" s="9">
        <v>4475</v>
      </c>
      <c r="C276" s="9" t="s">
        <v>555</v>
      </c>
      <c r="D276" s="10" t="s">
        <v>411</v>
      </c>
      <c r="E276" s="9" t="s">
        <v>412</v>
      </c>
      <c r="F276" s="9" t="s">
        <v>413</v>
      </c>
      <c r="G276" s="11"/>
      <c r="I276" s="9">
        <v>96</v>
      </c>
      <c r="J276" s="12">
        <v>43</v>
      </c>
      <c r="K276" s="12" t="s">
        <v>414</v>
      </c>
      <c r="L276" s="12" t="s">
        <v>415</v>
      </c>
      <c r="M276" s="12">
        <v>16</v>
      </c>
      <c r="N276" s="9" t="s">
        <v>29</v>
      </c>
      <c r="O276" s="9" t="s">
        <v>104</v>
      </c>
      <c r="P276" s="13" t="s">
        <v>105</v>
      </c>
      <c r="Q276" s="9" t="s">
        <v>32</v>
      </c>
      <c r="R276" s="9">
        <v>1138</v>
      </c>
      <c r="S276" s="9"/>
      <c r="T276" s="9"/>
      <c r="U276" s="9"/>
      <c r="V276" s="9"/>
      <c r="W276" s="9"/>
    </row>
    <row r="277" spans="1:23" ht="16" x14ac:dyDescent="0.2">
      <c r="A277" s="9">
        <v>1138</v>
      </c>
      <c r="B277" s="9">
        <v>4476</v>
      </c>
      <c r="C277" s="9" t="s">
        <v>555</v>
      </c>
      <c r="D277" s="10" t="s">
        <v>411</v>
      </c>
      <c r="E277" s="9" t="s">
        <v>412</v>
      </c>
      <c r="F277" s="9" t="s">
        <v>413</v>
      </c>
      <c r="G277" s="11"/>
      <c r="I277" s="9">
        <v>96</v>
      </c>
      <c r="J277" s="12">
        <v>43</v>
      </c>
      <c r="K277" s="12" t="s">
        <v>414</v>
      </c>
      <c r="L277" s="12" t="s">
        <v>415</v>
      </c>
      <c r="M277" s="12">
        <v>16</v>
      </c>
      <c r="N277" s="9" t="s">
        <v>29</v>
      </c>
      <c r="O277" s="9" t="s">
        <v>104</v>
      </c>
      <c r="P277" s="13" t="s">
        <v>106</v>
      </c>
      <c r="Q277" s="9" t="s">
        <v>32</v>
      </c>
      <c r="R277" s="9">
        <v>1138</v>
      </c>
      <c r="S277" s="9"/>
      <c r="T277" s="9"/>
      <c r="U277" s="9"/>
      <c r="V277" s="9"/>
      <c r="W277" s="9"/>
    </row>
    <row r="278" spans="1:23" ht="16" x14ac:dyDescent="0.2">
      <c r="A278" s="9">
        <v>1139</v>
      </c>
      <c r="B278" s="9">
        <v>4477</v>
      </c>
      <c r="C278" s="9" t="s">
        <v>556</v>
      </c>
      <c r="D278" s="10" t="s">
        <v>472</v>
      </c>
      <c r="E278" s="9" t="s">
        <v>473</v>
      </c>
      <c r="F278" s="9" t="s">
        <v>474</v>
      </c>
      <c r="G278" s="11"/>
      <c r="I278" s="9">
        <v>96</v>
      </c>
      <c r="J278" s="12">
        <v>14</v>
      </c>
      <c r="K278" s="12" t="s">
        <v>475</v>
      </c>
      <c r="L278" s="12" t="s">
        <v>476</v>
      </c>
      <c r="M278" s="12">
        <v>49</v>
      </c>
      <c r="N278" s="9" t="s">
        <v>29</v>
      </c>
      <c r="O278" s="9" t="s">
        <v>104</v>
      </c>
      <c r="P278" s="13" t="s">
        <v>105</v>
      </c>
      <c r="Q278" s="9" t="s">
        <v>32</v>
      </c>
      <c r="R278" s="9">
        <v>1139</v>
      </c>
      <c r="S278" s="9"/>
      <c r="T278" s="9"/>
      <c r="U278" s="9"/>
      <c r="V278" s="9"/>
      <c r="W278" s="9"/>
    </row>
    <row r="279" spans="1:23" ht="16" x14ac:dyDescent="0.2">
      <c r="A279" s="9">
        <v>1139</v>
      </c>
      <c r="B279" s="9">
        <v>4478</v>
      </c>
      <c r="C279" s="9" t="s">
        <v>556</v>
      </c>
      <c r="D279" s="10" t="s">
        <v>472</v>
      </c>
      <c r="E279" s="9" t="s">
        <v>473</v>
      </c>
      <c r="F279" s="9" t="s">
        <v>474</v>
      </c>
      <c r="G279" s="11"/>
      <c r="I279" s="9">
        <v>96</v>
      </c>
      <c r="J279" s="12">
        <v>14</v>
      </c>
      <c r="K279" s="12" t="s">
        <v>475</v>
      </c>
      <c r="L279" s="12" t="s">
        <v>476</v>
      </c>
      <c r="M279" s="12">
        <v>49</v>
      </c>
      <c r="N279" s="9" t="s">
        <v>29</v>
      </c>
      <c r="O279" s="9" t="s">
        <v>104</v>
      </c>
      <c r="P279" s="13" t="s">
        <v>106</v>
      </c>
      <c r="Q279" s="9" t="s">
        <v>32</v>
      </c>
      <c r="R279" s="9">
        <v>1139</v>
      </c>
      <c r="S279" s="9"/>
      <c r="T279" s="9"/>
      <c r="U279" s="9"/>
      <c r="V279" s="9"/>
      <c r="W279" s="9"/>
    </row>
    <row r="280" spans="1:23" ht="16" x14ac:dyDescent="0.2">
      <c r="A280" s="9">
        <v>1140</v>
      </c>
      <c r="B280" s="9">
        <v>4479</v>
      </c>
      <c r="C280" s="9" t="s">
        <v>557</v>
      </c>
      <c r="D280" s="10" t="s">
        <v>558</v>
      </c>
      <c r="E280" s="9" t="s">
        <v>559</v>
      </c>
      <c r="F280" s="9" t="s">
        <v>560</v>
      </c>
      <c r="G280" s="11"/>
      <c r="H280" s="14" t="s">
        <v>143</v>
      </c>
      <c r="I280" s="9">
        <v>96</v>
      </c>
      <c r="J280" s="12">
        <v>73</v>
      </c>
      <c r="K280" s="12" t="s">
        <v>561</v>
      </c>
      <c r="L280" s="12" t="s">
        <v>562</v>
      </c>
      <c r="M280" s="12">
        <v>1</v>
      </c>
      <c r="N280" s="9" t="s">
        <v>29</v>
      </c>
      <c r="O280" s="14" t="s">
        <v>104</v>
      </c>
      <c r="P280" s="13" t="s">
        <v>105</v>
      </c>
      <c r="Q280" s="9" t="s">
        <v>32</v>
      </c>
      <c r="R280" s="9">
        <v>1140</v>
      </c>
      <c r="S280" s="9"/>
      <c r="T280" s="9"/>
      <c r="U280" s="9"/>
      <c r="V280" s="9"/>
      <c r="W280" s="9"/>
    </row>
    <row r="281" spans="1:23" ht="16" x14ac:dyDescent="0.2">
      <c r="A281" s="9">
        <v>1140</v>
      </c>
      <c r="B281" s="9">
        <v>4480</v>
      </c>
      <c r="C281" s="9" t="s">
        <v>557</v>
      </c>
      <c r="D281" s="10" t="s">
        <v>558</v>
      </c>
      <c r="E281" s="9" t="s">
        <v>559</v>
      </c>
      <c r="F281" s="9" t="s">
        <v>560</v>
      </c>
      <c r="G281" s="11"/>
      <c r="H281" s="14" t="s">
        <v>143</v>
      </c>
      <c r="I281" s="9">
        <v>96</v>
      </c>
      <c r="J281" s="12">
        <v>73</v>
      </c>
      <c r="K281" s="12" t="s">
        <v>561</v>
      </c>
      <c r="L281" s="12" t="s">
        <v>562</v>
      </c>
      <c r="M281" s="12">
        <v>1</v>
      </c>
      <c r="N281" s="9" t="s">
        <v>29</v>
      </c>
      <c r="O281" s="14" t="s">
        <v>104</v>
      </c>
      <c r="P281" s="13" t="s">
        <v>106</v>
      </c>
      <c r="Q281" s="9" t="s">
        <v>32</v>
      </c>
      <c r="R281" s="9">
        <v>1140</v>
      </c>
      <c r="S281" s="9"/>
      <c r="T281" s="9"/>
      <c r="U281" s="9"/>
      <c r="V281" s="9"/>
      <c r="W281" s="9"/>
    </row>
    <row r="282" spans="1:23" ht="16" x14ac:dyDescent="0.2">
      <c r="A282" s="9">
        <v>1141</v>
      </c>
      <c r="B282" s="9">
        <v>4481</v>
      </c>
      <c r="C282" s="9" t="s">
        <v>563</v>
      </c>
      <c r="D282" s="10" t="s">
        <v>538</v>
      </c>
      <c r="E282" s="9" t="s">
        <v>539</v>
      </c>
      <c r="F282" s="9" t="s">
        <v>540</v>
      </c>
      <c r="G282" s="11"/>
      <c r="I282" s="9">
        <v>96</v>
      </c>
      <c r="J282" s="12">
        <v>18</v>
      </c>
      <c r="K282" s="12" t="s">
        <v>541</v>
      </c>
      <c r="L282" s="12" t="s">
        <v>542</v>
      </c>
      <c r="M282" s="12">
        <v>37</v>
      </c>
      <c r="N282" s="9" t="s">
        <v>29</v>
      </c>
      <c r="O282" s="9" t="s">
        <v>104</v>
      </c>
      <c r="P282" s="13" t="s">
        <v>105</v>
      </c>
      <c r="Q282" s="9" t="s">
        <v>32</v>
      </c>
      <c r="R282" s="9">
        <v>1141</v>
      </c>
      <c r="S282" s="9"/>
      <c r="T282" s="9"/>
      <c r="U282" s="9"/>
      <c r="V282" s="9"/>
      <c r="W282" s="9"/>
    </row>
    <row r="283" spans="1:23" ht="16" x14ac:dyDescent="0.2">
      <c r="A283" s="9">
        <v>1141</v>
      </c>
      <c r="B283" s="9">
        <v>4482</v>
      </c>
      <c r="C283" s="9" t="s">
        <v>563</v>
      </c>
      <c r="D283" s="10" t="s">
        <v>538</v>
      </c>
      <c r="E283" s="9" t="s">
        <v>539</v>
      </c>
      <c r="F283" s="9" t="s">
        <v>540</v>
      </c>
      <c r="G283" s="11"/>
      <c r="I283" s="9">
        <v>96</v>
      </c>
      <c r="J283" s="12">
        <v>18</v>
      </c>
      <c r="K283" s="12" t="s">
        <v>541</v>
      </c>
      <c r="L283" s="12" t="s">
        <v>542</v>
      </c>
      <c r="M283" s="12">
        <v>37</v>
      </c>
      <c r="N283" s="9" t="s">
        <v>29</v>
      </c>
      <c r="O283" s="9" t="s">
        <v>104</v>
      </c>
      <c r="P283" s="13" t="s">
        <v>106</v>
      </c>
      <c r="Q283" s="9" t="s">
        <v>32</v>
      </c>
      <c r="R283" s="9">
        <v>1141</v>
      </c>
      <c r="S283" s="9"/>
      <c r="T283" s="9"/>
      <c r="U283" s="9"/>
      <c r="V283" s="9"/>
      <c r="W283" s="9"/>
    </row>
    <row r="284" spans="1:23" ht="16" x14ac:dyDescent="0.2">
      <c r="A284" s="9">
        <v>1142</v>
      </c>
      <c r="B284" s="9">
        <v>4483</v>
      </c>
      <c r="C284" s="9" t="s">
        <v>564</v>
      </c>
      <c r="D284" s="10" t="s">
        <v>69</v>
      </c>
      <c r="E284" s="9" t="s">
        <v>70</v>
      </c>
      <c r="F284" s="9" t="s">
        <v>71</v>
      </c>
      <c r="G284" s="11"/>
      <c r="I284" s="9">
        <v>96</v>
      </c>
      <c r="J284" s="12">
        <v>44</v>
      </c>
      <c r="K284" s="12" t="s">
        <v>72</v>
      </c>
      <c r="L284" s="12" t="s">
        <v>73</v>
      </c>
      <c r="M284" s="12">
        <v>58</v>
      </c>
      <c r="N284" s="9" t="s">
        <v>29</v>
      </c>
      <c r="O284" s="9" t="s">
        <v>104</v>
      </c>
      <c r="P284" s="13" t="s">
        <v>105</v>
      </c>
      <c r="Q284" s="9" t="s">
        <v>32</v>
      </c>
      <c r="R284" s="9">
        <v>1142</v>
      </c>
      <c r="S284" s="9"/>
      <c r="T284" s="9"/>
      <c r="U284" s="9"/>
      <c r="V284" s="9"/>
      <c r="W284" s="9"/>
    </row>
    <row r="285" spans="1:23" ht="16" x14ac:dyDescent="0.2">
      <c r="A285" s="9">
        <v>1142</v>
      </c>
      <c r="B285" s="9">
        <v>4484</v>
      </c>
      <c r="C285" s="9" t="s">
        <v>564</v>
      </c>
      <c r="D285" s="10" t="s">
        <v>69</v>
      </c>
      <c r="E285" s="9" t="s">
        <v>70</v>
      </c>
      <c r="F285" s="9" t="s">
        <v>71</v>
      </c>
      <c r="G285" s="11"/>
      <c r="I285" s="9">
        <v>96</v>
      </c>
      <c r="J285" s="12">
        <v>44</v>
      </c>
      <c r="K285" s="12" t="s">
        <v>72</v>
      </c>
      <c r="L285" s="12" t="s">
        <v>73</v>
      </c>
      <c r="M285" s="12">
        <v>58</v>
      </c>
      <c r="N285" s="9" t="s">
        <v>29</v>
      </c>
      <c r="O285" s="9" t="s">
        <v>104</v>
      </c>
      <c r="P285" s="13" t="s">
        <v>106</v>
      </c>
      <c r="Q285" s="9" t="s">
        <v>32</v>
      </c>
      <c r="R285" s="9">
        <v>1142</v>
      </c>
      <c r="S285" s="9"/>
      <c r="T285" s="9"/>
      <c r="U285" s="9"/>
      <c r="V285" s="9"/>
      <c r="W285" s="9"/>
    </row>
    <row r="286" spans="1:23" ht="16" x14ac:dyDescent="0.2">
      <c r="A286" s="9">
        <v>1143</v>
      </c>
      <c r="B286" s="9">
        <v>4485</v>
      </c>
      <c r="C286" s="9" t="s">
        <v>565</v>
      </c>
      <c r="D286" s="10" t="s">
        <v>332</v>
      </c>
      <c r="E286" s="9" t="s">
        <v>333</v>
      </c>
      <c r="F286" s="9" t="s">
        <v>334</v>
      </c>
      <c r="G286" s="11"/>
      <c r="I286" s="9">
        <v>96</v>
      </c>
      <c r="J286" s="12">
        <v>38</v>
      </c>
      <c r="K286" s="12" t="s">
        <v>335</v>
      </c>
      <c r="L286" s="12" t="s">
        <v>336</v>
      </c>
      <c r="M286" s="12">
        <v>57</v>
      </c>
      <c r="N286" s="9" t="s">
        <v>29</v>
      </c>
      <c r="O286" s="9" t="s">
        <v>104</v>
      </c>
      <c r="P286" s="13" t="s">
        <v>105</v>
      </c>
      <c r="Q286" s="9" t="s">
        <v>32</v>
      </c>
      <c r="R286" s="9">
        <v>1143</v>
      </c>
      <c r="S286" s="9"/>
      <c r="T286" s="9"/>
      <c r="U286" s="9"/>
      <c r="V286" s="9"/>
      <c r="W286" s="9"/>
    </row>
    <row r="287" spans="1:23" ht="16" x14ac:dyDescent="0.2">
      <c r="A287" s="9">
        <v>1143</v>
      </c>
      <c r="B287" s="9">
        <v>4486</v>
      </c>
      <c r="C287" s="9" t="s">
        <v>565</v>
      </c>
      <c r="D287" s="10" t="s">
        <v>332</v>
      </c>
      <c r="E287" s="9" t="s">
        <v>333</v>
      </c>
      <c r="F287" s="9" t="s">
        <v>334</v>
      </c>
      <c r="G287" s="11"/>
      <c r="I287" s="9">
        <v>96</v>
      </c>
      <c r="J287" s="12">
        <v>38</v>
      </c>
      <c r="K287" s="12" t="s">
        <v>335</v>
      </c>
      <c r="L287" s="12" t="s">
        <v>336</v>
      </c>
      <c r="M287" s="12">
        <v>57</v>
      </c>
      <c r="N287" s="9" t="s">
        <v>29</v>
      </c>
      <c r="O287" s="9" t="s">
        <v>104</v>
      </c>
      <c r="P287" s="13" t="s">
        <v>106</v>
      </c>
      <c r="Q287" s="9" t="s">
        <v>32</v>
      </c>
      <c r="R287" s="9">
        <v>1143</v>
      </c>
      <c r="S287" s="9"/>
      <c r="T287" s="9"/>
      <c r="U287" s="9"/>
      <c r="V287" s="9"/>
      <c r="W287" s="9"/>
    </row>
    <row r="288" spans="1:23" ht="16" x14ac:dyDescent="0.2">
      <c r="A288" s="9">
        <v>1144</v>
      </c>
      <c r="B288" s="9">
        <v>4487</v>
      </c>
      <c r="C288" s="9" t="s">
        <v>566</v>
      </c>
      <c r="D288" s="10" t="s">
        <v>478</v>
      </c>
      <c r="E288" s="9" t="s">
        <v>479</v>
      </c>
      <c r="F288" s="9" t="s">
        <v>480</v>
      </c>
      <c r="G288" s="11"/>
      <c r="I288" s="9">
        <v>96</v>
      </c>
      <c r="J288" s="12">
        <v>20</v>
      </c>
      <c r="K288" s="12" t="s">
        <v>481</v>
      </c>
      <c r="L288" s="12" t="s">
        <v>482</v>
      </c>
      <c r="M288" s="12">
        <v>39</v>
      </c>
      <c r="N288" s="9" t="s">
        <v>29</v>
      </c>
      <c r="O288" s="9" t="s">
        <v>104</v>
      </c>
      <c r="P288" s="13" t="s">
        <v>105</v>
      </c>
      <c r="Q288" s="9" t="s">
        <v>32</v>
      </c>
      <c r="R288" s="9">
        <v>1144</v>
      </c>
      <c r="S288" s="9"/>
      <c r="T288" s="9"/>
      <c r="U288" s="9"/>
      <c r="V288" s="9"/>
      <c r="W288" s="9"/>
    </row>
    <row r="289" spans="1:23" ht="16" x14ac:dyDescent="0.2">
      <c r="A289" s="9">
        <v>1144</v>
      </c>
      <c r="B289" s="9">
        <v>4488</v>
      </c>
      <c r="C289" s="9" t="s">
        <v>566</v>
      </c>
      <c r="D289" s="10" t="s">
        <v>478</v>
      </c>
      <c r="E289" s="9" t="s">
        <v>479</v>
      </c>
      <c r="F289" s="9" t="s">
        <v>480</v>
      </c>
      <c r="G289" s="11"/>
      <c r="I289" s="9">
        <v>96</v>
      </c>
      <c r="J289" s="12">
        <v>20</v>
      </c>
      <c r="K289" s="12" t="s">
        <v>481</v>
      </c>
      <c r="L289" s="12" t="s">
        <v>482</v>
      </c>
      <c r="M289" s="12">
        <v>39</v>
      </c>
      <c r="N289" s="9" t="s">
        <v>29</v>
      </c>
      <c r="O289" s="9" t="s">
        <v>104</v>
      </c>
      <c r="P289" s="13" t="s">
        <v>106</v>
      </c>
      <c r="Q289" s="9" t="s">
        <v>32</v>
      </c>
      <c r="R289" s="9">
        <v>1144</v>
      </c>
      <c r="S289" s="9"/>
      <c r="T289" s="9"/>
      <c r="U289" s="9"/>
      <c r="V289" s="9"/>
      <c r="W289" s="9"/>
    </row>
    <row r="290" spans="1:23" ht="16" x14ac:dyDescent="0.2">
      <c r="A290" s="9">
        <v>1145</v>
      </c>
      <c r="B290" s="9">
        <v>4489</v>
      </c>
      <c r="C290" s="9" t="s">
        <v>567</v>
      </c>
      <c r="D290" s="10" t="s">
        <v>488</v>
      </c>
      <c r="E290" s="9" t="s">
        <v>489</v>
      </c>
      <c r="F290" s="9" t="s">
        <v>490</v>
      </c>
      <c r="G290" s="11"/>
      <c r="I290" s="9">
        <v>96</v>
      </c>
      <c r="J290" s="12">
        <v>6</v>
      </c>
      <c r="K290" s="12" t="s">
        <v>491</v>
      </c>
      <c r="L290" s="12" t="s">
        <v>492</v>
      </c>
      <c r="M290" s="12">
        <v>35</v>
      </c>
      <c r="N290" s="9" t="s">
        <v>29</v>
      </c>
      <c r="O290" s="9" t="s">
        <v>104</v>
      </c>
      <c r="P290" s="13" t="s">
        <v>105</v>
      </c>
      <c r="Q290" s="9" t="s">
        <v>32</v>
      </c>
      <c r="R290" s="9">
        <v>1145</v>
      </c>
      <c r="S290" s="9" t="s">
        <v>143</v>
      </c>
      <c r="T290" s="9"/>
      <c r="U290" s="15" t="s">
        <v>143</v>
      </c>
      <c r="V290" s="9"/>
      <c r="W290" s="9"/>
    </row>
    <row r="291" spans="1:23" ht="16" x14ac:dyDescent="0.2">
      <c r="A291" s="9">
        <v>1145</v>
      </c>
      <c r="B291" s="9">
        <v>4490</v>
      </c>
      <c r="C291" s="9" t="s">
        <v>567</v>
      </c>
      <c r="D291" s="10" t="s">
        <v>488</v>
      </c>
      <c r="E291" s="9" t="s">
        <v>489</v>
      </c>
      <c r="F291" s="9" t="s">
        <v>490</v>
      </c>
      <c r="G291" s="11"/>
      <c r="I291" s="9">
        <v>96</v>
      </c>
      <c r="J291" s="12">
        <v>6</v>
      </c>
      <c r="K291" s="12" t="s">
        <v>491</v>
      </c>
      <c r="L291" s="12" t="s">
        <v>492</v>
      </c>
      <c r="M291" s="12">
        <v>35</v>
      </c>
      <c r="N291" s="9" t="s">
        <v>29</v>
      </c>
      <c r="O291" s="9" t="s">
        <v>104</v>
      </c>
      <c r="P291" s="13" t="s">
        <v>106</v>
      </c>
      <c r="Q291" s="9" t="s">
        <v>32</v>
      </c>
      <c r="R291" s="9">
        <v>1145</v>
      </c>
      <c r="S291" s="9" t="s">
        <v>143</v>
      </c>
      <c r="T291" s="9"/>
      <c r="U291" s="9" t="s">
        <v>143</v>
      </c>
      <c r="V291" s="9"/>
      <c r="W291" s="9"/>
    </row>
    <row r="292" spans="1:23" ht="16" x14ac:dyDescent="0.2">
      <c r="A292" s="9">
        <v>1146</v>
      </c>
      <c r="B292" s="9">
        <v>4491</v>
      </c>
      <c r="C292" s="9" t="s">
        <v>568</v>
      </c>
      <c r="D292" s="10" t="s">
        <v>545</v>
      </c>
      <c r="E292" s="9" t="s">
        <v>546</v>
      </c>
      <c r="F292" s="9" t="s">
        <v>547</v>
      </c>
      <c r="G292" s="11"/>
      <c r="H292" s="9"/>
      <c r="I292" s="9">
        <v>96</v>
      </c>
      <c r="J292" s="12">
        <v>49</v>
      </c>
      <c r="K292" s="12" t="s">
        <v>548</v>
      </c>
      <c r="L292" s="12" t="s">
        <v>549</v>
      </c>
      <c r="M292" s="12">
        <v>6</v>
      </c>
      <c r="N292" s="9" t="s">
        <v>29</v>
      </c>
      <c r="O292" s="9" t="s">
        <v>104</v>
      </c>
      <c r="P292" s="13" t="s">
        <v>105</v>
      </c>
      <c r="Q292" s="9" t="s">
        <v>32</v>
      </c>
      <c r="R292" s="9">
        <v>1146</v>
      </c>
      <c r="S292" s="9" t="s">
        <v>143</v>
      </c>
      <c r="T292" s="9"/>
      <c r="U292" s="9" t="s">
        <v>143</v>
      </c>
      <c r="V292" s="9"/>
      <c r="W292" s="9"/>
    </row>
    <row r="293" spans="1:23" ht="16" x14ac:dyDescent="0.2">
      <c r="A293" s="9">
        <v>1146</v>
      </c>
      <c r="B293" s="9">
        <v>4492</v>
      </c>
      <c r="C293" s="9" t="s">
        <v>568</v>
      </c>
      <c r="D293" s="10" t="s">
        <v>545</v>
      </c>
      <c r="E293" s="9" t="s">
        <v>546</v>
      </c>
      <c r="F293" s="9" t="s">
        <v>547</v>
      </c>
      <c r="G293" s="11"/>
      <c r="H293" s="9"/>
      <c r="I293" s="9">
        <v>96</v>
      </c>
      <c r="J293" s="12">
        <v>49</v>
      </c>
      <c r="K293" s="12" t="s">
        <v>548</v>
      </c>
      <c r="L293" s="12" t="s">
        <v>549</v>
      </c>
      <c r="M293" s="12">
        <v>6</v>
      </c>
      <c r="N293" s="9" t="s">
        <v>29</v>
      </c>
      <c r="O293" s="9" t="s">
        <v>104</v>
      </c>
      <c r="P293" s="13" t="s">
        <v>106</v>
      </c>
      <c r="Q293" s="9" t="s">
        <v>32</v>
      </c>
      <c r="R293" s="9">
        <v>1146</v>
      </c>
      <c r="S293" s="9" t="s">
        <v>143</v>
      </c>
      <c r="T293" s="9"/>
      <c r="U293" s="9" t="s">
        <v>143</v>
      </c>
      <c r="V293" s="9"/>
      <c r="W293" s="9"/>
    </row>
    <row r="294" spans="1:23" ht="16" x14ac:dyDescent="0.2">
      <c r="A294" s="9">
        <v>1147</v>
      </c>
      <c r="B294" s="9">
        <v>4493</v>
      </c>
      <c r="C294" s="9" t="s">
        <v>569</v>
      </c>
      <c r="D294" s="10" t="s">
        <v>436</v>
      </c>
      <c r="E294" s="9" t="s">
        <v>437</v>
      </c>
      <c r="F294" s="9" t="s">
        <v>438</v>
      </c>
      <c r="G294" s="11"/>
      <c r="I294" s="9">
        <v>96</v>
      </c>
      <c r="J294" s="12">
        <v>58</v>
      </c>
      <c r="K294" s="12" t="s">
        <v>439</v>
      </c>
      <c r="L294" s="12" t="s">
        <v>440</v>
      </c>
      <c r="M294" s="12">
        <v>43</v>
      </c>
      <c r="N294" s="9" t="s">
        <v>29</v>
      </c>
      <c r="O294" s="9" t="s">
        <v>104</v>
      </c>
      <c r="P294" s="13" t="s">
        <v>105</v>
      </c>
      <c r="Q294" s="9" t="s">
        <v>32</v>
      </c>
      <c r="R294" s="9">
        <v>1147</v>
      </c>
      <c r="S294" s="9"/>
      <c r="T294" s="9"/>
      <c r="U294" s="9"/>
      <c r="V294" s="9"/>
      <c r="W294" s="9"/>
    </row>
    <row r="295" spans="1:23" ht="16" x14ac:dyDescent="0.2">
      <c r="A295" s="9">
        <v>1147</v>
      </c>
      <c r="B295" s="9">
        <v>4494</v>
      </c>
      <c r="C295" s="9" t="s">
        <v>569</v>
      </c>
      <c r="D295" s="10" t="s">
        <v>436</v>
      </c>
      <c r="E295" s="9" t="s">
        <v>437</v>
      </c>
      <c r="F295" s="9" t="s">
        <v>438</v>
      </c>
      <c r="G295" s="11"/>
      <c r="I295" s="9">
        <v>96</v>
      </c>
      <c r="J295" s="12">
        <v>58</v>
      </c>
      <c r="K295" s="12" t="s">
        <v>439</v>
      </c>
      <c r="L295" s="12" t="s">
        <v>440</v>
      </c>
      <c r="M295" s="12">
        <v>43</v>
      </c>
      <c r="N295" s="9" t="s">
        <v>29</v>
      </c>
      <c r="O295" s="9" t="s">
        <v>104</v>
      </c>
      <c r="P295" s="13" t="s">
        <v>106</v>
      </c>
      <c r="Q295" s="9" t="s">
        <v>32</v>
      </c>
      <c r="R295" s="9">
        <v>1147</v>
      </c>
      <c r="S295" s="9"/>
      <c r="T295" s="9"/>
      <c r="U295" s="9"/>
      <c r="V295" s="9"/>
      <c r="W295" s="9"/>
    </row>
    <row r="296" spans="1:23" ht="16" x14ac:dyDescent="0.2">
      <c r="A296" s="9">
        <v>1148</v>
      </c>
      <c r="B296" s="9">
        <v>4495</v>
      </c>
      <c r="C296" s="9" t="s">
        <v>570</v>
      </c>
      <c r="D296" s="10" t="s">
        <v>338</v>
      </c>
      <c r="E296" s="9" t="s">
        <v>339</v>
      </c>
      <c r="F296" s="9" t="s">
        <v>340</v>
      </c>
      <c r="G296" s="11"/>
      <c r="I296" s="9">
        <v>96</v>
      </c>
      <c r="J296" s="12">
        <v>53</v>
      </c>
      <c r="K296" s="12" t="s">
        <v>341</v>
      </c>
      <c r="L296" s="12" t="s">
        <v>342</v>
      </c>
      <c r="M296" s="12">
        <v>74</v>
      </c>
      <c r="N296" s="9" t="s">
        <v>29</v>
      </c>
      <c r="O296" s="9" t="s">
        <v>104</v>
      </c>
      <c r="P296" s="13" t="s">
        <v>105</v>
      </c>
      <c r="Q296" s="9" t="s">
        <v>32</v>
      </c>
      <c r="R296" s="9">
        <v>1148</v>
      </c>
      <c r="S296" s="9"/>
      <c r="T296" s="9"/>
      <c r="U296" s="9"/>
      <c r="V296" s="9"/>
      <c r="W296" s="9"/>
    </row>
    <row r="297" spans="1:23" ht="16" x14ac:dyDescent="0.2">
      <c r="A297" s="9">
        <v>1148</v>
      </c>
      <c r="B297" s="9">
        <v>4496</v>
      </c>
      <c r="C297" s="9" t="s">
        <v>570</v>
      </c>
      <c r="D297" s="10" t="s">
        <v>338</v>
      </c>
      <c r="E297" s="9" t="s">
        <v>339</v>
      </c>
      <c r="F297" s="9" t="s">
        <v>340</v>
      </c>
      <c r="G297" s="11"/>
      <c r="I297" s="9">
        <v>96</v>
      </c>
      <c r="J297" s="12">
        <v>53</v>
      </c>
      <c r="K297" s="12" t="s">
        <v>341</v>
      </c>
      <c r="L297" s="12" t="s">
        <v>342</v>
      </c>
      <c r="M297" s="12">
        <v>74</v>
      </c>
      <c r="N297" s="9" t="s">
        <v>29</v>
      </c>
      <c r="O297" s="9" t="s">
        <v>104</v>
      </c>
      <c r="P297" s="13" t="s">
        <v>106</v>
      </c>
      <c r="Q297" s="9" t="s">
        <v>32</v>
      </c>
      <c r="R297" s="9">
        <v>1148</v>
      </c>
      <c r="S297" s="9"/>
      <c r="T297" s="9"/>
      <c r="U297" s="9"/>
      <c r="V297" s="9"/>
      <c r="W297" s="9"/>
    </row>
    <row r="298" spans="1:23" ht="16" x14ac:dyDescent="0.2">
      <c r="A298" s="9">
        <v>1149</v>
      </c>
      <c r="B298" s="9">
        <v>4497</v>
      </c>
      <c r="C298" s="9" t="s">
        <v>571</v>
      </c>
      <c r="D298" s="10" t="s">
        <v>302</v>
      </c>
      <c r="E298" s="9" t="s">
        <v>303</v>
      </c>
      <c r="F298" s="9" t="s">
        <v>304</v>
      </c>
      <c r="G298" s="11"/>
      <c r="I298" s="9">
        <v>96</v>
      </c>
      <c r="J298" s="12">
        <v>28</v>
      </c>
      <c r="K298" s="12" t="s">
        <v>305</v>
      </c>
      <c r="L298" s="12" t="s">
        <v>306</v>
      </c>
      <c r="M298" s="12">
        <v>28</v>
      </c>
      <c r="N298" s="9" t="s">
        <v>29</v>
      </c>
      <c r="O298" s="9" t="s">
        <v>104</v>
      </c>
      <c r="P298" s="13" t="s">
        <v>105</v>
      </c>
      <c r="Q298" s="9" t="s">
        <v>32</v>
      </c>
      <c r="R298" s="9">
        <v>1149</v>
      </c>
      <c r="S298" s="9"/>
      <c r="T298" s="9"/>
      <c r="U298" s="9"/>
      <c r="V298" s="9"/>
      <c r="W298" s="9"/>
    </row>
    <row r="299" spans="1:23" ht="16" x14ac:dyDescent="0.2">
      <c r="A299" s="9">
        <v>1149</v>
      </c>
      <c r="B299" s="9">
        <v>4498</v>
      </c>
      <c r="C299" s="9" t="s">
        <v>571</v>
      </c>
      <c r="D299" s="10" t="s">
        <v>302</v>
      </c>
      <c r="E299" s="9" t="s">
        <v>303</v>
      </c>
      <c r="F299" s="9" t="s">
        <v>304</v>
      </c>
      <c r="G299" s="11"/>
      <c r="I299" s="9">
        <v>96</v>
      </c>
      <c r="J299" s="12">
        <v>28</v>
      </c>
      <c r="K299" s="12" t="s">
        <v>305</v>
      </c>
      <c r="L299" s="12" t="s">
        <v>306</v>
      </c>
      <c r="M299" s="12">
        <v>28</v>
      </c>
      <c r="N299" s="9" t="s">
        <v>29</v>
      </c>
      <c r="O299" s="9" t="s">
        <v>104</v>
      </c>
      <c r="P299" s="13" t="s">
        <v>106</v>
      </c>
      <c r="Q299" s="9" t="s">
        <v>32</v>
      </c>
      <c r="R299" s="9">
        <v>1149</v>
      </c>
      <c r="S299" s="9"/>
      <c r="T299" s="9"/>
      <c r="U299" s="9"/>
      <c r="V299" s="9"/>
      <c r="W299" s="9"/>
    </row>
    <row r="300" spans="1:23" ht="16" x14ac:dyDescent="0.2">
      <c r="A300" s="9">
        <v>1150</v>
      </c>
      <c r="B300" s="9">
        <v>4499</v>
      </c>
      <c r="C300" s="9" t="s">
        <v>572</v>
      </c>
      <c r="D300" s="10" t="s">
        <v>573</v>
      </c>
      <c r="E300" s="9" t="s">
        <v>574</v>
      </c>
      <c r="F300" s="9" t="s">
        <v>575</v>
      </c>
      <c r="G300" s="11"/>
      <c r="I300" s="9">
        <v>96</v>
      </c>
      <c r="J300" s="12">
        <v>3</v>
      </c>
      <c r="K300" s="12" t="s">
        <v>576</v>
      </c>
      <c r="L300" s="12" t="s">
        <v>577</v>
      </c>
      <c r="M300" s="12">
        <v>10</v>
      </c>
      <c r="N300" s="9" t="s">
        <v>29</v>
      </c>
      <c r="O300" s="9" t="s">
        <v>104</v>
      </c>
      <c r="P300" s="13" t="s">
        <v>105</v>
      </c>
      <c r="Q300" s="9" t="s">
        <v>32</v>
      </c>
      <c r="R300" s="9">
        <v>1150</v>
      </c>
      <c r="S300" s="9"/>
      <c r="T300" s="9"/>
      <c r="U300" s="9"/>
      <c r="V300" s="9"/>
      <c r="W300" s="9"/>
    </row>
    <row r="301" spans="1:23" ht="16" x14ac:dyDescent="0.2">
      <c r="A301" s="9">
        <v>1150</v>
      </c>
      <c r="B301" s="9">
        <v>4500</v>
      </c>
      <c r="C301" s="9" t="s">
        <v>572</v>
      </c>
      <c r="D301" s="10" t="s">
        <v>573</v>
      </c>
      <c r="E301" s="9" t="s">
        <v>574</v>
      </c>
      <c r="F301" s="9" t="s">
        <v>575</v>
      </c>
      <c r="G301" s="11"/>
      <c r="I301" s="9">
        <v>96</v>
      </c>
      <c r="J301" s="12">
        <v>3</v>
      </c>
      <c r="K301" s="12" t="s">
        <v>576</v>
      </c>
      <c r="L301" s="12" t="s">
        <v>577</v>
      </c>
      <c r="M301" s="12">
        <v>10</v>
      </c>
      <c r="N301" s="9" t="s">
        <v>29</v>
      </c>
      <c r="O301" s="9" t="s">
        <v>104</v>
      </c>
      <c r="P301" s="13" t="s">
        <v>106</v>
      </c>
      <c r="Q301" s="9" t="s">
        <v>32</v>
      </c>
      <c r="R301" s="9">
        <v>1150</v>
      </c>
      <c r="S301" s="9"/>
      <c r="T301" s="9"/>
      <c r="U301" s="9"/>
      <c r="V301" s="9"/>
      <c r="W301" s="9"/>
    </row>
    <row r="302" spans="1:23" ht="16" x14ac:dyDescent="0.2">
      <c r="A302" s="9">
        <v>1151</v>
      </c>
      <c r="B302" s="9">
        <v>4501</v>
      </c>
      <c r="C302" s="9" t="s">
        <v>578</v>
      </c>
      <c r="D302" s="10" t="s">
        <v>527</v>
      </c>
      <c r="E302" s="9" t="s">
        <v>528</v>
      </c>
      <c r="F302" s="9" t="s">
        <v>529</v>
      </c>
      <c r="G302" s="11"/>
      <c r="I302" s="9">
        <v>96</v>
      </c>
      <c r="J302" s="12">
        <v>24</v>
      </c>
      <c r="K302" s="12" t="s">
        <v>530</v>
      </c>
      <c r="L302" s="12" t="s">
        <v>531</v>
      </c>
      <c r="M302" s="12">
        <v>40</v>
      </c>
      <c r="N302" s="9" t="s">
        <v>29</v>
      </c>
      <c r="O302" s="9" t="s">
        <v>30</v>
      </c>
      <c r="P302" s="13" t="s">
        <v>31</v>
      </c>
      <c r="Q302" s="9" t="s">
        <v>32</v>
      </c>
      <c r="R302" s="9">
        <v>1151</v>
      </c>
      <c r="S302" s="9"/>
      <c r="T302" s="9"/>
      <c r="U302" s="9"/>
      <c r="V302" s="9"/>
      <c r="W302" s="9"/>
    </row>
    <row r="303" spans="1:23" ht="16" x14ac:dyDescent="0.2">
      <c r="A303" s="9">
        <v>1151</v>
      </c>
      <c r="B303" s="9">
        <v>4502</v>
      </c>
      <c r="C303" s="9" t="s">
        <v>578</v>
      </c>
      <c r="D303" s="10" t="s">
        <v>527</v>
      </c>
      <c r="E303" s="9" t="s">
        <v>528</v>
      </c>
      <c r="F303" s="9" t="s">
        <v>529</v>
      </c>
      <c r="G303" s="11"/>
      <c r="I303" s="9">
        <v>96</v>
      </c>
      <c r="J303" s="12">
        <v>24</v>
      </c>
      <c r="K303" s="12" t="s">
        <v>530</v>
      </c>
      <c r="L303" s="12" t="s">
        <v>531</v>
      </c>
      <c r="M303" s="12">
        <v>40</v>
      </c>
      <c r="N303" s="9" t="s">
        <v>29</v>
      </c>
      <c r="O303" s="9" t="s">
        <v>30</v>
      </c>
      <c r="P303" s="13" t="s">
        <v>33</v>
      </c>
      <c r="Q303" s="9" t="s">
        <v>32</v>
      </c>
      <c r="R303" s="9">
        <v>1151</v>
      </c>
      <c r="S303" s="9"/>
      <c r="T303" s="9"/>
      <c r="U303" s="9"/>
      <c r="V303" s="9"/>
      <c r="W303" s="9"/>
    </row>
    <row r="304" spans="1:23" ht="16" x14ac:dyDescent="0.2">
      <c r="A304" s="9">
        <v>1152</v>
      </c>
      <c r="B304" s="9">
        <v>4503</v>
      </c>
      <c r="C304" s="9" t="s">
        <v>579</v>
      </c>
      <c r="D304" s="10" t="s">
        <v>351</v>
      </c>
      <c r="E304" s="9" t="s">
        <v>352</v>
      </c>
      <c r="F304" s="9" t="s">
        <v>351</v>
      </c>
      <c r="G304" s="11"/>
      <c r="I304" s="9">
        <v>96</v>
      </c>
      <c r="J304" s="12">
        <v>82</v>
      </c>
      <c r="K304" s="12"/>
      <c r="L304" s="12" t="s">
        <v>43</v>
      </c>
      <c r="M304" s="12">
        <v>81</v>
      </c>
      <c r="N304" s="9" t="s">
        <v>29</v>
      </c>
      <c r="O304" s="9" t="s">
        <v>30</v>
      </c>
      <c r="P304" s="13" t="s">
        <v>31</v>
      </c>
      <c r="Q304" s="9" t="s">
        <v>32</v>
      </c>
      <c r="R304" s="9">
        <v>1152</v>
      </c>
      <c r="S304" s="9"/>
      <c r="T304" s="9"/>
      <c r="U304" s="9"/>
      <c r="V304" s="9"/>
      <c r="W304" s="9"/>
    </row>
    <row r="305" spans="1:23" ht="16" x14ac:dyDescent="0.2">
      <c r="A305" s="9">
        <v>1152</v>
      </c>
      <c r="B305" s="9">
        <v>4504</v>
      </c>
      <c r="C305" s="9" t="s">
        <v>579</v>
      </c>
      <c r="D305" s="10" t="s">
        <v>351</v>
      </c>
      <c r="E305" s="9" t="s">
        <v>352</v>
      </c>
      <c r="F305" s="9" t="s">
        <v>351</v>
      </c>
      <c r="G305" s="11"/>
      <c r="I305" s="9">
        <v>96</v>
      </c>
      <c r="J305" s="12">
        <v>82</v>
      </c>
      <c r="K305" s="12"/>
      <c r="L305" s="12" t="s">
        <v>43</v>
      </c>
      <c r="M305" s="12">
        <v>81</v>
      </c>
      <c r="N305" s="9" t="s">
        <v>29</v>
      </c>
      <c r="O305" s="9" t="s">
        <v>30</v>
      </c>
      <c r="P305" s="13" t="s">
        <v>33</v>
      </c>
      <c r="Q305" s="9" t="s">
        <v>32</v>
      </c>
      <c r="R305" s="9">
        <v>1152</v>
      </c>
      <c r="S305" s="9"/>
      <c r="T305" s="9"/>
      <c r="U305" s="9"/>
      <c r="V305" s="9"/>
      <c r="W305" s="9"/>
    </row>
    <row r="306" spans="1:23" ht="16" x14ac:dyDescent="0.2">
      <c r="A306" s="9">
        <v>1153</v>
      </c>
      <c r="B306" s="9">
        <v>4505</v>
      </c>
      <c r="C306" s="9" t="s">
        <v>580</v>
      </c>
      <c r="D306" s="10" t="s">
        <v>123</v>
      </c>
      <c r="E306" s="9" t="s">
        <v>124</v>
      </c>
      <c r="F306" s="9" t="s">
        <v>125</v>
      </c>
      <c r="G306" s="11"/>
      <c r="I306" s="9">
        <v>96</v>
      </c>
      <c r="J306" s="12">
        <v>31</v>
      </c>
      <c r="K306" s="12" t="s">
        <v>126</v>
      </c>
      <c r="L306" s="12" t="s">
        <v>127</v>
      </c>
      <c r="M306" s="12">
        <v>51</v>
      </c>
      <c r="N306" s="9" t="s">
        <v>29</v>
      </c>
      <c r="O306" s="9" t="s">
        <v>30</v>
      </c>
      <c r="P306" s="13" t="s">
        <v>31</v>
      </c>
      <c r="Q306" s="9" t="s">
        <v>32</v>
      </c>
      <c r="R306" s="9">
        <v>1153</v>
      </c>
      <c r="S306" s="9"/>
      <c r="T306" s="9"/>
      <c r="U306" s="9"/>
      <c r="V306" s="9"/>
      <c r="W306" s="9"/>
    </row>
    <row r="307" spans="1:23" ht="16" x14ac:dyDescent="0.2">
      <c r="A307" s="9">
        <v>1153</v>
      </c>
      <c r="B307" s="9">
        <v>4506</v>
      </c>
      <c r="C307" s="9" t="s">
        <v>580</v>
      </c>
      <c r="D307" s="10" t="s">
        <v>123</v>
      </c>
      <c r="E307" s="9" t="s">
        <v>124</v>
      </c>
      <c r="F307" s="9" t="s">
        <v>125</v>
      </c>
      <c r="G307" s="11"/>
      <c r="I307" s="9">
        <v>96</v>
      </c>
      <c r="J307" s="12">
        <v>31</v>
      </c>
      <c r="K307" s="12" t="s">
        <v>126</v>
      </c>
      <c r="L307" s="12" t="s">
        <v>127</v>
      </c>
      <c r="M307" s="12">
        <v>51</v>
      </c>
      <c r="N307" s="9" t="s">
        <v>29</v>
      </c>
      <c r="O307" s="9" t="s">
        <v>30</v>
      </c>
      <c r="P307" s="13" t="s">
        <v>33</v>
      </c>
      <c r="Q307" s="9" t="s">
        <v>32</v>
      </c>
      <c r="R307" s="9">
        <v>1153</v>
      </c>
      <c r="S307" s="9"/>
      <c r="T307" s="9"/>
      <c r="U307" s="9"/>
      <c r="V307" s="9"/>
      <c r="W307" s="9"/>
    </row>
    <row r="308" spans="1:23" ht="16" x14ac:dyDescent="0.2">
      <c r="A308" s="9">
        <v>1154</v>
      </c>
      <c r="B308" s="9">
        <v>4507</v>
      </c>
      <c r="C308" s="9" t="s">
        <v>581</v>
      </c>
      <c r="D308" s="10" t="s">
        <v>383</v>
      </c>
      <c r="E308" s="9" t="s">
        <v>384</v>
      </c>
      <c r="F308" s="9" t="s">
        <v>385</v>
      </c>
      <c r="G308" s="11"/>
      <c r="I308" s="9">
        <v>96</v>
      </c>
      <c r="J308" s="12">
        <v>69</v>
      </c>
      <c r="K308" s="12" t="s">
        <v>386</v>
      </c>
      <c r="L308" s="12" t="s">
        <v>387</v>
      </c>
      <c r="M308" s="12">
        <v>70</v>
      </c>
      <c r="N308" s="9" t="s">
        <v>29</v>
      </c>
      <c r="O308" s="9" t="s">
        <v>30</v>
      </c>
      <c r="P308" s="13" t="s">
        <v>31</v>
      </c>
      <c r="Q308" s="9" t="s">
        <v>32</v>
      </c>
      <c r="R308" s="9">
        <v>1154</v>
      </c>
      <c r="S308" s="9"/>
      <c r="T308" s="9"/>
      <c r="U308" s="9"/>
      <c r="V308" s="9"/>
      <c r="W308" s="9"/>
    </row>
    <row r="309" spans="1:23" ht="16" x14ac:dyDescent="0.2">
      <c r="A309" s="9">
        <v>1154</v>
      </c>
      <c r="B309" s="9">
        <v>4508</v>
      </c>
      <c r="C309" s="9" t="s">
        <v>581</v>
      </c>
      <c r="D309" s="10" t="s">
        <v>383</v>
      </c>
      <c r="E309" s="9" t="s">
        <v>384</v>
      </c>
      <c r="F309" s="9" t="s">
        <v>385</v>
      </c>
      <c r="G309" s="11"/>
      <c r="I309" s="9">
        <v>96</v>
      </c>
      <c r="J309" s="12">
        <v>69</v>
      </c>
      <c r="K309" s="12" t="s">
        <v>386</v>
      </c>
      <c r="L309" s="12" t="s">
        <v>387</v>
      </c>
      <c r="M309" s="12">
        <v>70</v>
      </c>
      <c r="N309" s="9" t="s">
        <v>29</v>
      </c>
      <c r="O309" s="9" t="s">
        <v>30</v>
      </c>
      <c r="P309" s="13" t="s">
        <v>33</v>
      </c>
      <c r="Q309" s="9" t="s">
        <v>32</v>
      </c>
      <c r="R309" s="9">
        <v>1154</v>
      </c>
      <c r="S309" s="9"/>
      <c r="T309" s="9"/>
      <c r="U309" s="9"/>
      <c r="V309" s="9"/>
      <c r="W309" s="9"/>
    </row>
    <row r="310" spans="1:23" ht="16" x14ac:dyDescent="0.2">
      <c r="A310" s="9">
        <v>1155</v>
      </c>
      <c r="B310" s="9">
        <v>4509</v>
      </c>
      <c r="C310" s="9" t="s">
        <v>582</v>
      </c>
      <c r="D310" s="10" t="s">
        <v>573</v>
      </c>
      <c r="E310" s="9" t="s">
        <v>574</v>
      </c>
      <c r="F310" s="9" t="s">
        <v>575</v>
      </c>
      <c r="G310" s="11"/>
      <c r="I310" s="9">
        <v>96</v>
      </c>
      <c r="J310" s="12">
        <v>3</v>
      </c>
      <c r="K310" s="12" t="s">
        <v>576</v>
      </c>
      <c r="L310" s="12" t="s">
        <v>577</v>
      </c>
      <c r="M310" s="12">
        <v>10</v>
      </c>
      <c r="N310" s="9" t="s">
        <v>29</v>
      </c>
      <c r="O310" s="9" t="s">
        <v>30</v>
      </c>
      <c r="P310" s="13" t="s">
        <v>31</v>
      </c>
      <c r="Q310" s="9" t="s">
        <v>32</v>
      </c>
      <c r="R310" s="9">
        <v>1155</v>
      </c>
      <c r="S310" s="9"/>
      <c r="T310" s="9"/>
      <c r="U310" s="9"/>
      <c r="V310" s="9"/>
      <c r="W310" s="9"/>
    </row>
    <row r="311" spans="1:23" ht="16" x14ac:dyDescent="0.2">
      <c r="A311" s="9">
        <v>1155</v>
      </c>
      <c r="B311" s="9">
        <v>4510</v>
      </c>
      <c r="C311" s="9" t="s">
        <v>582</v>
      </c>
      <c r="D311" s="10" t="s">
        <v>573</v>
      </c>
      <c r="E311" s="9" t="s">
        <v>574</v>
      </c>
      <c r="F311" s="9" t="s">
        <v>575</v>
      </c>
      <c r="G311" s="11"/>
      <c r="I311" s="9">
        <v>96</v>
      </c>
      <c r="J311" s="12">
        <v>3</v>
      </c>
      <c r="K311" s="12" t="s">
        <v>576</v>
      </c>
      <c r="L311" s="12" t="s">
        <v>577</v>
      </c>
      <c r="M311" s="12">
        <v>10</v>
      </c>
      <c r="N311" s="9" t="s">
        <v>29</v>
      </c>
      <c r="O311" s="9" t="s">
        <v>30</v>
      </c>
      <c r="P311" s="13" t="s">
        <v>33</v>
      </c>
      <c r="Q311" s="9" t="s">
        <v>32</v>
      </c>
      <c r="R311" s="9">
        <v>1155</v>
      </c>
      <c r="S311" s="9"/>
      <c r="T311" s="9"/>
      <c r="U311" s="9"/>
      <c r="V311" s="9"/>
      <c r="W311" s="9"/>
    </row>
    <row r="312" spans="1:23" ht="16" x14ac:dyDescent="0.2">
      <c r="A312" s="9">
        <v>1156</v>
      </c>
      <c r="B312" s="9">
        <v>4511</v>
      </c>
      <c r="C312" s="9" t="s">
        <v>583</v>
      </c>
      <c r="D312" s="10" t="s">
        <v>377</v>
      </c>
      <c r="E312" s="9" t="s">
        <v>378</v>
      </c>
      <c r="F312" s="9" t="s">
        <v>379</v>
      </c>
      <c r="G312" s="11"/>
      <c r="I312" s="9">
        <v>96</v>
      </c>
      <c r="J312" s="12">
        <v>16</v>
      </c>
      <c r="K312" s="12" t="s">
        <v>380</v>
      </c>
      <c r="L312" s="12" t="s">
        <v>381</v>
      </c>
      <c r="M312" s="12">
        <v>47</v>
      </c>
      <c r="N312" s="9" t="s">
        <v>29</v>
      </c>
      <c r="O312" s="9" t="s">
        <v>30</v>
      </c>
      <c r="P312" s="13" t="s">
        <v>31</v>
      </c>
      <c r="Q312" s="9" t="s">
        <v>32</v>
      </c>
      <c r="R312" s="9">
        <v>1156</v>
      </c>
      <c r="S312" s="9"/>
      <c r="T312" s="9"/>
      <c r="U312" s="9"/>
      <c r="V312" s="9"/>
      <c r="W312" s="9"/>
    </row>
    <row r="313" spans="1:23" ht="16" x14ac:dyDescent="0.2">
      <c r="A313" s="9">
        <v>1156</v>
      </c>
      <c r="B313" s="9">
        <v>4512</v>
      </c>
      <c r="C313" s="9" t="s">
        <v>583</v>
      </c>
      <c r="D313" s="10" t="s">
        <v>377</v>
      </c>
      <c r="E313" s="9" t="s">
        <v>378</v>
      </c>
      <c r="F313" s="9" t="s">
        <v>379</v>
      </c>
      <c r="G313" s="11"/>
      <c r="I313" s="9">
        <v>96</v>
      </c>
      <c r="J313" s="12">
        <v>16</v>
      </c>
      <c r="K313" s="12" t="s">
        <v>380</v>
      </c>
      <c r="L313" s="12" t="s">
        <v>381</v>
      </c>
      <c r="M313" s="12">
        <v>47</v>
      </c>
      <c r="N313" s="9" t="s">
        <v>29</v>
      </c>
      <c r="O313" s="9" t="s">
        <v>30</v>
      </c>
      <c r="P313" s="13" t="s">
        <v>33</v>
      </c>
      <c r="Q313" s="9" t="s">
        <v>32</v>
      </c>
      <c r="R313" s="9">
        <v>1156</v>
      </c>
      <c r="S313" s="9"/>
      <c r="T313" s="9"/>
      <c r="U313" s="9"/>
      <c r="V313" s="9"/>
      <c r="W313" s="9"/>
    </row>
    <row r="314" spans="1:23" ht="16" x14ac:dyDescent="0.2">
      <c r="A314" s="9">
        <v>1157</v>
      </c>
      <c r="B314" s="9">
        <v>4513</v>
      </c>
      <c r="C314" s="9" t="s">
        <v>584</v>
      </c>
      <c r="D314" s="10" t="s">
        <v>585</v>
      </c>
      <c r="E314" s="9" t="s">
        <v>586</v>
      </c>
      <c r="F314" s="9" t="s">
        <v>587</v>
      </c>
      <c r="G314" s="11"/>
      <c r="H314" s="9"/>
      <c r="I314" s="9">
        <v>96</v>
      </c>
      <c r="J314" s="12">
        <v>21</v>
      </c>
      <c r="K314" s="12" t="s">
        <v>588</v>
      </c>
      <c r="L314" s="12" t="s">
        <v>589</v>
      </c>
      <c r="M314" s="12">
        <v>4</v>
      </c>
      <c r="N314" s="9" t="s">
        <v>29</v>
      </c>
      <c r="O314" s="9" t="s">
        <v>30</v>
      </c>
      <c r="P314" s="13" t="s">
        <v>31</v>
      </c>
      <c r="Q314" s="9" t="s">
        <v>32</v>
      </c>
      <c r="R314" s="9">
        <v>1157</v>
      </c>
      <c r="S314" s="9"/>
      <c r="T314" s="9"/>
      <c r="U314" s="9"/>
      <c r="V314" s="9"/>
      <c r="W314" s="9"/>
    </row>
    <row r="315" spans="1:23" ht="16" x14ac:dyDescent="0.2">
      <c r="A315" s="9">
        <v>1157</v>
      </c>
      <c r="B315" s="9">
        <v>4514</v>
      </c>
      <c r="C315" s="9" t="s">
        <v>584</v>
      </c>
      <c r="D315" s="10" t="s">
        <v>585</v>
      </c>
      <c r="E315" s="9" t="s">
        <v>586</v>
      </c>
      <c r="F315" s="9" t="s">
        <v>587</v>
      </c>
      <c r="G315" s="11"/>
      <c r="H315" s="9"/>
      <c r="I315" s="9">
        <v>96</v>
      </c>
      <c r="J315" s="12">
        <v>21</v>
      </c>
      <c r="K315" s="12" t="s">
        <v>588</v>
      </c>
      <c r="L315" s="12" t="s">
        <v>589</v>
      </c>
      <c r="M315" s="12">
        <v>4</v>
      </c>
      <c r="N315" s="9" t="s">
        <v>29</v>
      </c>
      <c r="O315" s="9" t="s">
        <v>30</v>
      </c>
      <c r="P315" s="13" t="s">
        <v>33</v>
      </c>
      <c r="Q315" s="9" t="s">
        <v>32</v>
      </c>
      <c r="R315" s="9">
        <v>1157</v>
      </c>
      <c r="S315" s="9"/>
      <c r="T315" s="9"/>
      <c r="U315" s="9"/>
      <c r="V315" s="9"/>
      <c r="W315" s="9"/>
    </row>
    <row r="316" spans="1:23" ht="16" x14ac:dyDescent="0.2">
      <c r="A316" s="9">
        <v>1158</v>
      </c>
      <c r="B316" s="9">
        <v>4515</v>
      </c>
      <c r="C316" s="9" t="s">
        <v>590</v>
      </c>
      <c r="D316" s="10"/>
      <c r="E316" s="9" t="s">
        <v>42</v>
      </c>
      <c r="F316" s="9" t="s">
        <v>591</v>
      </c>
      <c r="G316" s="11"/>
      <c r="I316" s="9">
        <v>96</v>
      </c>
      <c r="J316" s="12">
        <v>101</v>
      </c>
      <c r="K316" s="12"/>
      <c r="L316" s="12" t="s">
        <v>43</v>
      </c>
      <c r="M316" s="12"/>
      <c r="N316" s="9" t="s">
        <v>29</v>
      </c>
      <c r="O316" s="9" t="s">
        <v>30</v>
      </c>
      <c r="P316" s="13" t="s">
        <v>31</v>
      </c>
      <c r="Q316" s="9" t="s">
        <v>32</v>
      </c>
      <c r="R316" s="9">
        <v>1158</v>
      </c>
      <c r="S316" s="9"/>
      <c r="T316" s="9"/>
      <c r="U316" s="9"/>
      <c r="V316" s="9"/>
      <c r="W316" s="9"/>
    </row>
    <row r="317" spans="1:23" ht="16" x14ac:dyDescent="0.2">
      <c r="A317" s="9">
        <v>1158</v>
      </c>
      <c r="B317" s="9">
        <v>4516</v>
      </c>
      <c r="C317" s="9" t="s">
        <v>590</v>
      </c>
      <c r="D317" s="10"/>
      <c r="E317" s="9" t="s">
        <v>42</v>
      </c>
      <c r="F317" s="9" t="s">
        <v>591</v>
      </c>
      <c r="G317" s="11"/>
      <c r="I317" s="9">
        <v>96</v>
      </c>
      <c r="J317" s="12">
        <v>101</v>
      </c>
      <c r="K317" s="12"/>
      <c r="L317" s="12" t="s">
        <v>43</v>
      </c>
      <c r="M317" s="12"/>
      <c r="N317" s="9" t="s">
        <v>29</v>
      </c>
      <c r="O317" s="9" t="s">
        <v>30</v>
      </c>
      <c r="P317" s="13" t="s">
        <v>33</v>
      </c>
      <c r="Q317" s="9" t="s">
        <v>32</v>
      </c>
      <c r="R317" s="9">
        <v>1158</v>
      </c>
      <c r="S317" s="9"/>
      <c r="T317" s="9"/>
      <c r="U317" s="9"/>
      <c r="V317" s="9"/>
      <c r="W317" s="9"/>
    </row>
    <row r="318" spans="1:23" ht="16" x14ac:dyDescent="0.2">
      <c r="A318" s="9">
        <v>1159</v>
      </c>
      <c r="B318" s="9">
        <v>4517</v>
      </c>
      <c r="C318" s="9" t="s">
        <v>592</v>
      </c>
      <c r="D318" s="10"/>
      <c r="E318" s="9" t="s">
        <v>42</v>
      </c>
      <c r="F318" s="9" t="s">
        <v>591</v>
      </c>
      <c r="G318" s="11"/>
      <c r="I318" s="9">
        <v>96</v>
      </c>
      <c r="J318" s="12">
        <v>101</v>
      </c>
      <c r="K318" s="12"/>
      <c r="L318" s="12" t="s">
        <v>43</v>
      </c>
      <c r="M318" s="12"/>
      <c r="N318" s="9" t="s">
        <v>29</v>
      </c>
      <c r="O318" s="9" t="s">
        <v>30</v>
      </c>
      <c r="P318" s="13" t="s">
        <v>31</v>
      </c>
      <c r="Q318" s="9" t="s">
        <v>32</v>
      </c>
      <c r="R318" s="9">
        <v>1159</v>
      </c>
      <c r="S318" s="9"/>
      <c r="T318" s="9"/>
      <c r="U318" s="9"/>
      <c r="V318" s="9"/>
      <c r="W318" s="9"/>
    </row>
    <row r="319" spans="1:23" ht="16" x14ac:dyDescent="0.2">
      <c r="A319" s="9">
        <v>1159</v>
      </c>
      <c r="B319" s="9">
        <v>4518</v>
      </c>
      <c r="C319" s="9" t="s">
        <v>592</v>
      </c>
      <c r="D319" s="10"/>
      <c r="E319" s="9" t="s">
        <v>42</v>
      </c>
      <c r="F319" s="9" t="s">
        <v>591</v>
      </c>
      <c r="G319" s="11"/>
      <c r="I319" s="9">
        <v>96</v>
      </c>
      <c r="J319" s="12">
        <v>101</v>
      </c>
      <c r="K319" s="12"/>
      <c r="L319" s="12" t="s">
        <v>43</v>
      </c>
      <c r="M319" s="12"/>
      <c r="N319" s="9" t="s">
        <v>29</v>
      </c>
      <c r="O319" s="9" t="s">
        <v>30</v>
      </c>
      <c r="P319" s="13" t="s">
        <v>33</v>
      </c>
      <c r="Q319" s="9" t="s">
        <v>32</v>
      </c>
      <c r="R319" s="9">
        <v>1159</v>
      </c>
      <c r="S319" s="9"/>
      <c r="T319" s="9"/>
      <c r="U319" s="9"/>
      <c r="V319" s="9"/>
      <c r="W319" s="9"/>
    </row>
    <row r="320" spans="1:23" ht="16" x14ac:dyDescent="0.2">
      <c r="A320" s="9">
        <v>1160</v>
      </c>
      <c r="B320" s="9">
        <v>4519</v>
      </c>
      <c r="C320" s="9" t="s">
        <v>593</v>
      </c>
      <c r="D320" s="10"/>
      <c r="E320" s="9" t="s">
        <v>42</v>
      </c>
      <c r="F320" s="9" t="s">
        <v>591</v>
      </c>
      <c r="G320" s="11"/>
      <c r="I320" s="9">
        <v>96</v>
      </c>
      <c r="J320" s="12">
        <v>101</v>
      </c>
      <c r="K320" s="12"/>
      <c r="L320" s="12" t="s">
        <v>43</v>
      </c>
      <c r="M320" s="12"/>
      <c r="N320" s="9" t="s">
        <v>29</v>
      </c>
      <c r="O320" s="9" t="s">
        <v>30</v>
      </c>
      <c r="P320" s="13" t="s">
        <v>31</v>
      </c>
      <c r="Q320" s="9" t="s">
        <v>32</v>
      </c>
      <c r="R320" s="9">
        <v>1160</v>
      </c>
      <c r="S320" s="9"/>
      <c r="T320" s="9"/>
      <c r="U320" s="9"/>
      <c r="V320" s="9"/>
      <c r="W320" s="9"/>
    </row>
    <row r="321" spans="1:23" ht="16" x14ac:dyDescent="0.2">
      <c r="A321" s="9">
        <v>1160</v>
      </c>
      <c r="B321" s="9">
        <v>4520</v>
      </c>
      <c r="C321" s="9" t="s">
        <v>593</v>
      </c>
      <c r="D321" s="10"/>
      <c r="E321" s="9" t="s">
        <v>42</v>
      </c>
      <c r="F321" s="9" t="s">
        <v>591</v>
      </c>
      <c r="G321" s="11"/>
      <c r="I321" s="9">
        <v>96</v>
      </c>
      <c r="J321" s="12">
        <v>101</v>
      </c>
      <c r="K321" s="12"/>
      <c r="L321" s="12" t="s">
        <v>43</v>
      </c>
      <c r="M321" s="12"/>
      <c r="N321" s="9" t="s">
        <v>29</v>
      </c>
      <c r="O321" s="9" t="s">
        <v>30</v>
      </c>
      <c r="P321" s="13" t="s">
        <v>33</v>
      </c>
      <c r="Q321" s="9" t="s">
        <v>32</v>
      </c>
      <c r="R321" s="9">
        <v>1160</v>
      </c>
      <c r="S321" s="9"/>
      <c r="T321" s="9"/>
      <c r="U321" s="9"/>
      <c r="V321" s="9"/>
      <c r="W321" s="9"/>
    </row>
    <row r="322" spans="1:23" ht="16" x14ac:dyDescent="0.2">
      <c r="A322" s="9">
        <v>1161</v>
      </c>
      <c r="B322" s="9">
        <v>4521</v>
      </c>
      <c r="C322" s="9" t="s">
        <v>594</v>
      </c>
      <c r="D322" s="10"/>
      <c r="E322" s="9" t="s">
        <v>42</v>
      </c>
      <c r="F322" s="9" t="s">
        <v>591</v>
      </c>
      <c r="G322" s="11"/>
      <c r="I322" s="9">
        <v>96</v>
      </c>
      <c r="J322" s="12">
        <v>101</v>
      </c>
      <c r="K322" s="12"/>
      <c r="L322" s="12" t="s">
        <v>43</v>
      </c>
      <c r="M322" s="12"/>
      <c r="N322" s="9" t="s">
        <v>29</v>
      </c>
      <c r="O322" s="9" t="s">
        <v>30</v>
      </c>
      <c r="P322" s="13" t="s">
        <v>31</v>
      </c>
      <c r="Q322" s="9" t="s">
        <v>32</v>
      </c>
      <c r="R322" s="9">
        <v>1161</v>
      </c>
      <c r="S322" s="9"/>
      <c r="T322" s="9"/>
      <c r="U322" s="9"/>
      <c r="V322" s="9"/>
      <c r="W322" s="9"/>
    </row>
    <row r="323" spans="1:23" ht="16" x14ac:dyDescent="0.2">
      <c r="A323" s="9">
        <v>1161</v>
      </c>
      <c r="B323" s="9">
        <v>4522</v>
      </c>
      <c r="C323" s="9" t="s">
        <v>594</v>
      </c>
      <c r="D323" s="10"/>
      <c r="E323" s="9" t="s">
        <v>42</v>
      </c>
      <c r="F323" s="9" t="s">
        <v>591</v>
      </c>
      <c r="G323" s="11"/>
      <c r="I323" s="9">
        <v>96</v>
      </c>
      <c r="J323" s="12">
        <v>101</v>
      </c>
      <c r="K323" s="12"/>
      <c r="L323" s="12" t="s">
        <v>43</v>
      </c>
      <c r="M323" s="12"/>
      <c r="N323" s="9" t="s">
        <v>29</v>
      </c>
      <c r="O323" s="9" t="s">
        <v>30</v>
      </c>
      <c r="P323" s="13" t="s">
        <v>33</v>
      </c>
      <c r="Q323" s="9" t="s">
        <v>32</v>
      </c>
      <c r="R323" s="9">
        <v>1161</v>
      </c>
      <c r="S323" s="9"/>
      <c r="T323" s="9"/>
      <c r="U323" s="9"/>
      <c r="V323" s="9"/>
      <c r="W323" s="9"/>
    </row>
    <row r="324" spans="1:23" ht="16" x14ac:dyDescent="0.2">
      <c r="A324" s="9">
        <v>1162</v>
      </c>
      <c r="B324" s="9">
        <v>4523</v>
      </c>
      <c r="C324" s="9" t="s">
        <v>595</v>
      </c>
      <c r="D324" s="10"/>
      <c r="E324" s="9" t="s">
        <v>42</v>
      </c>
      <c r="F324" s="9" t="s">
        <v>591</v>
      </c>
      <c r="G324" s="11"/>
      <c r="I324" s="9">
        <v>96</v>
      </c>
      <c r="J324" s="12">
        <v>101</v>
      </c>
      <c r="K324" s="12"/>
      <c r="L324" s="12" t="s">
        <v>43</v>
      </c>
      <c r="M324" s="12"/>
      <c r="N324" s="9" t="s">
        <v>29</v>
      </c>
      <c r="O324" s="9" t="s">
        <v>30</v>
      </c>
      <c r="P324" s="13" t="s">
        <v>31</v>
      </c>
      <c r="Q324" s="9" t="s">
        <v>32</v>
      </c>
      <c r="R324" s="9">
        <v>1162</v>
      </c>
      <c r="S324" s="9"/>
      <c r="T324" s="9"/>
      <c r="U324" s="9"/>
      <c r="V324" s="9"/>
      <c r="W324" s="9"/>
    </row>
    <row r="325" spans="1:23" ht="16" x14ac:dyDescent="0.2">
      <c r="A325" s="9">
        <v>1162</v>
      </c>
      <c r="B325" s="9">
        <v>4524</v>
      </c>
      <c r="C325" s="9" t="s">
        <v>595</v>
      </c>
      <c r="D325" s="10"/>
      <c r="E325" s="9" t="s">
        <v>42</v>
      </c>
      <c r="F325" s="9" t="s">
        <v>591</v>
      </c>
      <c r="G325" s="11"/>
      <c r="I325" s="9">
        <v>96</v>
      </c>
      <c r="J325" s="12">
        <v>101</v>
      </c>
      <c r="K325" s="12"/>
      <c r="L325" s="12" t="s">
        <v>43</v>
      </c>
      <c r="M325" s="12"/>
      <c r="N325" s="9" t="s">
        <v>29</v>
      </c>
      <c r="O325" s="9" t="s">
        <v>30</v>
      </c>
      <c r="P325" s="13" t="s">
        <v>33</v>
      </c>
      <c r="Q325" s="9" t="s">
        <v>32</v>
      </c>
      <c r="R325" s="9">
        <v>1162</v>
      </c>
      <c r="S325" s="9"/>
      <c r="T325" s="9"/>
      <c r="U325" s="9"/>
      <c r="V325" s="9"/>
      <c r="W325" s="9"/>
    </row>
    <row r="326" spans="1:23" ht="16" x14ac:dyDescent="0.2">
      <c r="A326" s="9">
        <v>1163</v>
      </c>
      <c r="B326" s="9">
        <v>4525</v>
      </c>
      <c r="C326" s="9" t="s">
        <v>596</v>
      </c>
      <c r="D326" s="10" t="s">
        <v>57</v>
      </c>
      <c r="E326" s="9" t="s">
        <v>58</v>
      </c>
      <c r="F326" s="9" t="s">
        <v>59</v>
      </c>
      <c r="G326" s="11"/>
      <c r="I326" s="9">
        <v>96</v>
      </c>
      <c r="J326" s="12">
        <v>26</v>
      </c>
      <c r="K326" s="12" t="s">
        <v>60</v>
      </c>
      <c r="L326" s="12" t="s">
        <v>61</v>
      </c>
      <c r="M326" s="12">
        <v>53</v>
      </c>
      <c r="N326" s="9" t="s">
        <v>29</v>
      </c>
      <c r="O326" s="9" t="s">
        <v>104</v>
      </c>
      <c r="P326" s="13" t="s">
        <v>105</v>
      </c>
      <c r="Q326" s="9" t="s">
        <v>32</v>
      </c>
      <c r="R326" s="9">
        <v>1163</v>
      </c>
      <c r="S326" s="9"/>
      <c r="T326" s="9"/>
      <c r="U326" s="9"/>
      <c r="V326" s="9"/>
      <c r="W326" s="9"/>
    </row>
    <row r="327" spans="1:23" ht="16" x14ac:dyDescent="0.2">
      <c r="A327" s="9">
        <v>1163</v>
      </c>
      <c r="B327" s="9">
        <v>4526</v>
      </c>
      <c r="C327" s="9" t="s">
        <v>596</v>
      </c>
      <c r="D327" s="10" t="s">
        <v>57</v>
      </c>
      <c r="E327" s="9" t="s">
        <v>58</v>
      </c>
      <c r="F327" s="9" t="s">
        <v>59</v>
      </c>
      <c r="G327" s="11"/>
      <c r="I327" s="9">
        <v>96</v>
      </c>
      <c r="J327" s="12">
        <v>26</v>
      </c>
      <c r="K327" s="12" t="s">
        <v>60</v>
      </c>
      <c r="L327" s="12" t="s">
        <v>61</v>
      </c>
      <c r="M327" s="12">
        <v>53</v>
      </c>
      <c r="N327" s="9" t="s">
        <v>29</v>
      </c>
      <c r="O327" s="9" t="s">
        <v>104</v>
      </c>
      <c r="P327" s="13" t="s">
        <v>106</v>
      </c>
      <c r="Q327" s="9" t="s">
        <v>32</v>
      </c>
      <c r="R327" s="9">
        <v>1163</v>
      </c>
      <c r="S327" s="9"/>
      <c r="T327" s="9"/>
      <c r="U327" s="9"/>
      <c r="V327" s="9"/>
      <c r="W327" s="9"/>
    </row>
    <row r="328" spans="1:23" ht="90" x14ac:dyDescent="0.2">
      <c r="A328" s="9">
        <v>1164</v>
      </c>
      <c r="B328" s="9">
        <v>4527</v>
      </c>
      <c r="C328" s="9" t="s">
        <v>597</v>
      </c>
      <c r="D328" s="10" t="s">
        <v>598</v>
      </c>
      <c r="E328" s="9" t="s">
        <v>599</v>
      </c>
      <c r="F328" s="9" t="s">
        <v>600</v>
      </c>
      <c r="G328" s="11" t="s">
        <v>258</v>
      </c>
      <c r="H328" s="14" t="s">
        <v>143</v>
      </c>
      <c r="I328" s="9">
        <v>88</v>
      </c>
      <c r="J328" s="12">
        <v>79</v>
      </c>
      <c r="K328" s="12" t="s">
        <v>601</v>
      </c>
      <c r="L328" s="12" t="s">
        <v>602</v>
      </c>
      <c r="M328" s="12">
        <v>9</v>
      </c>
      <c r="N328" s="9" t="s">
        <v>29</v>
      </c>
      <c r="O328" s="14" t="s">
        <v>104</v>
      </c>
      <c r="P328" s="13" t="s">
        <v>105</v>
      </c>
      <c r="Q328" s="9" t="s">
        <v>32</v>
      </c>
      <c r="R328" s="9">
        <v>1164</v>
      </c>
      <c r="S328" s="9"/>
      <c r="T328" s="9"/>
      <c r="U328" s="9"/>
      <c r="V328" s="9"/>
      <c r="W328" s="9"/>
    </row>
    <row r="329" spans="1:23" ht="90" x14ac:dyDescent="0.2">
      <c r="A329" s="9">
        <v>1164</v>
      </c>
      <c r="B329" s="9">
        <v>4528</v>
      </c>
      <c r="C329" s="9" t="s">
        <v>597</v>
      </c>
      <c r="D329" s="10" t="s">
        <v>598</v>
      </c>
      <c r="E329" s="9" t="s">
        <v>599</v>
      </c>
      <c r="F329" s="9" t="s">
        <v>600</v>
      </c>
      <c r="G329" s="11" t="s">
        <v>258</v>
      </c>
      <c r="H329" s="14" t="s">
        <v>143</v>
      </c>
      <c r="I329" s="9">
        <v>88</v>
      </c>
      <c r="J329" s="12">
        <v>79</v>
      </c>
      <c r="K329" s="12" t="s">
        <v>601</v>
      </c>
      <c r="L329" s="12" t="s">
        <v>602</v>
      </c>
      <c r="M329" s="12">
        <v>9</v>
      </c>
      <c r="N329" s="9" t="s">
        <v>29</v>
      </c>
      <c r="O329" s="14" t="s">
        <v>104</v>
      </c>
      <c r="P329" s="13" t="s">
        <v>106</v>
      </c>
      <c r="Q329" s="9" t="s">
        <v>32</v>
      </c>
      <c r="R329" s="9">
        <v>1164</v>
      </c>
      <c r="S329" s="9"/>
      <c r="T329" s="9"/>
      <c r="U329" s="9"/>
      <c r="V329" s="9"/>
      <c r="W329" s="9"/>
    </row>
    <row r="330" spans="1:23" ht="16" x14ac:dyDescent="0.2">
      <c r="A330" s="9">
        <v>1165</v>
      </c>
      <c r="B330" s="9">
        <v>4529</v>
      </c>
      <c r="C330" s="9" t="s">
        <v>603</v>
      </c>
      <c r="D330" s="10" t="s">
        <v>442</v>
      </c>
      <c r="E330" s="9" t="s">
        <v>443</v>
      </c>
      <c r="F330" s="9" t="s">
        <v>444</v>
      </c>
      <c r="G330" s="11"/>
      <c r="I330" s="9">
        <v>96</v>
      </c>
      <c r="J330" s="12">
        <v>29</v>
      </c>
      <c r="K330" s="12" t="s">
        <v>445</v>
      </c>
      <c r="L330" s="12" t="s">
        <v>446</v>
      </c>
      <c r="M330" s="12">
        <v>38</v>
      </c>
      <c r="N330" s="9" t="s">
        <v>29</v>
      </c>
      <c r="O330" s="9" t="s">
        <v>104</v>
      </c>
      <c r="P330" s="13" t="s">
        <v>105</v>
      </c>
      <c r="Q330" s="9" t="s">
        <v>32</v>
      </c>
      <c r="R330" s="9">
        <v>1165</v>
      </c>
      <c r="S330" s="9"/>
      <c r="T330" s="9"/>
      <c r="U330" s="9"/>
      <c r="V330" s="9"/>
      <c r="W330" s="9"/>
    </row>
    <row r="331" spans="1:23" ht="16" x14ac:dyDescent="0.2">
      <c r="A331" s="9">
        <v>1165</v>
      </c>
      <c r="B331" s="9">
        <v>4530</v>
      </c>
      <c r="C331" s="9" t="s">
        <v>603</v>
      </c>
      <c r="D331" s="10" t="s">
        <v>442</v>
      </c>
      <c r="E331" s="9" t="s">
        <v>443</v>
      </c>
      <c r="F331" s="9" t="s">
        <v>444</v>
      </c>
      <c r="G331" s="11"/>
      <c r="I331" s="9">
        <v>96</v>
      </c>
      <c r="J331" s="12">
        <v>29</v>
      </c>
      <c r="K331" s="12" t="s">
        <v>445</v>
      </c>
      <c r="L331" s="12" t="s">
        <v>446</v>
      </c>
      <c r="M331" s="12">
        <v>38</v>
      </c>
      <c r="N331" s="9" t="s">
        <v>29</v>
      </c>
      <c r="O331" s="9" t="s">
        <v>104</v>
      </c>
      <c r="P331" s="13" t="s">
        <v>106</v>
      </c>
      <c r="Q331" s="9" t="s">
        <v>32</v>
      </c>
      <c r="R331" s="9">
        <v>1165</v>
      </c>
      <c r="S331" s="9"/>
      <c r="T331" s="9"/>
      <c r="U331" s="9"/>
      <c r="V331" s="9"/>
      <c r="W331" s="9"/>
    </row>
    <row r="332" spans="1:23" ht="16" x14ac:dyDescent="0.2">
      <c r="A332" s="9">
        <v>1166</v>
      </c>
      <c r="B332" s="9">
        <v>4531</v>
      </c>
      <c r="C332" s="9" t="s">
        <v>604</v>
      </c>
      <c r="D332" s="10" t="s">
        <v>326</v>
      </c>
      <c r="E332" s="9" t="s">
        <v>327</v>
      </c>
      <c r="F332" s="9" t="s">
        <v>328</v>
      </c>
      <c r="G332" s="11"/>
      <c r="I332" s="9">
        <v>96</v>
      </c>
      <c r="J332" s="12">
        <v>10</v>
      </c>
      <c r="K332" s="12" t="s">
        <v>329</v>
      </c>
      <c r="L332" s="12" t="s">
        <v>330</v>
      </c>
      <c r="M332" s="12">
        <v>36</v>
      </c>
      <c r="N332" s="9" t="s">
        <v>29</v>
      </c>
      <c r="O332" s="9" t="s">
        <v>104</v>
      </c>
      <c r="P332" s="13" t="s">
        <v>105</v>
      </c>
      <c r="Q332" s="9" t="s">
        <v>32</v>
      </c>
      <c r="R332" s="9">
        <v>1166</v>
      </c>
      <c r="S332" s="9"/>
      <c r="T332" s="9"/>
      <c r="U332" s="9"/>
      <c r="V332" s="9"/>
      <c r="W332" s="9"/>
    </row>
    <row r="333" spans="1:23" ht="16" x14ac:dyDescent="0.2">
      <c r="A333" s="9">
        <v>1166</v>
      </c>
      <c r="B333" s="9">
        <v>4532</v>
      </c>
      <c r="C333" s="9" t="s">
        <v>604</v>
      </c>
      <c r="D333" s="10" t="s">
        <v>326</v>
      </c>
      <c r="E333" s="9" t="s">
        <v>327</v>
      </c>
      <c r="F333" s="9" t="s">
        <v>328</v>
      </c>
      <c r="G333" s="11"/>
      <c r="I333" s="9">
        <v>96</v>
      </c>
      <c r="J333" s="12">
        <v>10</v>
      </c>
      <c r="K333" s="12" t="s">
        <v>329</v>
      </c>
      <c r="L333" s="12" t="s">
        <v>330</v>
      </c>
      <c r="M333" s="12">
        <v>36</v>
      </c>
      <c r="N333" s="9" t="s">
        <v>29</v>
      </c>
      <c r="O333" s="9" t="s">
        <v>104</v>
      </c>
      <c r="P333" s="13" t="s">
        <v>106</v>
      </c>
      <c r="Q333" s="9" t="s">
        <v>32</v>
      </c>
      <c r="R333" s="9">
        <v>1166</v>
      </c>
      <c r="S333" s="9"/>
      <c r="T333" s="9"/>
      <c r="U333" s="9"/>
      <c r="V333" s="9"/>
      <c r="W333" s="9"/>
    </row>
    <row r="334" spans="1:23" ht="16" x14ac:dyDescent="0.2">
      <c r="A334" s="9">
        <v>1167</v>
      </c>
      <c r="B334" s="9">
        <v>4533</v>
      </c>
      <c r="C334" s="9" t="s">
        <v>605</v>
      </c>
      <c r="D334" s="10" t="s">
        <v>585</v>
      </c>
      <c r="E334" s="9" t="s">
        <v>586</v>
      </c>
      <c r="F334" s="9" t="s">
        <v>587</v>
      </c>
      <c r="G334" s="11"/>
      <c r="H334" s="9"/>
      <c r="I334" s="9">
        <v>96</v>
      </c>
      <c r="J334" s="12">
        <v>21</v>
      </c>
      <c r="K334" s="12" t="s">
        <v>588</v>
      </c>
      <c r="L334" s="12" t="s">
        <v>589</v>
      </c>
      <c r="M334" s="12">
        <v>4</v>
      </c>
      <c r="N334" s="9" t="s">
        <v>29</v>
      </c>
      <c r="O334" s="9" t="s">
        <v>104</v>
      </c>
      <c r="P334" s="13" t="s">
        <v>105</v>
      </c>
      <c r="Q334" s="9" t="s">
        <v>32</v>
      </c>
      <c r="R334" s="9">
        <v>1167</v>
      </c>
      <c r="S334" s="9"/>
      <c r="T334" s="9"/>
      <c r="U334" s="9"/>
      <c r="V334" s="9"/>
      <c r="W334" s="9"/>
    </row>
    <row r="335" spans="1:23" ht="16" x14ac:dyDescent="0.2">
      <c r="A335" s="9">
        <v>1167</v>
      </c>
      <c r="B335" s="9">
        <v>4534</v>
      </c>
      <c r="C335" s="9" t="s">
        <v>605</v>
      </c>
      <c r="D335" s="10" t="s">
        <v>585</v>
      </c>
      <c r="E335" s="9" t="s">
        <v>586</v>
      </c>
      <c r="F335" s="9" t="s">
        <v>587</v>
      </c>
      <c r="G335" s="11"/>
      <c r="H335" s="9"/>
      <c r="I335" s="9">
        <v>96</v>
      </c>
      <c r="J335" s="12">
        <v>21</v>
      </c>
      <c r="K335" s="12" t="s">
        <v>588</v>
      </c>
      <c r="L335" s="12" t="s">
        <v>589</v>
      </c>
      <c r="M335" s="12">
        <v>4</v>
      </c>
      <c r="N335" s="9" t="s">
        <v>29</v>
      </c>
      <c r="O335" s="9" t="s">
        <v>104</v>
      </c>
      <c r="P335" s="13" t="s">
        <v>106</v>
      </c>
      <c r="Q335" s="9" t="s">
        <v>32</v>
      </c>
      <c r="R335" s="9">
        <v>1167</v>
      </c>
      <c r="S335" s="9"/>
      <c r="T335" s="9"/>
      <c r="U335" s="9"/>
      <c r="V335" s="9"/>
      <c r="W335" s="9"/>
    </row>
    <row r="336" spans="1:23" ht="16" x14ac:dyDescent="0.2">
      <c r="A336" s="9">
        <v>1168</v>
      </c>
      <c r="B336" s="9">
        <v>4535</v>
      </c>
      <c r="C336" s="9" t="s">
        <v>606</v>
      </c>
      <c r="D336" s="10" t="s">
        <v>607</v>
      </c>
      <c r="E336" s="9" t="s">
        <v>608</v>
      </c>
      <c r="F336" s="9" t="s">
        <v>609</v>
      </c>
      <c r="G336" s="11"/>
      <c r="H336" s="9"/>
      <c r="I336" s="9">
        <v>96</v>
      </c>
      <c r="J336" s="12">
        <v>74</v>
      </c>
      <c r="K336" s="12" t="s">
        <v>232</v>
      </c>
      <c r="L336" s="12" t="s">
        <v>233</v>
      </c>
      <c r="M336" s="12">
        <v>13</v>
      </c>
      <c r="N336" s="9" t="s">
        <v>29</v>
      </c>
      <c r="O336" s="9" t="s">
        <v>104</v>
      </c>
      <c r="P336" s="13" t="s">
        <v>105</v>
      </c>
      <c r="Q336" s="9" t="s">
        <v>32</v>
      </c>
      <c r="R336" s="9">
        <v>1168</v>
      </c>
      <c r="S336" s="9"/>
      <c r="T336" s="9"/>
      <c r="U336" s="9"/>
      <c r="V336" s="9"/>
      <c r="W336" s="9"/>
    </row>
    <row r="337" spans="1:23" ht="16" x14ac:dyDescent="0.2">
      <c r="A337" s="9">
        <v>1168</v>
      </c>
      <c r="B337" s="9">
        <v>4536</v>
      </c>
      <c r="C337" s="9" t="s">
        <v>606</v>
      </c>
      <c r="D337" s="10" t="s">
        <v>607</v>
      </c>
      <c r="E337" s="9" t="s">
        <v>608</v>
      </c>
      <c r="F337" s="9" t="s">
        <v>609</v>
      </c>
      <c r="G337" s="11"/>
      <c r="H337" s="9"/>
      <c r="I337" s="9">
        <v>96</v>
      </c>
      <c r="J337" s="12">
        <v>74</v>
      </c>
      <c r="K337" s="12" t="s">
        <v>232</v>
      </c>
      <c r="L337" s="12" t="s">
        <v>233</v>
      </c>
      <c r="M337" s="12">
        <v>13</v>
      </c>
      <c r="N337" s="9" t="s">
        <v>29</v>
      </c>
      <c r="O337" s="9" t="s">
        <v>104</v>
      </c>
      <c r="P337" s="13" t="s">
        <v>106</v>
      </c>
      <c r="Q337" s="9" t="s">
        <v>32</v>
      </c>
      <c r="R337" s="9">
        <v>1168</v>
      </c>
      <c r="S337" s="9"/>
      <c r="T337" s="9"/>
      <c r="U337" s="9"/>
      <c r="V337" s="9"/>
      <c r="W337" s="9"/>
    </row>
    <row r="338" spans="1:23" ht="16" x14ac:dyDescent="0.2">
      <c r="A338" s="9">
        <v>1169</v>
      </c>
      <c r="B338" s="9">
        <v>4537</v>
      </c>
      <c r="C338" s="9" t="s">
        <v>610</v>
      </c>
      <c r="D338" s="10" t="s">
        <v>501</v>
      </c>
      <c r="E338" s="9" t="s">
        <v>502</v>
      </c>
      <c r="F338" s="9" t="s">
        <v>503</v>
      </c>
      <c r="G338" s="11"/>
      <c r="I338" s="9">
        <v>96</v>
      </c>
      <c r="J338" s="12">
        <v>40</v>
      </c>
      <c r="K338" s="12" t="s">
        <v>504</v>
      </c>
      <c r="L338" s="12" t="s">
        <v>505</v>
      </c>
      <c r="M338" s="12">
        <v>55</v>
      </c>
      <c r="N338" s="9" t="s">
        <v>29</v>
      </c>
      <c r="O338" s="9" t="s">
        <v>104</v>
      </c>
      <c r="P338" s="13" t="s">
        <v>105</v>
      </c>
      <c r="Q338" s="9" t="s">
        <v>32</v>
      </c>
      <c r="R338" s="9">
        <v>1169</v>
      </c>
      <c r="S338" s="9"/>
      <c r="T338" s="9"/>
      <c r="U338" s="9"/>
      <c r="V338" s="9"/>
      <c r="W338" s="9"/>
    </row>
    <row r="339" spans="1:23" ht="16" x14ac:dyDescent="0.2">
      <c r="A339" s="9">
        <v>1169</v>
      </c>
      <c r="B339" s="9">
        <v>4538</v>
      </c>
      <c r="C339" s="9" t="s">
        <v>610</v>
      </c>
      <c r="D339" s="10" t="s">
        <v>501</v>
      </c>
      <c r="E339" s="9" t="s">
        <v>502</v>
      </c>
      <c r="F339" s="9" t="s">
        <v>503</v>
      </c>
      <c r="G339" s="11"/>
      <c r="I339" s="9">
        <v>96</v>
      </c>
      <c r="J339" s="12">
        <v>40</v>
      </c>
      <c r="K339" s="12" t="s">
        <v>504</v>
      </c>
      <c r="L339" s="12" t="s">
        <v>505</v>
      </c>
      <c r="M339" s="12">
        <v>55</v>
      </c>
      <c r="N339" s="9" t="s">
        <v>29</v>
      </c>
      <c r="O339" s="9" t="s">
        <v>104</v>
      </c>
      <c r="P339" s="13" t="s">
        <v>106</v>
      </c>
      <c r="Q339" s="9" t="s">
        <v>32</v>
      </c>
      <c r="R339" s="9">
        <v>1169</v>
      </c>
      <c r="S339" s="9"/>
      <c r="T339" s="9"/>
      <c r="U339" s="9"/>
      <c r="V339" s="9"/>
      <c r="W339" s="9"/>
    </row>
    <row r="340" spans="1:23" ht="16" x14ac:dyDescent="0.2">
      <c r="A340" s="9">
        <v>1170</v>
      </c>
      <c r="B340" s="9">
        <v>4539</v>
      </c>
      <c r="C340" s="9" t="s">
        <v>611</v>
      </c>
      <c r="D340" s="10"/>
      <c r="E340" s="9" t="s">
        <v>42</v>
      </c>
      <c r="F340" s="9" t="s">
        <v>591</v>
      </c>
      <c r="G340" s="11"/>
      <c r="I340" s="9">
        <v>96</v>
      </c>
      <c r="J340" s="12">
        <v>101</v>
      </c>
      <c r="K340" s="12"/>
      <c r="L340" s="12" t="s">
        <v>43</v>
      </c>
      <c r="M340" s="12"/>
      <c r="N340" s="9" t="s">
        <v>29</v>
      </c>
      <c r="O340" s="9" t="s">
        <v>104</v>
      </c>
      <c r="P340" s="13" t="s">
        <v>105</v>
      </c>
      <c r="Q340" s="9" t="s">
        <v>32</v>
      </c>
      <c r="R340" s="9">
        <v>1170</v>
      </c>
      <c r="S340" s="9"/>
      <c r="T340" s="9"/>
      <c r="U340" s="9"/>
      <c r="V340" s="9"/>
      <c r="W340" s="9"/>
    </row>
    <row r="341" spans="1:23" ht="16" x14ac:dyDescent="0.2">
      <c r="A341" s="9">
        <v>1170</v>
      </c>
      <c r="B341" s="9">
        <v>4540</v>
      </c>
      <c r="C341" s="9" t="s">
        <v>611</v>
      </c>
      <c r="D341" s="10"/>
      <c r="E341" s="9" t="s">
        <v>42</v>
      </c>
      <c r="F341" s="9" t="s">
        <v>591</v>
      </c>
      <c r="G341" s="11"/>
      <c r="I341" s="9">
        <v>96</v>
      </c>
      <c r="J341" s="12">
        <v>101</v>
      </c>
      <c r="K341" s="12"/>
      <c r="L341" s="12" t="s">
        <v>43</v>
      </c>
      <c r="M341" s="12"/>
      <c r="N341" s="9" t="s">
        <v>29</v>
      </c>
      <c r="O341" s="9" t="s">
        <v>104</v>
      </c>
      <c r="P341" s="13" t="s">
        <v>106</v>
      </c>
      <c r="Q341" s="9" t="s">
        <v>32</v>
      </c>
      <c r="R341" s="9">
        <v>1170</v>
      </c>
      <c r="S341" s="9"/>
      <c r="T341" s="9"/>
      <c r="U341" s="9"/>
      <c r="V341" s="9"/>
      <c r="W341" s="9"/>
    </row>
    <row r="342" spans="1:23" ht="16" x14ac:dyDescent="0.2">
      <c r="A342" s="9">
        <v>1171</v>
      </c>
      <c r="B342" s="9">
        <v>4541</v>
      </c>
      <c r="C342" s="9" t="s">
        <v>612</v>
      </c>
      <c r="D342" s="10" t="s">
        <v>501</v>
      </c>
      <c r="E342" s="9" t="s">
        <v>502</v>
      </c>
      <c r="F342" s="9" t="s">
        <v>503</v>
      </c>
      <c r="G342" s="11"/>
      <c r="I342" s="9">
        <v>96</v>
      </c>
      <c r="J342" s="12">
        <v>40</v>
      </c>
      <c r="K342" s="12" t="s">
        <v>504</v>
      </c>
      <c r="L342" s="12" t="s">
        <v>505</v>
      </c>
      <c r="M342" s="12">
        <v>55</v>
      </c>
      <c r="N342" s="9" t="s">
        <v>613</v>
      </c>
      <c r="O342" s="9" t="s">
        <v>30</v>
      </c>
      <c r="P342" s="13" t="s">
        <v>31</v>
      </c>
      <c r="Q342" s="9" t="s">
        <v>32</v>
      </c>
      <c r="R342" s="9">
        <v>1171</v>
      </c>
      <c r="S342" s="9"/>
      <c r="T342" s="9"/>
      <c r="U342" s="9"/>
      <c r="V342" s="9"/>
      <c r="W342" s="9"/>
    </row>
    <row r="343" spans="1:23" ht="16" x14ac:dyDescent="0.2">
      <c r="A343" s="9">
        <v>1171</v>
      </c>
      <c r="B343" s="9">
        <v>4542</v>
      </c>
      <c r="C343" s="9" t="s">
        <v>612</v>
      </c>
      <c r="D343" s="10" t="s">
        <v>501</v>
      </c>
      <c r="E343" s="9" t="s">
        <v>502</v>
      </c>
      <c r="F343" s="9" t="s">
        <v>503</v>
      </c>
      <c r="G343" s="11"/>
      <c r="I343" s="9">
        <v>96</v>
      </c>
      <c r="J343" s="12">
        <v>40</v>
      </c>
      <c r="K343" s="12" t="s">
        <v>504</v>
      </c>
      <c r="L343" s="12" t="s">
        <v>505</v>
      </c>
      <c r="M343" s="12">
        <v>55</v>
      </c>
      <c r="N343" s="9" t="s">
        <v>613</v>
      </c>
      <c r="O343" s="9" t="s">
        <v>30</v>
      </c>
      <c r="P343" s="13" t="s">
        <v>33</v>
      </c>
      <c r="Q343" s="9" t="s">
        <v>32</v>
      </c>
      <c r="R343" s="9">
        <v>1171</v>
      </c>
      <c r="S343" s="9"/>
      <c r="T343" s="9"/>
      <c r="U343" s="9"/>
      <c r="V343" s="9"/>
      <c r="W343" s="9"/>
    </row>
    <row r="344" spans="1:23" ht="16" x14ac:dyDescent="0.2">
      <c r="A344" s="9">
        <v>1172</v>
      </c>
      <c r="B344" s="9">
        <v>4543</v>
      </c>
      <c r="C344" s="9" t="s">
        <v>614</v>
      </c>
      <c r="D344" s="10" t="s">
        <v>277</v>
      </c>
      <c r="E344" s="9" t="s">
        <v>278</v>
      </c>
      <c r="F344" s="9" t="s">
        <v>279</v>
      </c>
      <c r="G344" s="11"/>
      <c r="I344" s="9">
        <v>96</v>
      </c>
      <c r="J344" s="12">
        <v>19</v>
      </c>
      <c r="K344" s="12" t="s">
        <v>280</v>
      </c>
      <c r="L344" s="12" t="s">
        <v>281</v>
      </c>
      <c r="M344" s="12">
        <v>41</v>
      </c>
      <c r="N344" s="9" t="s">
        <v>613</v>
      </c>
      <c r="O344" s="9" t="s">
        <v>30</v>
      </c>
      <c r="P344" s="13" t="s">
        <v>31</v>
      </c>
      <c r="Q344" s="9" t="s">
        <v>32</v>
      </c>
      <c r="R344" s="9">
        <v>1172</v>
      </c>
      <c r="S344" s="9"/>
      <c r="T344" s="9"/>
      <c r="U344" s="9"/>
      <c r="V344" s="9"/>
      <c r="W344" s="9"/>
    </row>
    <row r="345" spans="1:23" ht="16" x14ac:dyDescent="0.2">
      <c r="A345" s="9">
        <v>1172</v>
      </c>
      <c r="B345" s="9">
        <v>4544</v>
      </c>
      <c r="C345" s="9" t="s">
        <v>614</v>
      </c>
      <c r="D345" s="10" t="s">
        <v>277</v>
      </c>
      <c r="E345" s="9" t="s">
        <v>278</v>
      </c>
      <c r="F345" s="9" t="s">
        <v>279</v>
      </c>
      <c r="G345" s="11"/>
      <c r="I345" s="9">
        <v>96</v>
      </c>
      <c r="J345" s="12">
        <v>19</v>
      </c>
      <c r="K345" s="12" t="s">
        <v>280</v>
      </c>
      <c r="L345" s="12" t="s">
        <v>281</v>
      </c>
      <c r="M345" s="12">
        <v>41</v>
      </c>
      <c r="N345" s="9" t="s">
        <v>613</v>
      </c>
      <c r="O345" s="9" t="s">
        <v>30</v>
      </c>
      <c r="P345" s="13" t="s">
        <v>33</v>
      </c>
      <c r="Q345" s="9" t="s">
        <v>32</v>
      </c>
      <c r="R345" s="9">
        <v>1172</v>
      </c>
      <c r="S345" s="9"/>
      <c r="T345" s="9"/>
      <c r="U345" s="9"/>
      <c r="V345" s="9"/>
      <c r="W345" s="9"/>
    </row>
    <row r="346" spans="1:23" ht="16" x14ac:dyDescent="0.2">
      <c r="A346" s="9">
        <v>1173</v>
      </c>
      <c r="B346" s="9">
        <v>4545</v>
      </c>
      <c r="C346" s="9" t="s">
        <v>615</v>
      </c>
      <c r="D346" s="10" t="s">
        <v>129</v>
      </c>
      <c r="E346" s="9" t="s">
        <v>130</v>
      </c>
      <c r="F346" s="9" t="s">
        <v>129</v>
      </c>
      <c r="G346" s="11"/>
      <c r="I346" s="9">
        <v>96</v>
      </c>
      <c r="J346" s="12">
        <v>83</v>
      </c>
      <c r="K346" s="12"/>
      <c r="L346" s="12" t="s">
        <v>43</v>
      </c>
      <c r="M346" s="12">
        <v>82</v>
      </c>
      <c r="N346" s="9" t="s">
        <v>613</v>
      </c>
      <c r="O346" s="9" t="s">
        <v>30</v>
      </c>
      <c r="P346" s="13" t="s">
        <v>31</v>
      </c>
      <c r="Q346" s="9" t="s">
        <v>32</v>
      </c>
      <c r="R346" s="9">
        <v>1173</v>
      </c>
      <c r="S346" s="9"/>
      <c r="T346" s="9"/>
      <c r="U346" s="9"/>
      <c r="V346" s="9"/>
      <c r="W346" s="9"/>
    </row>
    <row r="347" spans="1:23" ht="16" x14ac:dyDescent="0.2">
      <c r="A347" s="9">
        <v>1173</v>
      </c>
      <c r="B347" s="9">
        <v>4546</v>
      </c>
      <c r="C347" s="9" t="s">
        <v>615</v>
      </c>
      <c r="D347" s="10" t="s">
        <v>129</v>
      </c>
      <c r="E347" s="9" t="s">
        <v>130</v>
      </c>
      <c r="F347" s="9" t="s">
        <v>129</v>
      </c>
      <c r="G347" s="11"/>
      <c r="I347" s="9">
        <v>96</v>
      </c>
      <c r="J347" s="12">
        <v>83</v>
      </c>
      <c r="K347" s="12"/>
      <c r="L347" s="12" t="s">
        <v>43</v>
      </c>
      <c r="M347" s="12">
        <v>82</v>
      </c>
      <c r="N347" s="9" t="s">
        <v>613</v>
      </c>
      <c r="O347" s="9" t="s">
        <v>30</v>
      </c>
      <c r="P347" s="13" t="s">
        <v>33</v>
      </c>
      <c r="Q347" s="9" t="s">
        <v>32</v>
      </c>
      <c r="R347" s="9">
        <v>1173</v>
      </c>
      <c r="S347" s="9"/>
      <c r="T347" s="9"/>
      <c r="U347" s="9"/>
      <c r="V347" s="9"/>
      <c r="W347" s="9"/>
    </row>
    <row r="348" spans="1:23" ht="16" x14ac:dyDescent="0.2">
      <c r="A348" s="9">
        <v>1174</v>
      </c>
      <c r="B348" s="9">
        <v>4547</v>
      </c>
      <c r="C348" s="9" t="s">
        <v>616</v>
      </c>
      <c r="D348" s="10" t="s">
        <v>326</v>
      </c>
      <c r="E348" s="9" t="s">
        <v>327</v>
      </c>
      <c r="F348" s="9" t="s">
        <v>328</v>
      </c>
      <c r="G348" s="11"/>
      <c r="I348" s="9">
        <v>96</v>
      </c>
      <c r="J348" s="12">
        <v>10</v>
      </c>
      <c r="K348" s="12" t="s">
        <v>329</v>
      </c>
      <c r="L348" s="12" t="s">
        <v>330</v>
      </c>
      <c r="M348" s="12">
        <v>36</v>
      </c>
      <c r="N348" s="9" t="s">
        <v>613</v>
      </c>
      <c r="O348" s="9" t="s">
        <v>30</v>
      </c>
      <c r="P348" s="13" t="s">
        <v>31</v>
      </c>
      <c r="Q348" s="9" t="s">
        <v>32</v>
      </c>
      <c r="R348" s="9">
        <v>1174</v>
      </c>
      <c r="S348" s="9"/>
      <c r="T348" s="9"/>
      <c r="U348" s="9"/>
      <c r="V348" s="9"/>
      <c r="W348" s="9"/>
    </row>
    <row r="349" spans="1:23" ht="16" x14ac:dyDescent="0.2">
      <c r="A349" s="9">
        <v>1174</v>
      </c>
      <c r="B349" s="9">
        <v>4548</v>
      </c>
      <c r="C349" s="9" t="s">
        <v>616</v>
      </c>
      <c r="D349" s="10" t="s">
        <v>326</v>
      </c>
      <c r="E349" s="9" t="s">
        <v>327</v>
      </c>
      <c r="F349" s="9" t="s">
        <v>328</v>
      </c>
      <c r="G349" s="11"/>
      <c r="I349" s="9">
        <v>96</v>
      </c>
      <c r="J349" s="12">
        <v>10</v>
      </c>
      <c r="K349" s="12" t="s">
        <v>329</v>
      </c>
      <c r="L349" s="12" t="s">
        <v>330</v>
      </c>
      <c r="M349" s="12">
        <v>36</v>
      </c>
      <c r="N349" s="9" t="s">
        <v>613</v>
      </c>
      <c r="O349" s="9" t="s">
        <v>30</v>
      </c>
      <c r="P349" s="13" t="s">
        <v>33</v>
      </c>
      <c r="Q349" s="9" t="s">
        <v>32</v>
      </c>
      <c r="R349" s="9">
        <v>1174</v>
      </c>
      <c r="S349" s="9"/>
      <c r="T349" s="9"/>
      <c r="U349" s="9"/>
      <c r="V349" s="9"/>
      <c r="W349" s="9"/>
    </row>
    <row r="350" spans="1:23" ht="16" x14ac:dyDescent="0.2">
      <c r="A350" s="9">
        <v>1175</v>
      </c>
      <c r="B350" s="9">
        <v>4549</v>
      </c>
      <c r="C350" s="9" t="s">
        <v>617</v>
      </c>
      <c r="D350" s="10" t="s">
        <v>193</v>
      </c>
      <c r="E350" s="9" t="s">
        <v>194</v>
      </c>
      <c r="F350" s="9" t="s">
        <v>195</v>
      </c>
      <c r="G350" s="11"/>
      <c r="I350" s="9">
        <v>96</v>
      </c>
      <c r="J350" s="12">
        <v>35</v>
      </c>
      <c r="K350" s="12" t="s">
        <v>196</v>
      </c>
      <c r="L350" s="12" t="s">
        <v>197</v>
      </c>
      <c r="M350" s="12">
        <v>26</v>
      </c>
      <c r="N350" s="9" t="s">
        <v>613</v>
      </c>
      <c r="O350" s="9" t="s">
        <v>30</v>
      </c>
      <c r="P350" s="13" t="s">
        <v>31</v>
      </c>
      <c r="Q350" s="9" t="s">
        <v>32</v>
      </c>
      <c r="R350" s="9">
        <v>1175</v>
      </c>
      <c r="S350" s="9"/>
      <c r="T350" s="9"/>
      <c r="U350" s="9"/>
      <c r="V350" s="9"/>
      <c r="W350" s="9"/>
    </row>
    <row r="351" spans="1:23" ht="16" x14ac:dyDescent="0.2">
      <c r="A351" s="9">
        <v>1175</v>
      </c>
      <c r="B351" s="9">
        <v>4550</v>
      </c>
      <c r="C351" s="9" t="s">
        <v>617</v>
      </c>
      <c r="D351" s="10" t="s">
        <v>193</v>
      </c>
      <c r="E351" s="9" t="s">
        <v>194</v>
      </c>
      <c r="F351" s="9" t="s">
        <v>195</v>
      </c>
      <c r="G351" s="11"/>
      <c r="I351" s="9">
        <v>96</v>
      </c>
      <c r="J351" s="12">
        <v>35</v>
      </c>
      <c r="K351" s="12" t="s">
        <v>196</v>
      </c>
      <c r="L351" s="12" t="s">
        <v>197</v>
      </c>
      <c r="M351" s="12">
        <v>26</v>
      </c>
      <c r="N351" s="9" t="s">
        <v>613</v>
      </c>
      <c r="O351" s="9" t="s">
        <v>30</v>
      </c>
      <c r="P351" s="13" t="s">
        <v>33</v>
      </c>
      <c r="Q351" s="9" t="s">
        <v>32</v>
      </c>
      <c r="R351" s="9">
        <v>1175</v>
      </c>
      <c r="S351" s="9"/>
      <c r="T351" s="9"/>
      <c r="U351" s="9"/>
      <c r="V351" s="9"/>
      <c r="W351" s="9"/>
    </row>
    <row r="352" spans="1:23" ht="16" x14ac:dyDescent="0.2">
      <c r="A352" s="9">
        <v>1176</v>
      </c>
      <c r="B352" s="9">
        <v>4551</v>
      </c>
      <c r="C352" s="9" t="s">
        <v>618</v>
      </c>
      <c r="D352" s="10" t="s">
        <v>545</v>
      </c>
      <c r="E352" s="9" t="s">
        <v>546</v>
      </c>
      <c r="F352" s="9" t="s">
        <v>547</v>
      </c>
      <c r="G352" s="11"/>
      <c r="H352" s="9"/>
      <c r="I352" s="9">
        <v>96</v>
      </c>
      <c r="J352" s="12">
        <v>49</v>
      </c>
      <c r="K352" s="12" t="s">
        <v>548</v>
      </c>
      <c r="L352" s="12" t="s">
        <v>549</v>
      </c>
      <c r="M352" s="12">
        <v>6</v>
      </c>
      <c r="N352" s="9" t="s">
        <v>613</v>
      </c>
      <c r="O352" s="9" t="s">
        <v>30</v>
      </c>
      <c r="P352" s="13" t="s">
        <v>31</v>
      </c>
      <c r="Q352" s="9" t="s">
        <v>32</v>
      </c>
      <c r="R352" s="9">
        <v>1176</v>
      </c>
      <c r="S352" s="9"/>
      <c r="T352" s="9"/>
      <c r="U352" s="9"/>
      <c r="V352" s="9"/>
      <c r="W352" s="9"/>
    </row>
    <row r="353" spans="1:23" ht="16" x14ac:dyDescent="0.2">
      <c r="A353" s="9">
        <v>1176</v>
      </c>
      <c r="B353" s="9">
        <v>4552</v>
      </c>
      <c r="C353" s="9" t="s">
        <v>618</v>
      </c>
      <c r="D353" s="10" t="s">
        <v>545</v>
      </c>
      <c r="E353" s="9" t="s">
        <v>546</v>
      </c>
      <c r="F353" s="9" t="s">
        <v>547</v>
      </c>
      <c r="G353" s="11"/>
      <c r="H353" s="9"/>
      <c r="I353" s="9">
        <v>96</v>
      </c>
      <c r="J353" s="12">
        <v>49</v>
      </c>
      <c r="K353" s="12" t="s">
        <v>548</v>
      </c>
      <c r="L353" s="12" t="s">
        <v>549</v>
      </c>
      <c r="M353" s="12">
        <v>6</v>
      </c>
      <c r="N353" s="9" t="s">
        <v>613</v>
      </c>
      <c r="O353" s="9" t="s">
        <v>30</v>
      </c>
      <c r="P353" s="13" t="s">
        <v>33</v>
      </c>
      <c r="Q353" s="9" t="s">
        <v>32</v>
      </c>
      <c r="R353" s="9">
        <v>1176</v>
      </c>
      <c r="S353" s="9"/>
      <c r="T353" s="9"/>
      <c r="U353" s="9"/>
      <c r="V353" s="9"/>
      <c r="W353" s="9"/>
    </row>
    <row r="354" spans="1:23" ht="16" x14ac:dyDescent="0.2">
      <c r="A354" s="9">
        <v>1177</v>
      </c>
      <c r="B354" s="9">
        <v>4553</v>
      </c>
      <c r="C354" s="9" t="s">
        <v>619</v>
      </c>
      <c r="D354" s="10" t="s">
        <v>377</v>
      </c>
      <c r="E354" s="9" t="s">
        <v>378</v>
      </c>
      <c r="F354" s="9" t="s">
        <v>379</v>
      </c>
      <c r="G354" s="11"/>
      <c r="I354" s="9">
        <v>96</v>
      </c>
      <c r="J354" s="12">
        <v>16</v>
      </c>
      <c r="K354" s="12" t="s">
        <v>380</v>
      </c>
      <c r="L354" s="12" t="s">
        <v>381</v>
      </c>
      <c r="M354" s="12">
        <v>47</v>
      </c>
      <c r="N354" s="9" t="s">
        <v>613</v>
      </c>
      <c r="O354" s="9" t="s">
        <v>30</v>
      </c>
      <c r="P354" s="13" t="s">
        <v>31</v>
      </c>
      <c r="Q354" s="9" t="s">
        <v>32</v>
      </c>
      <c r="R354" s="9">
        <v>1177</v>
      </c>
      <c r="S354" s="9"/>
      <c r="T354" s="9"/>
      <c r="U354" s="9"/>
      <c r="V354" s="9"/>
      <c r="W354" s="9"/>
    </row>
    <row r="355" spans="1:23" ht="16" x14ac:dyDescent="0.2">
      <c r="A355" s="9">
        <v>1177</v>
      </c>
      <c r="B355" s="9">
        <v>4554</v>
      </c>
      <c r="C355" s="9" t="s">
        <v>619</v>
      </c>
      <c r="D355" s="10" t="s">
        <v>377</v>
      </c>
      <c r="E355" s="9" t="s">
        <v>378</v>
      </c>
      <c r="F355" s="9" t="s">
        <v>379</v>
      </c>
      <c r="G355" s="11"/>
      <c r="I355" s="9">
        <v>96</v>
      </c>
      <c r="J355" s="12">
        <v>16</v>
      </c>
      <c r="K355" s="12" t="s">
        <v>380</v>
      </c>
      <c r="L355" s="12" t="s">
        <v>381</v>
      </c>
      <c r="M355" s="12">
        <v>47</v>
      </c>
      <c r="N355" s="9" t="s">
        <v>613</v>
      </c>
      <c r="O355" s="9" t="s">
        <v>30</v>
      </c>
      <c r="P355" s="13" t="s">
        <v>33</v>
      </c>
      <c r="Q355" s="9" t="s">
        <v>32</v>
      </c>
      <c r="R355" s="9">
        <v>1177</v>
      </c>
      <c r="S355" s="9"/>
      <c r="T355" s="9"/>
      <c r="U355" s="9"/>
      <c r="V355" s="9"/>
      <c r="W355" s="9"/>
    </row>
    <row r="356" spans="1:23" ht="16" x14ac:dyDescent="0.2">
      <c r="A356" s="9">
        <v>1178</v>
      </c>
      <c r="B356" s="9">
        <v>4555</v>
      </c>
      <c r="C356" s="9" t="s">
        <v>620</v>
      </c>
      <c r="D356" s="10" t="s">
        <v>411</v>
      </c>
      <c r="E356" s="9" t="s">
        <v>412</v>
      </c>
      <c r="F356" s="9" t="s">
        <v>413</v>
      </c>
      <c r="G356" s="11"/>
      <c r="I356" s="9">
        <v>96</v>
      </c>
      <c r="J356" s="12">
        <v>43</v>
      </c>
      <c r="K356" s="12" t="s">
        <v>414</v>
      </c>
      <c r="L356" s="12" t="s">
        <v>415</v>
      </c>
      <c r="M356" s="12">
        <v>16</v>
      </c>
      <c r="N356" s="9" t="s">
        <v>613</v>
      </c>
      <c r="O356" s="9" t="s">
        <v>30</v>
      </c>
      <c r="P356" s="13" t="s">
        <v>31</v>
      </c>
      <c r="Q356" s="9" t="s">
        <v>32</v>
      </c>
      <c r="R356" s="9">
        <v>1178</v>
      </c>
      <c r="S356" s="9"/>
      <c r="T356" s="9"/>
      <c r="U356" s="9"/>
      <c r="V356" s="9"/>
      <c r="W356" s="9"/>
    </row>
    <row r="357" spans="1:23" ht="16" x14ac:dyDescent="0.2">
      <c r="A357" s="9">
        <v>1178</v>
      </c>
      <c r="B357" s="9">
        <v>4556</v>
      </c>
      <c r="C357" s="9" t="s">
        <v>620</v>
      </c>
      <c r="D357" s="10" t="s">
        <v>411</v>
      </c>
      <c r="E357" s="9" t="s">
        <v>412</v>
      </c>
      <c r="F357" s="9" t="s">
        <v>413</v>
      </c>
      <c r="G357" s="11"/>
      <c r="I357" s="9">
        <v>96</v>
      </c>
      <c r="J357" s="12">
        <v>43</v>
      </c>
      <c r="K357" s="12" t="s">
        <v>414</v>
      </c>
      <c r="L357" s="12" t="s">
        <v>415</v>
      </c>
      <c r="M357" s="12">
        <v>16</v>
      </c>
      <c r="N357" s="9" t="s">
        <v>613</v>
      </c>
      <c r="O357" s="9" t="s">
        <v>30</v>
      </c>
      <c r="P357" s="13" t="s">
        <v>33</v>
      </c>
      <c r="Q357" s="9" t="s">
        <v>32</v>
      </c>
      <c r="R357" s="9">
        <v>1178</v>
      </c>
      <c r="S357" s="9"/>
      <c r="T357" s="9"/>
      <c r="U357" s="9"/>
      <c r="V357" s="9"/>
      <c r="W357" s="9"/>
    </row>
    <row r="358" spans="1:23" ht="16" x14ac:dyDescent="0.2">
      <c r="A358" s="9">
        <v>1179</v>
      </c>
      <c r="B358" s="9">
        <v>4557</v>
      </c>
      <c r="C358" s="9" t="s">
        <v>621</v>
      </c>
      <c r="D358" s="10" t="s">
        <v>338</v>
      </c>
      <c r="E358" s="9" t="s">
        <v>339</v>
      </c>
      <c r="F358" s="9" t="s">
        <v>340</v>
      </c>
      <c r="G358" s="11"/>
      <c r="I358" s="9">
        <v>96</v>
      </c>
      <c r="J358" s="12">
        <v>53</v>
      </c>
      <c r="K358" s="12" t="s">
        <v>341</v>
      </c>
      <c r="L358" s="12" t="s">
        <v>342</v>
      </c>
      <c r="M358" s="12">
        <v>74</v>
      </c>
      <c r="N358" s="9" t="s">
        <v>613</v>
      </c>
      <c r="O358" s="9" t="s">
        <v>30</v>
      </c>
      <c r="P358" s="13" t="s">
        <v>31</v>
      </c>
      <c r="Q358" s="9" t="s">
        <v>32</v>
      </c>
      <c r="R358" s="9">
        <v>1179</v>
      </c>
      <c r="S358" s="9"/>
      <c r="T358" s="9"/>
      <c r="U358" s="9"/>
      <c r="V358" s="9"/>
      <c r="W358" s="9"/>
    </row>
    <row r="359" spans="1:23" ht="16" x14ac:dyDescent="0.2">
      <c r="A359" s="9">
        <v>1179</v>
      </c>
      <c r="B359" s="9">
        <v>4558</v>
      </c>
      <c r="C359" s="9" t="s">
        <v>621</v>
      </c>
      <c r="D359" s="10" t="s">
        <v>338</v>
      </c>
      <c r="E359" s="9" t="s">
        <v>339</v>
      </c>
      <c r="F359" s="9" t="s">
        <v>340</v>
      </c>
      <c r="G359" s="11"/>
      <c r="I359" s="9">
        <v>96</v>
      </c>
      <c r="J359" s="12">
        <v>53</v>
      </c>
      <c r="K359" s="12" t="s">
        <v>341</v>
      </c>
      <c r="L359" s="12" t="s">
        <v>342</v>
      </c>
      <c r="M359" s="12">
        <v>74</v>
      </c>
      <c r="N359" s="9" t="s">
        <v>613</v>
      </c>
      <c r="O359" s="9" t="s">
        <v>30</v>
      </c>
      <c r="P359" s="13" t="s">
        <v>33</v>
      </c>
      <c r="Q359" s="9" t="s">
        <v>32</v>
      </c>
      <c r="R359" s="9">
        <v>1179</v>
      </c>
      <c r="S359" s="9"/>
      <c r="T359" s="9"/>
      <c r="U359" s="9"/>
      <c r="V359" s="9"/>
      <c r="W359" s="9"/>
    </row>
    <row r="360" spans="1:23" ht="16" x14ac:dyDescent="0.2">
      <c r="A360" s="9">
        <v>1180</v>
      </c>
      <c r="B360" s="9">
        <v>4559</v>
      </c>
      <c r="C360" s="9" t="s">
        <v>622</v>
      </c>
      <c r="D360" s="10" t="s">
        <v>573</v>
      </c>
      <c r="E360" s="9" t="s">
        <v>574</v>
      </c>
      <c r="F360" s="9" t="s">
        <v>575</v>
      </c>
      <c r="G360" s="11"/>
      <c r="I360" s="9">
        <v>96</v>
      </c>
      <c r="J360" s="12">
        <v>3</v>
      </c>
      <c r="K360" s="12" t="s">
        <v>576</v>
      </c>
      <c r="L360" s="12" t="s">
        <v>577</v>
      </c>
      <c r="M360" s="12">
        <v>10</v>
      </c>
      <c r="N360" s="9" t="s">
        <v>613</v>
      </c>
      <c r="O360" s="9" t="s">
        <v>30</v>
      </c>
      <c r="P360" s="13" t="s">
        <v>31</v>
      </c>
      <c r="Q360" s="9" t="s">
        <v>32</v>
      </c>
      <c r="R360" s="9">
        <v>1180</v>
      </c>
      <c r="S360" s="9"/>
      <c r="T360" s="9"/>
      <c r="U360" s="9"/>
      <c r="V360" s="9"/>
      <c r="W360" s="9"/>
    </row>
    <row r="361" spans="1:23" ht="16" x14ac:dyDescent="0.2">
      <c r="A361" s="9">
        <v>1180</v>
      </c>
      <c r="B361" s="9">
        <v>4560</v>
      </c>
      <c r="C361" s="9" t="s">
        <v>622</v>
      </c>
      <c r="D361" s="10" t="s">
        <v>573</v>
      </c>
      <c r="E361" s="9" t="s">
        <v>574</v>
      </c>
      <c r="F361" s="9" t="s">
        <v>575</v>
      </c>
      <c r="G361" s="11"/>
      <c r="I361" s="9">
        <v>96</v>
      </c>
      <c r="J361" s="12">
        <v>3</v>
      </c>
      <c r="K361" s="12" t="s">
        <v>576</v>
      </c>
      <c r="L361" s="12" t="s">
        <v>577</v>
      </c>
      <c r="M361" s="12">
        <v>10</v>
      </c>
      <c r="N361" s="9" t="s">
        <v>613</v>
      </c>
      <c r="O361" s="9" t="s">
        <v>30</v>
      </c>
      <c r="P361" s="13" t="s">
        <v>33</v>
      </c>
      <c r="Q361" s="9" t="s">
        <v>32</v>
      </c>
      <c r="R361" s="9">
        <v>1180</v>
      </c>
      <c r="S361" s="9"/>
      <c r="T361" s="9"/>
      <c r="U361" s="9"/>
      <c r="V361" s="9"/>
      <c r="W361" s="9"/>
    </row>
    <row r="362" spans="1:23" ht="16" x14ac:dyDescent="0.2">
      <c r="A362" s="9">
        <v>1181</v>
      </c>
      <c r="B362" s="9">
        <v>4561</v>
      </c>
      <c r="C362" s="9" t="s">
        <v>623</v>
      </c>
      <c r="D362" s="10" t="s">
        <v>241</v>
      </c>
      <c r="E362" s="9" t="s">
        <v>242</v>
      </c>
      <c r="F362" s="9" t="s">
        <v>243</v>
      </c>
      <c r="G362" s="11"/>
      <c r="I362" s="9">
        <v>96</v>
      </c>
      <c r="J362" s="12">
        <v>8</v>
      </c>
      <c r="K362" s="12" t="s">
        <v>244</v>
      </c>
      <c r="L362" s="12" t="s">
        <v>245</v>
      </c>
      <c r="M362" s="12">
        <v>68</v>
      </c>
      <c r="N362" s="9" t="s">
        <v>613</v>
      </c>
      <c r="O362" s="9" t="s">
        <v>30</v>
      </c>
      <c r="P362" s="13" t="s">
        <v>31</v>
      </c>
      <c r="Q362" s="9" t="s">
        <v>32</v>
      </c>
      <c r="R362" s="9">
        <v>1181</v>
      </c>
      <c r="S362" s="9"/>
      <c r="T362" s="9"/>
      <c r="U362" s="9"/>
      <c r="V362" s="9"/>
      <c r="W362" s="9"/>
    </row>
    <row r="363" spans="1:23" ht="16" x14ac:dyDescent="0.2">
      <c r="A363" s="9">
        <v>1181</v>
      </c>
      <c r="B363" s="9">
        <v>4562</v>
      </c>
      <c r="C363" s="9" t="s">
        <v>623</v>
      </c>
      <c r="D363" s="10" t="s">
        <v>241</v>
      </c>
      <c r="E363" s="9" t="s">
        <v>242</v>
      </c>
      <c r="F363" s="9" t="s">
        <v>243</v>
      </c>
      <c r="G363" s="11"/>
      <c r="I363" s="9">
        <v>96</v>
      </c>
      <c r="J363" s="12">
        <v>8</v>
      </c>
      <c r="K363" s="12" t="s">
        <v>244</v>
      </c>
      <c r="L363" s="12" t="s">
        <v>245</v>
      </c>
      <c r="M363" s="12">
        <v>68</v>
      </c>
      <c r="N363" s="9" t="s">
        <v>613</v>
      </c>
      <c r="O363" s="9" t="s">
        <v>30</v>
      </c>
      <c r="P363" s="13" t="s">
        <v>33</v>
      </c>
      <c r="Q363" s="9" t="s">
        <v>32</v>
      </c>
      <c r="R363" s="9">
        <v>1181</v>
      </c>
      <c r="S363" s="9"/>
      <c r="T363" s="9"/>
      <c r="U363" s="9"/>
      <c r="V363" s="9"/>
      <c r="W363" s="9"/>
    </row>
    <row r="364" spans="1:23" ht="16" x14ac:dyDescent="0.2">
      <c r="A364" s="9">
        <v>1182</v>
      </c>
      <c r="B364" s="9">
        <v>4563</v>
      </c>
      <c r="C364" s="9" t="s">
        <v>624</v>
      </c>
      <c r="D364" s="10" t="s">
        <v>187</v>
      </c>
      <c r="E364" s="9" t="s">
        <v>188</v>
      </c>
      <c r="F364" s="9" t="s">
        <v>189</v>
      </c>
      <c r="G364" s="11"/>
      <c r="I364" s="9">
        <v>96</v>
      </c>
      <c r="J364" s="12">
        <v>33</v>
      </c>
      <c r="K364" s="12" t="s">
        <v>190</v>
      </c>
      <c r="L364" s="12" t="s">
        <v>191</v>
      </c>
      <c r="M364" s="12">
        <v>23</v>
      </c>
      <c r="N364" s="9" t="s">
        <v>613</v>
      </c>
      <c r="O364" s="9" t="s">
        <v>30</v>
      </c>
      <c r="P364" s="13" t="s">
        <v>31</v>
      </c>
      <c r="Q364" s="9" t="s">
        <v>32</v>
      </c>
      <c r="R364" s="9">
        <v>1182</v>
      </c>
      <c r="S364" s="9"/>
      <c r="T364" s="9"/>
      <c r="U364" s="9"/>
      <c r="V364" s="9"/>
      <c r="W364" s="9"/>
    </row>
    <row r="365" spans="1:23" ht="16" x14ac:dyDescent="0.2">
      <c r="A365" s="9">
        <v>1182</v>
      </c>
      <c r="B365" s="9">
        <v>4564</v>
      </c>
      <c r="C365" s="9" t="s">
        <v>624</v>
      </c>
      <c r="D365" s="10" t="s">
        <v>187</v>
      </c>
      <c r="E365" s="9" t="s">
        <v>188</v>
      </c>
      <c r="F365" s="9" t="s">
        <v>189</v>
      </c>
      <c r="G365" s="11"/>
      <c r="I365" s="9">
        <v>96</v>
      </c>
      <c r="J365" s="12">
        <v>33</v>
      </c>
      <c r="K365" s="12" t="s">
        <v>190</v>
      </c>
      <c r="L365" s="12" t="s">
        <v>191</v>
      </c>
      <c r="M365" s="12">
        <v>23</v>
      </c>
      <c r="N365" s="9" t="s">
        <v>613</v>
      </c>
      <c r="O365" s="9" t="s">
        <v>30</v>
      </c>
      <c r="P365" s="13" t="s">
        <v>33</v>
      </c>
      <c r="Q365" s="9" t="s">
        <v>32</v>
      </c>
      <c r="R365" s="9">
        <v>1182</v>
      </c>
      <c r="S365" s="9"/>
      <c r="T365" s="9"/>
      <c r="U365" s="9"/>
      <c r="V365" s="9"/>
      <c r="W365" s="9"/>
    </row>
    <row r="366" spans="1:23" ht="16" x14ac:dyDescent="0.2">
      <c r="A366" s="9">
        <v>1183</v>
      </c>
      <c r="B366" s="9">
        <v>4565</v>
      </c>
      <c r="C366" s="9" t="s">
        <v>625</v>
      </c>
      <c r="D366" s="10" t="s">
        <v>573</v>
      </c>
      <c r="E366" s="9" t="s">
        <v>574</v>
      </c>
      <c r="F366" s="9" t="s">
        <v>575</v>
      </c>
      <c r="G366" s="11"/>
      <c r="I366" s="9">
        <v>96</v>
      </c>
      <c r="J366" s="12">
        <v>3</v>
      </c>
      <c r="K366" s="12" t="s">
        <v>576</v>
      </c>
      <c r="L366" s="12" t="s">
        <v>577</v>
      </c>
      <c r="M366" s="12">
        <v>10</v>
      </c>
      <c r="N366" s="9" t="s">
        <v>613</v>
      </c>
      <c r="O366" s="9" t="s">
        <v>104</v>
      </c>
      <c r="P366" s="13" t="s">
        <v>105</v>
      </c>
      <c r="Q366" s="9" t="s">
        <v>32</v>
      </c>
      <c r="R366" s="9">
        <v>1183</v>
      </c>
      <c r="S366" s="9"/>
      <c r="T366" s="9"/>
      <c r="U366" s="9"/>
      <c r="V366" s="9"/>
      <c r="W366" s="9"/>
    </row>
    <row r="367" spans="1:23" ht="16" x14ac:dyDescent="0.2">
      <c r="A367" s="9">
        <v>1183</v>
      </c>
      <c r="B367" s="9">
        <v>4566</v>
      </c>
      <c r="C367" s="9" t="s">
        <v>625</v>
      </c>
      <c r="D367" s="10" t="s">
        <v>573</v>
      </c>
      <c r="E367" s="9" t="s">
        <v>574</v>
      </c>
      <c r="F367" s="9" t="s">
        <v>575</v>
      </c>
      <c r="G367" s="11"/>
      <c r="I367" s="9">
        <v>96</v>
      </c>
      <c r="J367" s="12">
        <v>3</v>
      </c>
      <c r="K367" s="12" t="s">
        <v>576</v>
      </c>
      <c r="L367" s="12" t="s">
        <v>577</v>
      </c>
      <c r="M367" s="12">
        <v>10</v>
      </c>
      <c r="N367" s="9" t="s">
        <v>613</v>
      </c>
      <c r="O367" s="9" t="s">
        <v>104</v>
      </c>
      <c r="P367" s="13" t="s">
        <v>106</v>
      </c>
      <c r="Q367" s="9" t="s">
        <v>32</v>
      </c>
      <c r="R367" s="9">
        <v>1183</v>
      </c>
      <c r="S367" s="9"/>
      <c r="T367" s="9"/>
      <c r="U367" s="9"/>
      <c r="V367" s="9"/>
      <c r="W367" s="9"/>
    </row>
    <row r="368" spans="1:23" ht="16" x14ac:dyDescent="0.2">
      <c r="A368" s="9">
        <v>1184</v>
      </c>
      <c r="B368" s="9">
        <v>4567</v>
      </c>
      <c r="C368" s="9" t="s">
        <v>626</v>
      </c>
      <c r="D368" s="10" t="s">
        <v>114</v>
      </c>
      <c r="E368" s="9" t="s">
        <v>115</v>
      </c>
      <c r="F368" s="9" t="s">
        <v>116</v>
      </c>
      <c r="G368" s="11"/>
      <c r="I368" s="9">
        <v>96</v>
      </c>
      <c r="J368" s="12">
        <v>36</v>
      </c>
      <c r="K368" s="12" t="s">
        <v>117</v>
      </c>
      <c r="L368" s="12" t="s">
        <v>118</v>
      </c>
      <c r="M368" s="12">
        <v>14</v>
      </c>
      <c r="N368" s="9" t="s">
        <v>613</v>
      </c>
      <c r="O368" s="9" t="s">
        <v>104</v>
      </c>
      <c r="P368" s="13" t="s">
        <v>105</v>
      </c>
      <c r="Q368" s="9" t="s">
        <v>32</v>
      </c>
      <c r="R368" s="9">
        <v>1184</v>
      </c>
      <c r="S368" s="9"/>
      <c r="T368" s="9"/>
      <c r="U368" s="9"/>
      <c r="V368" s="9"/>
      <c r="W368" s="9"/>
    </row>
    <row r="369" spans="1:23" ht="16" x14ac:dyDescent="0.2">
      <c r="A369" s="9">
        <v>1184</v>
      </c>
      <c r="B369" s="9">
        <v>4568</v>
      </c>
      <c r="C369" s="9" t="s">
        <v>626</v>
      </c>
      <c r="D369" s="10" t="s">
        <v>114</v>
      </c>
      <c r="E369" s="9" t="s">
        <v>115</v>
      </c>
      <c r="F369" s="9" t="s">
        <v>116</v>
      </c>
      <c r="G369" s="11"/>
      <c r="I369" s="9">
        <v>96</v>
      </c>
      <c r="J369" s="12">
        <v>36</v>
      </c>
      <c r="K369" s="12" t="s">
        <v>117</v>
      </c>
      <c r="L369" s="12" t="s">
        <v>118</v>
      </c>
      <c r="M369" s="12">
        <v>14</v>
      </c>
      <c r="N369" s="9" t="s">
        <v>613</v>
      </c>
      <c r="O369" s="9" t="s">
        <v>104</v>
      </c>
      <c r="P369" s="13" t="s">
        <v>106</v>
      </c>
      <c r="Q369" s="9" t="s">
        <v>32</v>
      </c>
      <c r="R369" s="9">
        <v>1184</v>
      </c>
      <c r="S369" s="9"/>
      <c r="T369" s="9"/>
      <c r="U369" s="9"/>
      <c r="V369" s="9"/>
      <c r="W369" s="9"/>
    </row>
    <row r="370" spans="1:23" ht="16" x14ac:dyDescent="0.2">
      <c r="A370" s="9">
        <v>1185</v>
      </c>
      <c r="B370" s="9">
        <v>4569</v>
      </c>
      <c r="C370" s="9" t="s">
        <v>627</v>
      </c>
      <c r="D370" s="10" t="s">
        <v>513</v>
      </c>
      <c r="E370" s="9" t="s">
        <v>514</v>
      </c>
      <c r="F370" s="9" t="s">
        <v>513</v>
      </c>
      <c r="G370" s="11"/>
      <c r="I370" s="9">
        <v>96</v>
      </c>
      <c r="J370" s="12">
        <v>81</v>
      </c>
      <c r="K370" s="12"/>
      <c r="L370" s="12" t="s">
        <v>43</v>
      </c>
      <c r="M370" s="12">
        <v>80</v>
      </c>
      <c r="N370" s="9" t="s">
        <v>613</v>
      </c>
      <c r="O370" s="9" t="s">
        <v>104</v>
      </c>
      <c r="P370" s="13" t="s">
        <v>105</v>
      </c>
      <c r="Q370" s="9" t="s">
        <v>32</v>
      </c>
      <c r="R370" s="9">
        <v>1185</v>
      </c>
      <c r="S370" s="9"/>
      <c r="T370" s="9"/>
      <c r="U370" s="9"/>
      <c r="V370" s="9"/>
      <c r="W370" s="9"/>
    </row>
    <row r="371" spans="1:23" ht="16" x14ac:dyDescent="0.2">
      <c r="A371" s="9">
        <v>1185</v>
      </c>
      <c r="B371" s="9">
        <v>4570</v>
      </c>
      <c r="C371" s="9" t="s">
        <v>627</v>
      </c>
      <c r="D371" s="10" t="s">
        <v>513</v>
      </c>
      <c r="E371" s="9" t="s">
        <v>514</v>
      </c>
      <c r="F371" s="9" t="s">
        <v>513</v>
      </c>
      <c r="G371" s="11"/>
      <c r="I371" s="9">
        <v>96</v>
      </c>
      <c r="J371" s="12">
        <v>81</v>
      </c>
      <c r="K371" s="12"/>
      <c r="L371" s="12" t="s">
        <v>43</v>
      </c>
      <c r="M371" s="12">
        <v>80</v>
      </c>
      <c r="N371" s="9" t="s">
        <v>613</v>
      </c>
      <c r="O371" s="9" t="s">
        <v>104</v>
      </c>
      <c r="P371" s="13" t="s">
        <v>106</v>
      </c>
      <c r="Q371" s="9" t="s">
        <v>32</v>
      </c>
      <c r="R371" s="9">
        <v>1185</v>
      </c>
      <c r="S371" s="9"/>
      <c r="T371" s="9"/>
      <c r="U371" s="9"/>
      <c r="V371" s="9"/>
      <c r="W371" s="9"/>
    </row>
    <row r="372" spans="1:23" ht="16" x14ac:dyDescent="0.2">
      <c r="A372" s="9">
        <v>1186</v>
      </c>
      <c r="B372" s="9">
        <v>4571</v>
      </c>
      <c r="C372" s="9" t="s">
        <v>628</v>
      </c>
      <c r="D372" s="10" t="s">
        <v>69</v>
      </c>
      <c r="E372" s="9" t="s">
        <v>70</v>
      </c>
      <c r="F372" s="9" t="s">
        <v>71</v>
      </c>
      <c r="G372" s="11"/>
      <c r="I372" s="9">
        <v>96</v>
      </c>
      <c r="J372" s="12">
        <v>44</v>
      </c>
      <c r="K372" s="12" t="s">
        <v>72</v>
      </c>
      <c r="L372" s="12" t="s">
        <v>73</v>
      </c>
      <c r="M372" s="12">
        <v>58</v>
      </c>
      <c r="N372" s="9" t="s">
        <v>613</v>
      </c>
      <c r="O372" s="9" t="s">
        <v>104</v>
      </c>
      <c r="P372" s="13" t="s">
        <v>105</v>
      </c>
      <c r="Q372" s="9" t="s">
        <v>32</v>
      </c>
      <c r="R372" s="9">
        <v>1186</v>
      </c>
      <c r="S372" s="9"/>
      <c r="T372" s="9"/>
      <c r="U372" s="9"/>
      <c r="V372" s="9"/>
      <c r="W372" s="9"/>
    </row>
    <row r="373" spans="1:23" ht="16" x14ac:dyDescent="0.2">
      <c r="A373" s="9">
        <v>1186</v>
      </c>
      <c r="B373" s="9">
        <v>4572</v>
      </c>
      <c r="C373" s="9" t="s">
        <v>628</v>
      </c>
      <c r="D373" s="10" t="s">
        <v>69</v>
      </c>
      <c r="E373" s="9" t="s">
        <v>70</v>
      </c>
      <c r="F373" s="9" t="s">
        <v>71</v>
      </c>
      <c r="G373" s="11"/>
      <c r="I373" s="9">
        <v>96</v>
      </c>
      <c r="J373" s="12">
        <v>44</v>
      </c>
      <c r="K373" s="12" t="s">
        <v>72</v>
      </c>
      <c r="L373" s="12" t="s">
        <v>73</v>
      </c>
      <c r="M373" s="12">
        <v>58</v>
      </c>
      <c r="N373" s="9" t="s">
        <v>613</v>
      </c>
      <c r="O373" s="9" t="s">
        <v>104</v>
      </c>
      <c r="P373" s="13" t="s">
        <v>106</v>
      </c>
      <c r="Q373" s="9" t="s">
        <v>32</v>
      </c>
      <c r="R373" s="9">
        <v>1186</v>
      </c>
      <c r="S373" s="9"/>
      <c r="T373" s="9"/>
      <c r="U373" s="9"/>
      <c r="V373" s="9"/>
      <c r="W373" s="9"/>
    </row>
    <row r="374" spans="1:23" ht="16" x14ac:dyDescent="0.2">
      <c r="A374" s="9">
        <v>1187</v>
      </c>
      <c r="B374" s="9">
        <v>4573</v>
      </c>
      <c r="C374" s="9" t="s">
        <v>629</v>
      </c>
      <c r="D374" s="10" t="s">
        <v>45</v>
      </c>
      <c r="E374" s="9" t="s">
        <v>46</v>
      </c>
      <c r="F374" s="9" t="s">
        <v>47</v>
      </c>
      <c r="G374" s="11"/>
      <c r="I374" s="9">
        <v>96</v>
      </c>
      <c r="J374" s="12">
        <v>46</v>
      </c>
      <c r="K374" s="12" t="s">
        <v>48</v>
      </c>
      <c r="L374" s="12" t="s">
        <v>49</v>
      </c>
      <c r="M374" s="12">
        <v>29</v>
      </c>
      <c r="N374" s="9" t="s">
        <v>613</v>
      </c>
      <c r="O374" s="9" t="s">
        <v>104</v>
      </c>
      <c r="P374" s="13" t="s">
        <v>105</v>
      </c>
      <c r="Q374" s="9" t="s">
        <v>32</v>
      </c>
      <c r="R374" s="9">
        <v>1187</v>
      </c>
      <c r="S374" s="9"/>
      <c r="T374" s="9"/>
      <c r="U374" s="9"/>
      <c r="V374" s="9"/>
      <c r="W374" s="9"/>
    </row>
    <row r="375" spans="1:23" ht="16" x14ac:dyDescent="0.2">
      <c r="A375" s="9">
        <v>1187</v>
      </c>
      <c r="B375" s="9">
        <v>4574</v>
      </c>
      <c r="C375" s="9" t="s">
        <v>629</v>
      </c>
      <c r="D375" s="10" t="s">
        <v>45</v>
      </c>
      <c r="E375" s="9" t="s">
        <v>46</v>
      </c>
      <c r="F375" s="9" t="s">
        <v>47</v>
      </c>
      <c r="G375" s="11"/>
      <c r="I375" s="9">
        <v>96</v>
      </c>
      <c r="J375" s="12">
        <v>46</v>
      </c>
      <c r="K375" s="12" t="s">
        <v>48</v>
      </c>
      <c r="L375" s="12" t="s">
        <v>49</v>
      </c>
      <c r="M375" s="12">
        <v>29</v>
      </c>
      <c r="N375" s="9" t="s">
        <v>613</v>
      </c>
      <c r="O375" s="9" t="s">
        <v>104</v>
      </c>
      <c r="P375" s="13" t="s">
        <v>106</v>
      </c>
      <c r="Q375" s="9" t="s">
        <v>32</v>
      </c>
      <c r="R375" s="9">
        <v>1187</v>
      </c>
      <c r="S375" s="9"/>
      <c r="T375" s="9"/>
      <c r="U375" s="9"/>
      <c r="V375" s="9"/>
      <c r="W375" s="9"/>
    </row>
    <row r="376" spans="1:23" ht="16" x14ac:dyDescent="0.2">
      <c r="A376" s="9">
        <v>1188</v>
      </c>
      <c r="B376" s="9">
        <v>4575</v>
      </c>
      <c r="C376" s="9" t="s">
        <v>630</v>
      </c>
      <c r="D376" s="10" t="s">
        <v>87</v>
      </c>
      <c r="E376" s="9" t="s">
        <v>88</v>
      </c>
      <c r="F376" s="9" t="s">
        <v>89</v>
      </c>
      <c r="G376" s="11"/>
      <c r="I376" s="9">
        <v>96</v>
      </c>
      <c r="J376" s="12">
        <v>71</v>
      </c>
      <c r="K376" s="12" t="s">
        <v>90</v>
      </c>
      <c r="L376" s="12" t="s">
        <v>91</v>
      </c>
      <c r="M376" s="12">
        <v>77</v>
      </c>
      <c r="N376" s="9" t="s">
        <v>613</v>
      </c>
      <c r="O376" s="9" t="s">
        <v>104</v>
      </c>
      <c r="P376" s="13" t="s">
        <v>105</v>
      </c>
      <c r="Q376" s="9" t="s">
        <v>32</v>
      </c>
      <c r="R376" s="9">
        <v>1188</v>
      </c>
      <c r="S376" s="9"/>
      <c r="T376" s="9"/>
      <c r="U376" s="9"/>
      <c r="V376" s="9"/>
      <c r="W376" s="9"/>
    </row>
    <row r="377" spans="1:23" ht="16" x14ac:dyDescent="0.2">
      <c r="A377" s="9">
        <v>1188</v>
      </c>
      <c r="B377" s="9">
        <v>4576</v>
      </c>
      <c r="C377" s="9" t="s">
        <v>630</v>
      </c>
      <c r="D377" s="10" t="s">
        <v>87</v>
      </c>
      <c r="E377" s="9" t="s">
        <v>88</v>
      </c>
      <c r="F377" s="9" t="s">
        <v>89</v>
      </c>
      <c r="G377" s="11"/>
      <c r="I377" s="9">
        <v>96</v>
      </c>
      <c r="J377" s="12">
        <v>71</v>
      </c>
      <c r="K377" s="12" t="s">
        <v>90</v>
      </c>
      <c r="L377" s="12" t="s">
        <v>91</v>
      </c>
      <c r="M377" s="12">
        <v>77</v>
      </c>
      <c r="N377" s="9" t="s">
        <v>613</v>
      </c>
      <c r="O377" s="9" t="s">
        <v>104</v>
      </c>
      <c r="P377" s="13" t="s">
        <v>106</v>
      </c>
      <c r="Q377" s="9" t="s">
        <v>32</v>
      </c>
      <c r="R377" s="9">
        <v>1188</v>
      </c>
      <c r="S377" s="9"/>
      <c r="T377" s="9"/>
      <c r="U377" s="9"/>
      <c r="V377" s="9"/>
      <c r="W377" s="9"/>
    </row>
    <row r="378" spans="1:23" ht="16" x14ac:dyDescent="0.2">
      <c r="A378" s="9">
        <v>1189</v>
      </c>
      <c r="B378" s="9">
        <v>4577</v>
      </c>
      <c r="C378" s="9" t="s">
        <v>631</v>
      </c>
      <c r="D378" s="10" t="s">
        <v>132</v>
      </c>
      <c r="E378" s="9" t="s">
        <v>133</v>
      </c>
      <c r="F378" s="9" t="s">
        <v>134</v>
      </c>
      <c r="G378" s="11"/>
      <c r="I378" s="9">
        <v>96</v>
      </c>
      <c r="J378" s="12">
        <v>54</v>
      </c>
      <c r="K378" s="12" t="s">
        <v>135</v>
      </c>
      <c r="L378" s="12" t="s">
        <v>136</v>
      </c>
      <c r="M378" s="12">
        <v>69</v>
      </c>
      <c r="N378" s="9" t="s">
        <v>613</v>
      </c>
      <c r="O378" s="9" t="s">
        <v>104</v>
      </c>
      <c r="P378" s="13" t="s">
        <v>105</v>
      </c>
      <c r="Q378" s="9" t="s">
        <v>32</v>
      </c>
      <c r="R378" s="9">
        <v>1189</v>
      </c>
      <c r="S378" s="9"/>
      <c r="T378" s="9"/>
      <c r="U378" s="9"/>
      <c r="V378" s="9"/>
      <c r="W378" s="9"/>
    </row>
    <row r="379" spans="1:23" ht="16" x14ac:dyDescent="0.2">
      <c r="A379" s="9">
        <v>1189</v>
      </c>
      <c r="B379" s="9">
        <v>4578</v>
      </c>
      <c r="C379" s="9" t="s">
        <v>631</v>
      </c>
      <c r="D379" s="10" t="s">
        <v>132</v>
      </c>
      <c r="E379" s="9" t="s">
        <v>133</v>
      </c>
      <c r="F379" s="9" t="s">
        <v>134</v>
      </c>
      <c r="G379" s="11"/>
      <c r="I379" s="9">
        <v>96</v>
      </c>
      <c r="J379" s="12">
        <v>54</v>
      </c>
      <c r="K379" s="12" t="s">
        <v>135</v>
      </c>
      <c r="L379" s="12" t="s">
        <v>136</v>
      </c>
      <c r="M379" s="12">
        <v>69</v>
      </c>
      <c r="N379" s="9" t="s">
        <v>613</v>
      </c>
      <c r="O379" s="9" t="s">
        <v>104</v>
      </c>
      <c r="P379" s="13" t="s">
        <v>106</v>
      </c>
      <c r="Q379" s="9" t="s">
        <v>32</v>
      </c>
      <c r="R379" s="9">
        <v>1189</v>
      </c>
      <c r="S379" s="9"/>
      <c r="T379" s="9"/>
      <c r="U379" s="9"/>
      <c r="V379" s="9"/>
      <c r="W379" s="9"/>
    </row>
    <row r="380" spans="1:23" ht="16" x14ac:dyDescent="0.2">
      <c r="A380" s="9">
        <v>1190</v>
      </c>
      <c r="B380" s="9">
        <v>4579</v>
      </c>
      <c r="C380" s="9" t="s">
        <v>632</v>
      </c>
      <c r="D380" s="10" t="s">
        <v>545</v>
      </c>
      <c r="E380" s="9" t="s">
        <v>546</v>
      </c>
      <c r="F380" s="9" t="s">
        <v>547</v>
      </c>
      <c r="G380" s="11"/>
      <c r="H380" s="9"/>
      <c r="I380" s="9">
        <v>96</v>
      </c>
      <c r="J380" s="12">
        <v>49</v>
      </c>
      <c r="K380" s="12" t="s">
        <v>548</v>
      </c>
      <c r="L380" s="12" t="s">
        <v>549</v>
      </c>
      <c r="M380" s="12">
        <v>6</v>
      </c>
      <c r="N380" s="9" t="s">
        <v>613</v>
      </c>
      <c r="O380" s="9" t="s">
        <v>104</v>
      </c>
      <c r="P380" s="13" t="s">
        <v>105</v>
      </c>
      <c r="Q380" s="9" t="s">
        <v>32</v>
      </c>
      <c r="R380" s="9">
        <v>1190</v>
      </c>
      <c r="S380" s="9" t="s">
        <v>143</v>
      </c>
      <c r="T380" s="9"/>
      <c r="U380" s="9" t="s">
        <v>143</v>
      </c>
      <c r="V380" s="9"/>
      <c r="W380" s="9"/>
    </row>
    <row r="381" spans="1:23" ht="16" x14ac:dyDescent="0.2">
      <c r="A381" s="9">
        <v>1190</v>
      </c>
      <c r="B381" s="9">
        <v>4580</v>
      </c>
      <c r="C381" s="9" t="s">
        <v>632</v>
      </c>
      <c r="D381" s="10" t="s">
        <v>545</v>
      </c>
      <c r="E381" s="9" t="s">
        <v>546</v>
      </c>
      <c r="F381" s="9" t="s">
        <v>547</v>
      </c>
      <c r="G381" s="11"/>
      <c r="H381" s="9"/>
      <c r="I381" s="9">
        <v>96</v>
      </c>
      <c r="J381" s="12">
        <v>49</v>
      </c>
      <c r="K381" s="12" t="s">
        <v>548</v>
      </c>
      <c r="L381" s="12" t="s">
        <v>549</v>
      </c>
      <c r="M381" s="12">
        <v>6</v>
      </c>
      <c r="N381" s="9" t="s">
        <v>613</v>
      </c>
      <c r="O381" s="9" t="s">
        <v>104</v>
      </c>
      <c r="P381" s="13" t="s">
        <v>106</v>
      </c>
      <c r="Q381" s="9" t="s">
        <v>32</v>
      </c>
      <c r="R381" s="9">
        <v>1190</v>
      </c>
      <c r="S381" s="9" t="s">
        <v>143</v>
      </c>
      <c r="T381" s="9"/>
      <c r="U381" s="9" t="s">
        <v>143</v>
      </c>
      <c r="V381" s="9"/>
      <c r="W381" s="9"/>
    </row>
    <row r="382" spans="1:23" ht="16" x14ac:dyDescent="0.2">
      <c r="A382" s="9">
        <v>1191</v>
      </c>
      <c r="B382" s="9">
        <v>4581</v>
      </c>
      <c r="C382" s="9" t="s">
        <v>633</v>
      </c>
      <c r="D382" s="10" t="s">
        <v>235</v>
      </c>
      <c r="E382" s="9" t="s">
        <v>236</v>
      </c>
      <c r="F382" s="9" t="s">
        <v>237</v>
      </c>
      <c r="G382" s="11"/>
      <c r="I382" s="9">
        <v>96</v>
      </c>
      <c r="J382" s="12">
        <v>32</v>
      </c>
      <c r="K382" s="12" t="s">
        <v>238</v>
      </c>
      <c r="L382" s="12" t="s">
        <v>239</v>
      </c>
      <c r="M382" s="12">
        <v>19</v>
      </c>
      <c r="N382" s="9" t="s">
        <v>613</v>
      </c>
      <c r="O382" s="9" t="s">
        <v>104</v>
      </c>
      <c r="P382" s="13" t="s">
        <v>105</v>
      </c>
      <c r="Q382" s="9" t="s">
        <v>32</v>
      </c>
      <c r="R382" s="9">
        <v>1191</v>
      </c>
      <c r="S382" s="9"/>
      <c r="T382" s="9"/>
      <c r="U382" s="9"/>
      <c r="V382" s="9"/>
      <c r="W382" s="9"/>
    </row>
    <row r="383" spans="1:23" ht="16" x14ac:dyDescent="0.2">
      <c r="A383" s="9">
        <v>1191</v>
      </c>
      <c r="B383" s="9">
        <v>4582</v>
      </c>
      <c r="C383" s="9" t="s">
        <v>633</v>
      </c>
      <c r="D383" s="10" t="s">
        <v>235</v>
      </c>
      <c r="E383" s="9" t="s">
        <v>236</v>
      </c>
      <c r="F383" s="9" t="s">
        <v>237</v>
      </c>
      <c r="G383" s="11"/>
      <c r="I383" s="9">
        <v>96</v>
      </c>
      <c r="J383" s="12">
        <v>32</v>
      </c>
      <c r="K383" s="12" t="s">
        <v>238</v>
      </c>
      <c r="L383" s="12" t="s">
        <v>239</v>
      </c>
      <c r="M383" s="12">
        <v>19</v>
      </c>
      <c r="N383" s="9" t="s">
        <v>613</v>
      </c>
      <c r="O383" s="9" t="s">
        <v>104</v>
      </c>
      <c r="P383" s="13" t="s">
        <v>106</v>
      </c>
      <c r="Q383" s="9" t="s">
        <v>32</v>
      </c>
      <c r="R383" s="9">
        <v>1191</v>
      </c>
      <c r="S383" s="9"/>
      <c r="T383" s="9"/>
      <c r="U383" s="9"/>
      <c r="V383" s="9"/>
      <c r="W383" s="9"/>
    </row>
    <row r="384" spans="1:23" ht="16" x14ac:dyDescent="0.2">
      <c r="A384" s="9">
        <v>1192</v>
      </c>
      <c r="B384" s="9">
        <v>4583</v>
      </c>
      <c r="C384" s="9" t="s">
        <v>634</v>
      </c>
      <c r="D384" s="10" t="s">
        <v>163</v>
      </c>
      <c r="E384" s="9" t="s">
        <v>164</v>
      </c>
      <c r="F384" s="9" t="s">
        <v>165</v>
      </c>
      <c r="G384" s="11"/>
      <c r="I384" s="9">
        <v>96</v>
      </c>
      <c r="J384" s="12">
        <v>60</v>
      </c>
      <c r="K384" s="12" t="s">
        <v>166</v>
      </c>
      <c r="L384" s="12" t="s">
        <v>167</v>
      </c>
      <c r="M384" s="12">
        <v>21</v>
      </c>
      <c r="N384" s="9" t="s">
        <v>613</v>
      </c>
      <c r="O384" s="9" t="s">
        <v>104</v>
      </c>
      <c r="P384" s="13" t="s">
        <v>105</v>
      </c>
      <c r="Q384" s="9" t="s">
        <v>32</v>
      </c>
      <c r="R384" s="9">
        <v>1192</v>
      </c>
      <c r="S384" s="9"/>
      <c r="T384" s="9"/>
      <c r="U384" s="9"/>
      <c r="V384" s="9"/>
      <c r="W384" s="9"/>
    </row>
    <row r="385" spans="1:23" ht="16" x14ac:dyDescent="0.2">
      <c r="A385" s="9">
        <v>1192</v>
      </c>
      <c r="B385" s="9">
        <v>4584</v>
      </c>
      <c r="C385" s="9" t="s">
        <v>634</v>
      </c>
      <c r="D385" s="10" t="s">
        <v>163</v>
      </c>
      <c r="E385" s="9" t="s">
        <v>164</v>
      </c>
      <c r="F385" s="9" t="s">
        <v>165</v>
      </c>
      <c r="G385" s="11"/>
      <c r="I385" s="9">
        <v>96</v>
      </c>
      <c r="J385" s="12">
        <v>60</v>
      </c>
      <c r="K385" s="12" t="s">
        <v>166</v>
      </c>
      <c r="L385" s="12" t="s">
        <v>167</v>
      </c>
      <c r="M385" s="12">
        <v>21</v>
      </c>
      <c r="N385" s="9" t="s">
        <v>613</v>
      </c>
      <c r="O385" s="9" t="s">
        <v>104</v>
      </c>
      <c r="P385" s="13" t="s">
        <v>106</v>
      </c>
      <c r="Q385" s="9" t="s">
        <v>32</v>
      </c>
      <c r="R385" s="9">
        <v>1192</v>
      </c>
      <c r="S385" s="9"/>
      <c r="T385" s="9"/>
      <c r="U385" s="9"/>
      <c r="V385" s="9"/>
      <c r="W385" s="9"/>
    </row>
    <row r="386" spans="1:23" ht="16" x14ac:dyDescent="0.2">
      <c r="A386" s="9">
        <v>1193</v>
      </c>
      <c r="B386" s="9">
        <v>4585</v>
      </c>
      <c r="C386" s="9" t="s">
        <v>635</v>
      </c>
      <c r="D386" s="10" t="s">
        <v>57</v>
      </c>
      <c r="E386" s="9" t="s">
        <v>58</v>
      </c>
      <c r="F386" s="9" t="s">
        <v>59</v>
      </c>
      <c r="G386" s="11"/>
      <c r="I386" s="9">
        <v>96</v>
      </c>
      <c r="J386" s="12">
        <v>26</v>
      </c>
      <c r="K386" s="12" t="s">
        <v>60</v>
      </c>
      <c r="L386" s="12" t="s">
        <v>61</v>
      </c>
      <c r="M386" s="12">
        <v>53</v>
      </c>
      <c r="N386" s="9" t="s">
        <v>613</v>
      </c>
      <c r="O386" s="9" t="s">
        <v>104</v>
      </c>
      <c r="P386" s="13" t="s">
        <v>105</v>
      </c>
      <c r="Q386" s="9" t="s">
        <v>32</v>
      </c>
      <c r="R386" s="9">
        <v>1193</v>
      </c>
      <c r="S386" s="9"/>
      <c r="T386" s="9"/>
      <c r="U386" s="9"/>
      <c r="V386" s="9"/>
      <c r="W386" s="9"/>
    </row>
    <row r="387" spans="1:23" ht="16" x14ac:dyDescent="0.2">
      <c r="A387" s="9">
        <v>1193</v>
      </c>
      <c r="B387" s="9">
        <v>4586</v>
      </c>
      <c r="C387" s="9" t="s">
        <v>635</v>
      </c>
      <c r="D387" s="10" t="s">
        <v>57</v>
      </c>
      <c r="E387" s="9" t="s">
        <v>58</v>
      </c>
      <c r="F387" s="9" t="s">
        <v>59</v>
      </c>
      <c r="G387" s="11"/>
      <c r="I387" s="9">
        <v>96</v>
      </c>
      <c r="J387" s="12">
        <v>26</v>
      </c>
      <c r="K387" s="12" t="s">
        <v>60</v>
      </c>
      <c r="L387" s="12" t="s">
        <v>61</v>
      </c>
      <c r="M387" s="12">
        <v>53</v>
      </c>
      <c r="N387" s="9" t="s">
        <v>613</v>
      </c>
      <c r="O387" s="9" t="s">
        <v>104</v>
      </c>
      <c r="P387" s="13" t="s">
        <v>106</v>
      </c>
      <c r="Q387" s="9" t="s">
        <v>32</v>
      </c>
      <c r="R387" s="9">
        <v>1193</v>
      </c>
      <c r="S387" s="9"/>
      <c r="T387" s="9"/>
      <c r="U387" s="9"/>
      <c r="V387" s="9"/>
      <c r="W387" s="9"/>
    </row>
    <row r="388" spans="1:23" ht="16" x14ac:dyDescent="0.2">
      <c r="A388" s="9">
        <v>1194</v>
      </c>
      <c r="B388" s="9">
        <v>4587</v>
      </c>
      <c r="C388" s="9" t="s">
        <v>636</v>
      </c>
      <c r="D388" s="10" t="s">
        <v>354</v>
      </c>
      <c r="E388" s="9" t="s">
        <v>355</v>
      </c>
      <c r="F388" s="9" t="s">
        <v>356</v>
      </c>
      <c r="G388" s="11"/>
      <c r="I388" s="9">
        <v>96</v>
      </c>
      <c r="J388" s="12">
        <v>11</v>
      </c>
      <c r="K388" s="12" t="s">
        <v>357</v>
      </c>
      <c r="L388" s="12" t="s">
        <v>358</v>
      </c>
      <c r="M388" s="12">
        <v>15</v>
      </c>
      <c r="N388" s="9" t="s">
        <v>613</v>
      </c>
      <c r="O388" s="9" t="s">
        <v>104</v>
      </c>
      <c r="P388" s="13" t="s">
        <v>105</v>
      </c>
      <c r="Q388" s="9" t="s">
        <v>32</v>
      </c>
      <c r="R388" s="9">
        <v>1194</v>
      </c>
      <c r="S388" s="9"/>
      <c r="T388" s="9"/>
      <c r="U388" s="9"/>
      <c r="V388" s="9"/>
      <c r="W388" s="9"/>
    </row>
    <row r="389" spans="1:23" ht="16" x14ac:dyDescent="0.2">
      <c r="A389" s="9">
        <v>1194</v>
      </c>
      <c r="B389" s="9">
        <v>4588</v>
      </c>
      <c r="C389" s="9" t="s">
        <v>636</v>
      </c>
      <c r="D389" s="10" t="s">
        <v>354</v>
      </c>
      <c r="E389" s="9" t="s">
        <v>355</v>
      </c>
      <c r="F389" s="9" t="s">
        <v>356</v>
      </c>
      <c r="G389" s="11"/>
      <c r="I389" s="9">
        <v>96</v>
      </c>
      <c r="J389" s="12">
        <v>11</v>
      </c>
      <c r="K389" s="12" t="s">
        <v>357</v>
      </c>
      <c r="L389" s="12" t="s">
        <v>358</v>
      </c>
      <c r="M389" s="12">
        <v>15</v>
      </c>
      <c r="N389" s="9" t="s">
        <v>613</v>
      </c>
      <c r="O389" s="9" t="s">
        <v>104</v>
      </c>
      <c r="P389" s="13" t="s">
        <v>106</v>
      </c>
      <c r="Q389" s="9" t="s">
        <v>32</v>
      </c>
      <c r="R389" s="9">
        <v>1194</v>
      </c>
      <c r="S389" s="9"/>
      <c r="T389" s="9"/>
      <c r="U389" s="9"/>
      <c r="V389" s="9"/>
      <c r="W389" s="9"/>
    </row>
    <row r="390" spans="1:23" ht="16" x14ac:dyDescent="0.2">
      <c r="A390" s="9">
        <v>1195</v>
      </c>
      <c r="B390" s="9">
        <v>4589</v>
      </c>
      <c r="C390" s="9" t="s">
        <v>637</v>
      </c>
      <c r="D390" s="10" t="s">
        <v>338</v>
      </c>
      <c r="E390" s="9" t="s">
        <v>339</v>
      </c>
      <c r="F390" s="9" t="s">
        <v>340</v>
      </c>
      <c r="G390" s="11"/>
      <c r="I390" s="9">
        <v>96</v>
      </c>
      <c r="J390" s="12">
        <v>53</v>
      </c>
      <c r="K390" s="12" t="s">
        <v>341</v>
      </c>
      <c r="L390" s="12" t="s">
        <v>342</v>
      </c>
      <c r="M390" s="12">
        <v>74</v>
      </c>
      <c r="N390" s="9" t="s">
        <v>613</v>
      </c>
      <c r="O390" s="9" t="s">
        <v>104</v>
      </c>
      <c r="P390" s="13" t="s">
        <v>105</v>
      </c>
      <c r="Q390" s="9" t="s">
        <v>32</v>
      </c>
      <c r="R390" s="9">
        <v>1195</v>
      </c>
      <c r="S390" s="9"/>
      <c r="T390" s="9"/>
      <c r="U390" s="9"/>
      <c r="V390" s="9"/>
      <c r="W390" s="9"/>
    </row>
    <row r="391" spans="1:23" ht="16" x14ac:dyDescent="0.2">
      <c r="A391" s="9">
        <v>1195</v>
      </c>
      <c r="B391" s="9">
        <v>4590</v>
      </c>
      <c r="C391" s="9" t="s">
        <v>637</v>
      </c>
      <c r="D391" s="10" t="s">
        <v>338</v>
      </c>
      <c r="E391" s="9" t="s">
        <v>339</v>
      </c>
      <c r="F391" s="9" t="s">
        <v>340</v>
      </c>
      <c r="G391" s="11"/>
      <c r="I391" s="9">
        <v>96</v>
      </c>
      <c r="J391" s="12">
        <v>53</v>
      </c>
      <c r="K391" s="12" t="s">
        <v>341</v>
      </c>
      <c r="L391" s="12" t="s">
        <v>342</v>
      </c>
      <c r="M391" s="12">
        <v>74</v>
      </c>
      <c r="N391" s="9" t="s">
        <v>613</v>
      </c>
      <c r="O391" s="9" t="s">
        <v>104</v>
      </c>
      <c r="P391" s="13" t="s">
        <v>106</v>
      </c>
      <c r="Q391" s="9" t="s">
        <v>32</v>
      </c>
      <c r="R391" s="9">
        <v>1195</v>
      </c>
      <c r="S391" s="9"/>
      <c r="T391" s="9"/>
      <c r="U391" s="9"/>
      <c r="V391" s="9"/>
      <c r="W391" s="9"/>
    </row>
    <row r="392" spans="1:23" ht="16" x14ac:dyDescent="0.2">
      <c r="A392" s="9">
        <v>1196</v>
      </c>
      <c r="B392" s="9">
        <v>4591</v>
      </c>
      <c r="C392" s="9" t="s">
        <v>638</v>
      </c>
      <c r="D392" s="10" t="s">
        <v>199</v>
      </c>
      <c r="E392" s="9" t="s">
        <v>200</v>
      </c>
      <c r="F392" s="9" t="s">
        <v>201</v>
      </c>
      <c r="G392" s="11"/>
      <c r="I392" s="9">
        <v>96</v>
      </c>
      <c r="J392" s="12">
        <v>68</v>
      </c>
      <c r="K392" s="12" t="s">
        <v>202</v>
      </c>
      <c r="L392" s="12" t="s">
        <v>203</v>
      </c>
      <c r="M392" s="12">
        <v>31</v>
      </c>
      <c r="N392" s="9" t="s">
        <v>613</v>
      </c>
      <c r="O392" s="9" t="s">
        <v>30</v>
      </c>
      <c r="P392" s="13" t="s">
        <v>31</v>
      </c>
      <c r="Q392" s="9" t="s">
        <v>32</v>
      </c>
      <c r="R392" s="9">
        <v>1196</v>
      </c>
      <c r="S392" s="9"/>
      <c r="T392" s="9"/>
      <c r="U392" s="9"/>
      <c r="V392" s="9"/>
      <c r="W392" s="9"/>
    </row>
    <row r="393" spans="1:23" ht="16" x14ac:dyDescent="0.2">
      <c r="A393" s="9">
        <v>1196</v>
      </c>
      <c r="B393" s="9">
        <v>4592</v>
      </c>
      <c r="C393" s="9" t="s">
        <v>638</v>
      </c>
      <c r="D393" s="10" t="s">
        <v>199</v>
      </c>
      <c r="E393" s="9" t="s">
        <v>200</v>
      </c>
      <c r="F393" s="9" t="s">
        <v>201</v>
      </c>
      <c r="G393" s="11"/>
      <c r="I393" s="9">
        <v>96</v>
      </c>
      <c r="J393" s="12">
        <v>68</v>
      </c>
      <c r="K393" s="12" t="s">
        <v>202</v>
      </c>
      <c r="L393" s="12" t="s">
        <v>203</v>
      </c>
      <c r="M393" s="12">
        <v>31</v>
      </c>
      <c r="N393" s="9" t="s">
        <v>613</v>
      </c>
      <c r="O393" s="9" t="s">
        <v>30</v>
      </c>
      <c r="P393" s="13" t="s">
        <v>33</v>
      </c>
      <c r="Q393" s="9" t="s">
        <v>32</v>
      </c>
      <c r="R393" s="9">
        <v>1196</v>
      </c>
      <c r="S393" s="9"/>
      <c r="T393" s="9"/>
      <c r="U393" s="9"/>
      <c r="V393" s="9"/>
      <c r="W393" s="9"/>
    </row>
    <row r="394" spans="1:23" ht="16" x14ac:dyDescent="0.2">
      <c r="A394" s="9">
        <v>1197</v>
      </c>
      <c r="B394" s="9">
        <v>4593</v>
      </c>
      <c r="C394" s="9" t="s">
        <v>639</v>
      </c>
      <c r="D394" s="10" t="s">
        <v>478</v>
      </c>
      <c r="E394" s="9" t="s">
        <v>479</v>
      </c>
      <c r="F394" s="9" t="s">
        <v>480</v>
      </c>
      <c r="G394" s="11"/>
      <c r="I394" s="9">
        <v>96</v>
      </c>
      <c r="J394" s="12">
        <v>20</v>
      </c>
      <c r="K394" s="12" t="s">
        <v>481</v>
      </c>
      <c r="L394" s="12" t="s">
        <v>482</v>
      </c>
      <c r="M394" s="12">
        <v>39</v>
      </c>
      <c r="N394" s="9" t="s">
        <v>613</v>
      </c>
      <c r="O394" s="9" t="s">
        <v>30</v>
      </c>
      <c r="P394" s="13" t="s">
        <v>31</v>
      </c>
      <c r="Q394" s="9" t="s">
        <v>32</v>
      </c>
      <c r="R394" s="9">
        <v>1197</v>
      </c>
      <c r="S394" s="9"/>
      <c r="T394" s="9"/>
      <c r="U394" s="9"/>
      <c r="V394" s="9"/>
      <c r="W394" s="9"/>
    </row>
    <row r="395" spans="1:23" ht="16" x14ac:dyDescent="0.2">
      <c r="A395" s="9">
        <v>1197</v>
      </c>
      <c r="B395" s="9">
        <v>4594</v>
      </c>
      <c r="C395" s="9" t="s">
        <v>639</v>
      </c>
      <c r="D395" s="10" t="s">
        <v>478</v>
      </c>
      <c r="E395" s="9" t="s">
        <v>479</v>
      </c>
      <c r="F395" s="9" t="s">
        <v>480</v>
      </c>
      <c r="G395" s="11"/>
      <c r="I395" s="9">
        <v>96</v>
      </c>
      <c r="J395" s="12">
        <v>20</v>
      </c>
      <c r="K395" s="12" t="s">
        <v>481</v>
      </c>
      <c r="L395" s="12" t="s">
        <v>482</v>
      </c>
      <c r="M395" s="12">
        <v>39</v>
      </c>
      <c r="N395" s="9" t="s">
        <v>613</v>
      </c>
      <c r="O395" s="9" t="s">
        <v>30</v>
      </c>
      <c r="P395" s="13" t="s">
        <v>33</v>
      </c>
      <c r="Q395" s="9" t="s">
        <v>32</v>
      </c>
      <c r="R395" s="9">
        <v>1197</v>
      </c>
      <c r="S395" s="9"/>
      <c r="T395" s="9"/>
      <c r="U395" s="9"/>
      <c r="V395" s="9"/>
      <c r="W395" s="9"/>
    </row>
    <row r="396" spans="1:23" ht="16" x14ac:dyDescent="0.2">
      <c r="A396" s="9">
        <v>1198</v>
      </c>
      <c r="B396" s="9">
        <v>4595</v>
      </c>
      <c r="C396" s="9" t="s">
        <v>640</v>
      </c>
      <c r="D396" s="10" t="s">
        <v>138</v>
      </c>
      <c r="E396" s="9" t="s">
        <v>139</v>
      </c>
      <c r="F396" s="9" t="s">
        <v>140</v>
      </c>
      <c r="G396" s="11"/>
      <c r="H396" s="9"/>
      <c r="I396" s="9">
        <v>96</v>
      </c>
      <c r="J396" s="12">
        <v>48</v>
      </c>
      <c r="K396" s="12" t="s">
        <v>141</v>
      </c>
      <c r="L396" s="12" t="s">
        <v>142</v>
      </c>
      <c r="M396" s="12">
        <v>5</v>
      </c>
      <c r="N396" s="9" t="s">
        <v>613</v>
      </c>
      <c r="O396" s="9" t="s">
        <v>30</v>
      </c>
      <c r="P396" s="13" t="s">
        <v>31</v>
      </c>
      <c r="Q396" s="9" t="s">
        <v>32</v>
      </c>
      <c r="R396" s="9">
        <v>1198</v>
      </c>
      <c r="S396" s="9"/>
      <c r="T396" s="9"/>
      <c r="U396" s="9"/>
      <c r="V396" s="9"/>
      <c r="W396" s="9"/>
    </row>
    <row r="397" spans="1:23" ht="16" x14ac:dyDescent="0.2">
      <c r="A397" s="9">
        <v>1198</v>
      </c>
      <c r="B397" s="9">
        <v>4596</v>
      </c>
      <c r="C397" s="9" t="s">
        <v>640</v>
      </c>
      <c r="D397" s="10" t="s">
        <v>138</v>
      </c>
      <c r="E397" s="9" t="s">
        <v>139</v>
      </c>
      <c r="F397" s="9" t="s">
        <v>140</v>
      </c>
      <c r="G397" s="11"/>
      <c r="H397" s="9"/>
      <c r="I397" s="9">
        <v>96</v>
      </c>
      <c r="J397" s="12">
        <v>48</v>
      </c>
      <c r="K397" s="12" t="s">
        <v>141</v>
      </c>
      <c r="L397" s="12" t="s">
        <v>142</v>
      </c>
      <c r="M397" s="12">
        <v>5</v>
      </c>
      <c r="N397" s="9" t="s">
        <v>613</v>
      </c>
      <c r="O397" s="9" t="s">
        <v>30</v>
      </c>
      <c r="P397" s="13" t="s">
        <v>33</v>
      </c>
      <c r="Q397" s="9" t="s">
        <v>32</v>
      </c>
      <c r="R397" s="9">
        <v>1198</v>
      </c>
      <c r="S397" s="9"/>
      <c r="T397" s="9"/>
      <c r="U397" s="9"/>
      <c r="V397" s="9"/>
      <c r="W397" s="9"/>
    </row>
    <row r="398" spans="1:23" ht="16" x14ac:dyDescent="0.2">
      <c r="A398" s="9">
        <v>1199</v>
      </c>
      <c r="B398" s="9">
        <v>4597</v>
      </c>
      <c r="C398" s="9" t="s">
        <v>641</v>
      </c>
      <c r="D398" s="10" t="s">
        <v>108</v>
      </c>
      <c r="E398" s="9" t="s">
        <v>109</v>
      </c>
      <c r="F398" s="9" t="s">
        <v>110</v>
      </c>
      <c r="G398" s="11"/>
      <c r="I398" s="9">
        <v>96</v>
      </c>
      <c r="J398" s="12">
        <v>67</v>
      </c>
      <c r="K398" s="12" t="s">
        <v>111</v>
      </c>
      <c r="L398" s="12" t="s">
        <v>112</v>
      </c>
      <c r="M398" s="12">
        <v>76</v>
      </c>
      <c r="N398" s="9" t="s">
        <v>613</v>
      </c>
      <c r="O398" s="9" t="s">
        <v>30</v>
      </c>
      <c r="P398" s="13" t="s">
        <v>31</v>
      </c>
      <c r="Q398" s="9" t="s">
        <v>32</v>
      </c>
      <c r="R398" s="9">
        <v>1199</v>
      </c>
      <c r="S398" s="9"/>
      <c r="T398" s="9"/>
      <c r="U398" s="9"/>
      <c r="V398" s="9"/>
      <c r="W398" s="9"/>
    </row>
    <row r="399" spans="1:23" ht="16" x14ac:dyDescent="0.2">
      <c r="A399" s="9">
        <v>1199</v>
      </c>
      <c r="B399" s="9">
        <v>4598</v>
      </c>
      <c r="C399" s="9" t="s">
        <v>641</v>
      </c>
      <c r="D399" s="10" t="s">
        <v>108</v>
      </c>
      <c r="E399" s="9" t="s">
        <v>109</v>
      </c>
      <c r="F399" s="9" t="s">
        <v>110</v>
      </c>
      <c r="G399" s="11"/>
      <c r="I399" s="9">
        <v>96</v>
      </c>
      <c r="J399" s="12">
        <v>67</v>
      </c>
      <c r="K399" s="12" t="s">
        <v>111</v>
      </c>
      <c r="L399" s="12" t="s">
        <v>112</v>
      </c>
      <c r="M399" s="12">
        <v>76</v>
      </c>
      <c r="N399" s="9" t="s">
        <v>613</v>
      </c>
      <c r="O399" s="9" t="s">
        <v>30</v>
      </c>
      <c r="P399" s="13" t="s">
        <v>33</v>
      </c>
      <c r="Q399" s="9" t="s">
        <v>32</v>
      </c>
      <c r="R399" s="9">
        <v>1199</v>
      </c>
      <c r="S399" s="9"/>
      <c r="T399" s="9"/>
      <c r="U399" s="9"/>
      <c r="V399" s="9"/>
      <c r="W399" s="9"/>
    </row>
    <row r="400" spans="1:23" ht="16" x14ac:dyDescent="0.2">
      <c r="A400" s="9">
        <v>1200</v>
      </c>
      <c r="B400" s="9">
        <v>4599</v>
      </c>
      <c r="C400" s="9" t="s">
        <v>642</v>
      </c>
      <c r="D400" s="10" t="s">
        <v>81</v>
      </c>
      <c r="E400" s="9" t="s">
        <v>82</v>
      </c>
      <c r="F400" s="9" t="s">
        <v>83</v>
      </c>
      <c r="G400" s="11"/>
      <c r="I400" s="9">
        <v>96</v>
      </c>
      <c r="J400" s="12">
        <v>17</v>
      </c>
      <c r="K400" s="12" t="s">
        <v>84</v>
      </c>
      <c r="L400" s="12" t="s">
        <v>85</v>
      </c>
      <c r="M400" s="12">
        <v>46</v>
      </c>
      <c r="N400" s="9" t="s">
        <v>613</v>
      </c>
      <c r="O400" s="9" t="s">
        <v>30</v>
      </c>
      <c r="P400" s="13" t="s">
        <v>31</v>
      </c>
      <c r="Q400" s="9" t="s">
        <v>32</v>
      </c>
      <c r="R400" s="9">
        <v>1200</v>
      </c>
      <c r="S400" s="9"/>
      <c r="T400" s="9"/>
      <c r="U400" s="9"/>
      <c r="V400" s="9"/>
      <c r="W400" s="9"/>
    </row>
    <row r="401" spans="1:23" ht="16" x14ac:dyDescent="0.2">
      <c r="A401" s="9">
        <v>1200</v>
      </c>
      <c r="B401" s="9">
        <v>4600</v>
      </c>
      <c r="C401" s="9" t="s">
        <v>642</v>
      </c>
      <c r="D401" s="10" t="s">
        <v>81</v>
      </c>
      <c r="E401" s="9" t="s">
        <v>82</v>
      </c>
      <c r="F401" s="9" t="s">
        <v>83</v>
      </c>
      <c r="G401" s="11"/>
      <c r="I401" s="9">
        <v>96</v>
      </c>
      <c r="J401" s="12">
        <v>17</v>
      </c>
      <c r="K401" s="12" t="s">
        <v>84</v>
      </c>
      <c r="L401" s="12" t="s">
        <v>85</v>
      </c>
      <c r="M401" s="12">
        <v>46</v>
      </c>
      <c r="N401" s="9" t="s">
        <v>613</v>
      </c>
      <c r="O401" s="9" t="s">
        <v>30</v>
      </c>
      <c r="P401" s="13" t="s">
        <v>33</v>
      </c>
      <c r="Q401" s="9" t="s">
        <v>32</v>
      </c>
      <c r="R401" s="9">
        <v>1200</v>
      </c>
      <c r="S401" s="9"/>
      <c r="T401" s="9"/>
      <c r="U401" s="9"/>
      <c r="V401" s="9"/>
      <c r="W401" s="9"/>
    </row>
    <row r="402" spans="1:23" ht="16" x14ac:dyDescent="0.2">
      <c r="A402" s="9">
        <v>1201</v>
      </c>
      <c r="B402" s="9">
        <v>4601</v>
      </c>
      <c r="C402" s="9" t="s">
        <v>643</v>
      </c>
      <c r="D402" s="10" t="s">
        <v>494</v>
      </c>
      <c r="E402" s="9" t="s">
        <v>495</v>
      </c>
      <c r="F402" s="9" t="s">
        <v>496</v>
      </c>
      <c r="G402" s="11"/>
      <c r="I402" s="9">
        <v>96</v>
      </c>
      <c r="J402" s="12">
        <v>75</v>
      </c>
      <c r="K402" s="12" t="s">
        <v>497</v>
      </c>
      <c r="L402" s="12" t="s">
        <v>498</v>
      </c>
      <c r="M402" s="12">
        <v>20</v>
      </c>
      <c r="N402" s="9" t="s">
        <v>613</v>
      </c>
      <c r="O402" s="9" t="s">
        <v>30</v>
      </c>
      <c r="P402" s="13" t="s">
        <v>31</v>
      </c>
      <c r="Q402" s="9" t="s">
        <v>32</v>
      </c>
      <c r="R402" s="9">
        <v>1201</v>
      </c>
      <c r="S402" s="9"/>
      <c r="T402" s="9"/>
      <c r="U402" s="9"/>
      <c r="V402" s="9"/>
      <c r="W402" s="9"/>
    </row>
    <row r="403" spans="1:23" ht="16" x14ac:dyDescent="0.2">
      <c r="A403" s="9">
        <v>1201</v>
      </c>
      <c r="B403" s="9">
        <v>4602</v>
      </c>
      <c r="C403" s="9" t="s">
        <v>643</v>
      </c>
      <c r="D403" s="10" t="s">
        <v>494</v>
      </c>
      <c r="E403" s="9" t="s">
        <v>495</v>
      </c>
      <c r="F403" s="9" t="s">
        <v>496</v>
      </c>
      <c r="G403" s="11"/>
      <c r="I403" s="9">
        <v>96</v>
      </c>
      <c r="J403" s="12">
        <v>75</v>
      </c>
      <c r="K403" s="12" t="s">
        <v>497</v>
      </c>
      <c r="L403" s="12" t="s">
        <v>498</v>
      </c>
      <c r="M403" s="12">
        <v>20</v>
      </c>
      <c r="N403" s="9" t="s">
        <v>613</v>
      </c>
      <c r="O403" s="9" t="s">
        <v>30</v>
      </c>
      <c r="P403" s="13" t="s">
        <v>33</v>
      </c>
      <c r="Q403" s="9" t="s">
        <v>32</v>
      </c>
      <c r="R403" s="9">
        <v>1201</v>
      </c>
      <c r="S403" s="9"/>
      <c r="T403" s="9"/>
      <c r="U403" s="9"/>
      <c r="V403" s="9"/>
      <c r="W403" s="9"/>
    </row>
    <row r="404" spans="1:23" ht="16" x14ac:dyDescent="0.2">
      <c r="A404" s="9">
        <v>1202</v>
      </c>
      <c r="B404" s="9">
        <v>4603</v>
      </c>
      <c r="C404" s="9" t="s">
        <v>644</v>
      </c>
      <c r="D404" s="10" t="s">
        <v>302</v>
      </c>
      <c r="E404" s="9" t="s">
        <v>303</v>
      </c>
      <c r="F404" s="9" t="s">
        <v>304</v>
      </c>
      <c r="G404" s="11"/>
      <c r="I404" s="9">
        <v>96</v>
      </c>
      <c r="J404" s="12">
        <v>28</v>
      </c>
      <c r="K404" s="12" t="s">
        <v>305</v>
      </c>
      <c r="L404" s="12" t="s">
        <v>306</v>
      </c>
      <c r="M404" s="12">
        <v>28</v>
      </c>
      <c r="N404" s="9" t="s">
        <v>613</v>
      </c>
      <c r="O404" s="9" t="s">
        <v>30</v>
      </c>
      <c r="P404" s="13" t="s">
        <v>31</v>
      </c>
      <c r="Q404" s="9" t="s">
        <v>32</v>
      </c>
      <c r="R404" s="9">
        <v>1202</v>
      </c>
      <c r="S404" s="9"/>
      <c r="T404" s="9"/>
      <c r="U404" s="9"/>
      <c r="V404" s="9"/>
      <c r="W404" s="9"/>
    </row>
    <row r="405" spans="1:23" ht="16" x14ac:dyDescent="0.2">
      <c r="A405" s="9">
        <v>1202</v>
      </c>
      <c r="B405" s="9">
        <v>4604</v>
      </c>
      <c r="C405" s="9" t="s">
        <v>644</v>
      </c>
      <c r="D405" s="10" t="s">
        <v>302</v>
      </c>
      <c r="E405" s="9" t="s">
        <v>303</v>
      </c>
      <c r="F405" s="9" t="s">
        <v>304</v>
      </c>
      <c r="G405" s="11"/>
      <c r="I405" s="9">
        <v>96</v>
      </c>
      <c r="J405" s="12">
        <v>28</v>
      </c>
      <c r="K405" s="12" t="s">
        <v>305</v>
      </c>
      <c r="L405" s="12" t="s">
        <v>306</v>
      </c>
      <c r="M405" s="12">
        <v>28</v>
      </c>
      <c r="N405" s="9" t="s">
        <v>613</v>
      </c>
      <c r="O405" s="9" t="s">
        <v>30</v>
      </c>
      <c r="P405" s="13" t="s">
        <v>33</v>
      </c>
      <c r="Q405" s="9" t="s">
        <v>32</v>
      </c>
      <c r="R405" s="9">
        <v>1202</v>
      </c>
      <c r="S405" s="9"/>
      <c r="T405" s="9"/>
      <c r="U405" s="9"/>
      <c r="V405" s="9"/>
      <c r="W405" s="9"/>
    </row>
    <row r="406" spans="1:23" ht="16" x14ac:dyDescent="0.2">
      <c r="A406" s="9">
        <v>1203</v>
      </c>
      <c r="B406" s="9">
        <v>4605</v>
      </c>
      <c r="C406" s="9" t="s">
        <v>645</v>
      </c>
      <c r="D406" s="10" t="s">
        <v>472</v>
      </c>
      <c r="E406" s="9" t="s">
        <v>473</v>
      </c>
      <c r="F406" s="9" t="s">
        <v>474</v>
      </c>
      <c r="G406" s="11"/>
      <c r="I406" s="9">
        <v>96</v>
      </c>
      <c r="J406" s="12">
        <v>14</v>
      </c>
      <c r="K406" s="12" t="s">
        <v>475</v>
      </c>
      <c r="L406" s="12" t="s">
        <v>476</v>
      </c>
      <c r="M406" s="12">
        <v>49</v>
      </c>
      <c r="N406" s="9" t="s">
        <v>613</v>
      </c>
      <c r="O406" s="9" t="s">
        <v>30</v>
      </c>
      <c r="P406" s="13" t="s">
        <v>31</v>
      </c>
      <c r="Q406" s="9" t="s">
        <v>32</v>
      </c>
      <c r="R406" s="9">
        <v>1203</v>
      </c>
      <c r="S406" s="9"/>
      <c r="T406" s="9"/>
      <c r="U406" s="9"/>
      <c r="V406" s="9"/>
      <c r="W406" s="9"/>
    </row>
    <row r="407" spans="1:23" ht="16" x14ac:dyDescent="0.2">
      <c r="A407" s="9">
        <v>1203</v>
      </c>
      <c r="B407" s="9">
        <v>4606</v>
      </c>
      <c r="C407" s="9" t="s">
        <v>645</v>
      </c>
      <c r="D407" s="10" t="s">
        <v>472</v>
      </c>
      <c r="E407" s="9" t="s">
        <v>473</v>
      </c>
      <c r="F407" s="9" t="s">
        <v>474</v>
      </c>
      <c r="G407" s="11"/>
      <c r="I407" s="9">
        <v>96</v>
      </c>
      <c r="J407" s="12">
        <v>14</v>
      </c>
      <c r="K407" s="12" t="s">
        <v>475</v>
      </c>
      <c r="L407" s="12" t="s">
        <v>476</v>
      </c>
      <c r="M407" s="12">
        <v>49</v>
      </c>
      <c r="N407" s="9" t="s">
        <v>613</v>
      </c>
      <c r="O407" s="9" t="s">
        <v>30</v>
      </c>
      <c r="P407" s="13" t="s">
        <v>33</v>
      </c>
      <c r="Q407" s="9" t="s">
        <v>32</v>
      </c>
      <c r="R407" s="9">
        <v>1203</v>
      </c>
      <c r="S407" s="9"/>
      <c r="T407" s="9"/>
      <c r="U407" s="9"/>
      <c r="V407" s="9"/>
      <c r="W407" s="9"/>
    </row>
    <row r="408" spans="1:23" ht="16" x14ac:dyDescent="0.2">
      <c r="A408" s="9">
        <v>1204</v>
      </c>
      <c r="B408" s="9">
        <v>4607</v>
      </c>
      <c r="C408" s="9" t="s">
        <v>646</v>
      </c>
      <c r="D408" s="10" t="s">
        <v>320</v>
      </c>
      <c r="E408" s="9" t="s">
        <v>321</v>
      </c>
      <c r="F408" s="9" t="s">
        <v>322</v>
      </c>
      <c r="G408" s="11"/>
      <c r="I408" s="9">
        <v>96</v>
      </c>
      <c r="J408" s="12">
        <v>1</v>
      </c>
      <c r="K408" s="12" t="s">
        <v>323</v>
      </c>
      <c r="L408" s="12" t="s">
        <v>324</v>
      </c>
      <c r="M408" s="12">
        <v>48</v>
      </c>
      <c r="N408" s="9" t="s">
        <v>613</v>
      </c>
      <c r="O408" s="9" t="s">
        <v>30</v>
      </c>
      <c r="P408" s="13" t="s">
        <v>31</v>
      </c>
      <c r="Q408" s="9" t="s">
        <v>32</v>
      </c>
      <c r="R408" s="9">
        <v>1204</v>
      </c>
      <c r="S408" s="9"/>
      <c r="T408" s="9"/>
      <c r="U408" s="9"/>
      <c r="V408" s="9"/>
      <c r="W408" s="9"/>
    </row>
    <row r="409" spans="1:23" ht="16" x14ac:dyDescent="0.2">
      <c r="A409" s="9">
        <v>1204</v>
      </c>
      <c r="B409" s="9">
        <v>4608</v>
      </c>
      <c r="C409" s="9" t="s">
        <v>646</v>
      </c>
      <c r="D409" s="10" t="s">
        <v>320</v>
      </c>
      <c r="E409" s="9" t="s">
        <v>321</v>
      </c>
      <c r="F409" s="9" t="s">
        <v>322</v>
      </c>
      <c r="G409" s="11"/>
      <c r="I409" s="9">
        <v>96</v>
      </c>
      <c r="J409" s="12">
        <v>1</v>
      </c>
      <c r="K409" s="12" t="s">
        <v>323</v>
      </c>
      <c r="L409" s="12" t="s">
        <v>324</v>
      </c>
      <c r="M409" s="12">
        <v>48</v>
      </c>
      <c r="N409" s="9" t="s">
        <v>613</v>
      </c>
      <c r="O409" s="9" t="s">
        <v>30</v>
      </c>
      <c r="P409" s="13" t="s">
        <v>33</v>
      </c>
      <c r="Q409" s="9" t="s">
        <v>32</v>
      </c>
      <c r="R409" s="9">
        <v>1204</v>
      </c>
      <c r="S409" s="9"/>
      <c r="T409" s="9"/>
      <c r="U409" s="9"/>
      <c r="V409" s="9"/>
      <c r="W409" s="9"/>
    </row>
    <row r="410" spans="1:23" ht="16" x14ac:dyDescent="0.2">
      <c r="A410" s="9">
        <v>1205</v>
      </c>
      <c r="B410" s="9">
        <v>4609</v>
      </c>
      <c r="C410" s="9" t="s">
        <v>647</v>
      </c>
      <c r="D410" s="10" t="s">
        <v>518</v>
      </c>
      <c r="E410" s="9" t="s">
        <v>519</v>
      </c>
      <c r="F410" s="9" t="s">
        <v>520</v>
      </c>
      <c r="G410" s="11"/>
      <c r="I410" s="9">
        <v>96</v>
      </c>
      <c r="J410" s="12">
        <v>30</v>
      </c>
      <c r="K410" s="12" t="s">
        <v>521</v>
      </c>
      <c r="L410" s="12" t="s">
        <v>522</v>
      </c>
      <c r="M410" s="12">
        <v>42</v>
      </c>
      <c r="N410" s="9" t="s">
        <v>613</v>
      </c>
      <c r="O410" s="9" t="s">
        <v>30</v>
      </c>
      <c r="P410" s="13" t="s">
        <v>31</v>
      </c>
      <c r="Q410" s="9" t="s">
        <v>32</v>
      </c>
      <c r="R410" s="9">
        <v>1205</v>
      </c>
      <c r="S410" s="9"/>
      <c r="T410" s="9"/>
      <c r="U410" s="9"/>
      <c r="V410" s="9"/>
      <c r="W410" s="9"/>
    </row>
    <row r="411" spans="1:23" ht="16" x14ac:dyDescent="0.2">
      <c r="A411" s="9">
        <v>1205</v>
      </c>
      <c r="B411" s="9">
        <v>4610</v>
      </c>
      <c r="C411" s="9" t="s">
        <v>647</v>
      </c>
      <c r="D411" s="10" t="s">
        <v>518</v>
      </c>
      <c r="E411" s="9" t="s">
        <v>519</v>
      </c>
      <c r="F411" s="9" t="s">
        <v>520</v>
      </c>
      <c r="G411" s="11"/>
      <c r="I411" s="9">
        <v>96</v>
      </c>
      <c r="J411" s="12">
        <v>30</v>
      </c>
      <c r="K411" s="12" t="s">
        <v>521</v>
      </c>
      <c r="L411" s="12" t="s">
        <v>522</v>
      </c>
      <c r="M411" s="12">
        <v>42</v>
      </c>
      <c r="N411" s="9" t="s">
        <v>613</v>
      </c>
      <c r="O411" s="9" t="s">
        <v>30</v>
      </c>
      <c r="P411" s="13" t="s">
        <v>33</v>
      </c>
      <c r="Q411" s="9" t="s">
        <v>32</v>
      </c>
      <c r="R411" s="9">
        <v>1205</v>
      </c>
      <c r="S411" s="9"/>
      <c r="T411" s="9"/>
      <c r="U411" s="9"/>
      <c r="V411" s="9"/>
      <c r="W411" s="9"/>
    </row>
    <row r="412" spans="1:23" ht="16" x14ac:dyDescent="0.2">
      <c r="A412" s="9">
        <v>1206</v>
      </c>
      <c r="B412" s="9">
        <v>4611</v>
      </c>
      <c r="C412" s="9" t="s">
        <v>648</v>
      </c>
      <c r="D412" s="10" t="s">
        <v>223</v>
      </c>
      <c r="E412" s="9" t="s">
        <v>224</v>
      </c>
      <c r="F412" s="9" t="s">
        <v>225</v>
      </c>
      <c r="G412" s="11"/>
      <c r="I412" s="9">
        <v>96</v>
      </c>
      <c r="J412" s="12">
        <v>7</v>
      </c>
      <c r="K412" s="12" t="s">
        <v>226</v>
      </c>
      <c r="L412" s="12" t="s">
        <v>227</v>
      </c>
      <c r="M412" s="12">
        <v>34</v>
      </c>
      <c r="N412" s="9" t="s">
        <v>613</v>
      </c>
      <c r="O412" s="9" t="s">
        <v>30</v>
      </c>
      <c r="P412" s="13" t="s">
        <v>31</v>
      </c>
      <c r="Q412" s="9" t="s">
        <v>32</v>
      </c>
      <c r="R412" s="9">
        <v>1206</v>
      </c>
      <c r="S412" s="9"/>
      <c r="T412" s="9"/>
      <c r="U412" s="9"/>
      <c r="V412" s="9"/>
      <c r="W412" s="9"/>
    </row>
    <row r="413" spans="1:23" ht="16" x14ac:dyDescent="0.2">
      <c r="A413" s="9">
        <v>1206</v>
      </c>
      <c r="B413" s="9">
        <v>4612</v>
      </c>
      <c r="C413" s="9" t="s">
        <v>648</v>
      </c>
      <c r="D413" s="10" t="s">
        <v>223</v>
      </c>
      <c r="E413" s="9" t="s">
        <v>224</v>
      </c>
      <c r="F413" s="9" t="s">
        <v>225</v>
      </c>
      <c r="G413" s="11"/>
      <c r="I413" s="9">
        <v>96</v>
      </c>
      <c r="J413" s="12">
        <v>7</v>
      </c>
      <c r="K413" s="12" t="s">
        <v>226</v>
      </c>
      <c r="L413" s="12" t="s">
        <v>227</v>
      </c>
      <c r="M413" s="12">
        <v>34</v>
      </c>
      <c r="N413" s="9" t="s">
        <v>613</v>
      </c>
      <c r="O413" s="9" t="s">
        <v>30</v>
      </c>
      <c r="P413" s="13" t="s">
        <v>33</v>
      </c>
      <c r="Q413" s="9" t="s">
        <v>32</v>
      </c>
      <c r="R413" s="9">
        <v>1206</v>
      </c>
      <c r="S413" s="9"/>
      <c r="T413" s="9"/>
      <c r="U413" s="9"/>
      <c r="V413" s="9"/>
      <c r="W413" s="9"/>
    </row>
    <row r="414" spans="1:23" ht="16" x14ac:dyDescent="0.2">
      <c r="A414" s="9">
        <v>1207</v>
      </c>
      <c r="B414" s="9">
        <v>4613</v>
      </c>
      <c r="C414" s="9" t="s">
        <v>649</v>
      </c>
      <c r="D414" s="10" t="s">
        <v>362</v>
      </c>
      <c r="E414" s="9" t="s">
        <v>363</v>
      </c>
      <c r="F414" s="9" t="s">
        <v>364</v>
      </c>
      <c r="G414" s="11"/>
      <c r="I414" s="9">
        <v>96</v>
      </c>
      <c r="J414" s="12">
        <v>65</v>
      </c>
      <c r="K414" s="12" t="s">
        <v>365</v>
      </c>
      <c r="L414" s="12" t="s">
        <v>366</v>
      </c>
      <c r="M414" s="12">
        <v>24</v>
      </c>
      <c r="N414" s="9" t="s">
        <v>613</v>
      </c>
      <c r="O414" s="9" t="s">
        <v>30</v>
      </c>
      <c r="P414" s="13" t="s">
        <v>31</v>
      </c>
      <c r="Q414" s="9" t="s">
        <v>32</v>
      </c>
      <c r="R414" s="9">
        <v>1207</v>
      </c>
      <c r="S414" s="9"/>
      <c r="T414" s="9"/>
      <c r="U414" s="9"/>
      <c r="V414" s="9"/>
      <c r="W414" s="9"/>
    </row>
    <row r="415" spans="1:23" ht="16" x14ac:dyDescent="0.2">
      <c r="A415" s="9">
        <v>1207</v>
      </c>
      <c r="B415" s="9">
        <v>4614</v>
      </c>
      <c r="C415" s="9" t="s">
        <v>649</v>
      </c>
      <c r="D415" s="10" t="s">
        <v>362</v>
      </c>
      <c r="E415" s="9" t="s">
        <v>363</v>
      </c>
      <c r="F415" s="9" t="s">
        <v>364</v>
      </c>
      <c r="G415" s="11"/>
      <c r="I415" s="9">
        <v>96</v>
      </c>
      <c r="J415" s="12">
        <v>65</v>
      </c>
      <c r="K415" s="12" t="s">
        <v>365</v>
      </c>
      <c r="L415" s="12" t="s">
        <v>366</v>
      </c>
      <c r="M415" s="12">
        <v>24</v>
      </c>
      <c r="N415" s="9" t="s">
        <v>613</v>
      </c>
      <c r="O415" s="9" t="s">
        <v>30</v>
      </c>
      <c r="P415" s="13" t="s">
        <v>33</v>
      </c>
      <c r="Q415" s="9" t="s">
        <v>32</v>
      </c>
      <c r="R415" s="9">
        <v>1207</v>
      </c>
      <c r="S415" s="9"/>
      <c r="T415" s="9"/>
      <c r="U415" s="9"/>
      <c r="V415" s="9"/>
      <c r="W415" s="9"/>
    </row>
    <row r="416" spans="1:23" ht="16" x14ac:dyDescent="0.2">
      <c r="A416" s="9">
        <v>1208</v>
      </c>
      <c r="B416" s="9">
        <v>4615</v>
      </c>
      <c r="C416" s="9" t="s">
        <v>650</v>
      </c>
      <c r="D416" s="10" t="s">
        <v>211</v>
      </c>
      <c r="E416" s="9" t="s">
        <v>212</v>
      </c>
      <c r="F416" s="9" t="s">
        <v>213</v>
      </c>
      <c r="G416" s="11"/>
      <c r="I416" s="9">
        <v>96</v>
      </c>
      <c r="J416" s="12">
        <v>63</v>
      </c>
      <c r="K416" s="12" t="s">
        <v>214</v>
      </c>
      <c r="L416" s="12" t="s">
        <v>215</v>
      </c>
      <c r="M416" s="12">
        <v>63</v>
      </c>
      <c r="N416" s="9" t="s">
        <v>613</v>
      </c>
      <c r="O416" s="9" t="s">
        <v>104</v>
      </c>
      <c r="P416" s="13" t="s">
        <v>105</v>
      </c>
      <c r="Q416" s="9" t="s">
        <v>32</v>
      </c>
      <c r="R416" s="9">
        <v>1208</v>
      </c>
      <c r="S416" s="9"/>
      <c r="T416" s="9"/>
      <c r="U416" s="9"/>
      <c r="V416" s="9"/>
      <c r="W416" s="9"/>
    </row>
    <row r="417" spans="1:23" ht="16" x14ac:dyDescent="0.2">
      <c r="A417" s="9">
        <v>1208</v>
      </c>
      <c r="B417" s="9">
        <v>4616</v>
      </c>
      <c r="C417" s="9" t="s">
        <v>650</v>
      </c>
      <c r="D417" s="10" t="s">
        <v>211</v>
      </c>
      <c r="E417" s="9" t="s">
        <v>212</v>
      </c>
      <c r="F417" s="9" t="s">
        <v>213</v>
      </c>
      <c r="G417" s="11"/>
      <c r="I417" s="9">
        <v>96</v>
      </c>
      <c r="J417" s="12">
        <v>63</v>
      </c>
      <c r="K417" s="12" t="s">
        <v>214</v>
      </c>
      <c r="L417" s="12" t="s">
        <v>215</v>
      </c>
      <c r="M417" s="12">
        <v>63</v>
      </c>
      <c r="N417" s="9" t="s">
        <v>613</v>
      </c>
      <c r="O417" s="9" t="s">
        <v>104</v>
      </c>
      <c r="P417" s="13" t="s">
        <v>106</v>
      </c>
      <c r="Q417" s="9" t="s">
        <v>32</v>
      </c>
      <c r="R417" s="9">
        <v>1208</v>
      </c>
      <c r="S417" s="9"/>
      <c r="T417" s="9"/>
      <c r="U417" s="9"/>
      <c r="V417" s="9"/>
      <c r="W417" s="9"/>
    </row>
    <row r="418" spans="1:23" ht="16" x14ac:dyDescent="0.2">
      <c r="A418" s="9">
        <v>1209</v>
      </c>
      <c r="B418" s="9">
        <v>4617</v>
      </c>
      <c r="C418" s="9" t="s">
        <v>651</v>
      </c>
      <c r="D418" s="10" t="s">
        <v>362</v>
      </c>
      <c r="E418" s="9" t="s">
        <v>363</v>
      </c>
      <c r="F418" s="9" t="s">
        <v>364</v>
      </c>
      <c r="G418" s="11"/>
      <c r="I418" s="9">
        <v>96</v>
      </c>
      <c r="J418" s="12">
        <v>65</v>
      </c>
      <c r="K418" s="12" t="s">
        <v>365</v>
      </c>
      <c r="L418" s="12" t="s">
        <v>366</v>
      </c>
      <c r="M418" s="12">
        <v>24</v>
      </c>
      <c r="N418" s="9" t="s">
        <v>613</v>
      </c>
      <c r="O418" s="9" t="s">
        <v>104</v>
      </c>
      <c r="P418" s="13" t="s">
        <v>105</v>
      </c>
      <c r="Q418" s="9" t="s">
        <v>32</v>
      </c>
      <c r="R418" s="9">
        <v>1209</v>
      </c>
      <c r="S418" s="9"/>
      <c r="T418" s="9"/>
      <c r="U418" s="9"/>
      <c r="V418" s="9"/>
      <c r="W418" s="9"/>
    </row>
    <row r="419" spans="1:23" ht="16" x14ac:dyDescent="0.2">
      <c r="A419" s="9">
        <v>1209</v>
      </c>
      <c r="B419" s="9">
        <v>4618</v>
      </c>
      <c r="C419" s="9" t="s">
        <v>651</v>
      </c>
      <c r="D419" s="10" t="s">
        <v>362</v>
      </c>
      <c r="E419" s="9" t="s">
        <v>363</v>
      </c>
      <c r="F419" s="9" t="s">
        <v>364</v>
      </c>
      <c r="G419" s="11"/>
      <c r="I419" s="9">
        <v>96</v>
      </c>
      <c r="J419" s="12">
        <v>65</v>
      </c>
      <c r="K419" s="12" t="s">
        <v>365</v>
      </c>
      <c r="L419" s="12" t="s">
        <v>366</v>
      </c>
      <c r="M419" s="12">
        <v>24</v>
      </c>
      <c r="N419" s="9" t="s">
        <v>613</v>
      </c>
      <c r="O419" s="9" t="s">
        <v>104</v>
      </c>
      <c r="P419" s="13" t="s">
        <v>106</v>
      </c>
      <c r="Q419" s="9" t="s">
        <v>32</v>
      </c>
      <c r="R419" s="9">
        <v>1209</v>
      </c>
      <c r="S419" s="9"/>
      <c r="T419" s="9"/>
      <c r="U419" s="9"/>
      <c r="V419" s="9"/>
      <c r="W419" s="9"/>
    </row>
    <row r="420" spans="1:23" ht="16" x14ac:dyDescent="0.2">
      <c r="A420" s="9">
        <v>1210</v>
      </c>
      <c r="B420" s="9">
        <v>4619</v>
      </c>
      <c r="C420" s="9" t="s">
        <v>652</v>
      </c>
      <c r="D420" s="10" t="s">
        <v>283</v>
      </c>
      <c r="E420" s="9" t="s">
        <v>284</v>
      </c>
      <c r="F420" s="9" t="s">
        <v>285</v>
      </c>
      <c r="G420" s="11"/>
      <c r="I420" s="9">
        <v>96</v>
      </c>
      <c r="J420" s="12">
        <v>42</v>
      </c>
      <c r="K420" s="12" t="s">
        <v>286</v>
      </c>
      <c r="L420" s="12" t="s">
        <v>287</v>
      </c>
      <c r="M420" s="12">
        <v>27</v>
      </c>
      <c r="N420" s="9" t="s">
        <v>613</v>
      </c>
      <c r="O420" s="9" t="s">
        <v>104</v>
      </c>
      <c r="P420" s="13" t="s">
        <v>105</v>
      </c>
      <c r="Q420" s="9" t="s">
        <v>32</v>
      </c>
      <c r="R420" s="9">
        <v>1210</v>
      </c>
      <c r="S420" s="9"/>
      <c r="T420" s="9"/>
      <c r="U420" s="9"/>
      <c r="V420" s="9"/>
      <c r="W420" s="9"/>
    </row>
    <row r="421" spans="1:23" ht="16" x14ac:dyDescent="0.2">
      <c r="A421" s="9">
        <v>1210</v>
      </c>
      <c r="B421" s="9">
        <v>4620</v>
      </c>
      <c r="C421" s="9" t="s">
        <v>652</v>
      </c>
      <c r="D421" s="10" t="s">
        <v>283</v>
      </c>
      <c r="E421" s="9" t="s">
        <v>284</v>
      </c>
      <c r="F421" s="9" t="s">
        <v>285</v>
      </c>
      <c r="G421" s="11"/>
      <c r="I421" s="9">
        <v>96</v>
      </c>
      <c r="J421" s="12">
        <v>42</v>
      </c>
      <c r="K421" s="12" t="s">
        <v>286</v>
      </c>
      <c r="L421" s="12" t="s">
        <v>287</v>
      </c>
      <c r="M421" s="12">
        <v>27</v>
      </c>
      <c r="N421" s="9" t="s">
        <v>613</v>
      </c>
      <c r="O421" s="9" t="s">
        <v>104</v>
      </c>
      <c r="P421" s="13" t="s">
        <v>106</v>
      </c>
      <c r="Q421" s="9" t="s">
        <v>32</v>
      </c>
      <c r="R421" s="9">
        <v>1210</v>
      </c>
      <c r="S421" s="9"/>
      <c r="T421" s="9"/>
      <c r="U421" s="9"/>
      <c r="V421" s="9"/>
      <c r="W421" s="9"/>
    </row>
    <row r="422" spans="1:23" ht="16" x14ac:dyDescent="0.2">
      <c r="A422" s="9">
        <v>1211</v>
      </c>
      <c r="B422" s="9">
        <v>4621</v>
      </c>
      <c r="C422" s="9" t="s">
        <v>653</v>
      </c>
      <c r="D422" s="10" t="s">
        <v>187</v>
      </c>
      <c r="E422" s="9" t="s">
        <v>188</v>
      </c>
      <c r="F422" s="9" t="s">
        <v>189</v>
      </c>
      <c r="G422" s="11"/>
      <c r="I422" s="9">
        <v>96</v>
      </c>
      <c r="J422" s="12">
        <v>33</v>
      </c>
      <c r="K422" s="12" t="s">
        <v>190</v>
      </c>
      <c r="L422" s="12" t="s">
        <v>191</v>
      </c>
      <c r="M422" s="12">
        <v>23</v>
      </c>
      <c r="N422" s="9" t="s">
        <v>613</v>
      </c>
      <c r="O422" s="9" t="s">
        <v>104</v>
      </c>
      <c r="P422" s="13" t="s">
        <v>105</v>
      </c>
      <c r="Q422" s="9" t="s">
        <v>32</v>
      </c>
      <c r="R422" s="9">
        <v>1211</v>
      </c>
      <c r="S422" s="9"/>
      <c r="T422" s="9"/>
      <c r="U422" s="9"/>
      <c r="V422" s="9"/>
      <c r="W422" s="9"/>
    </row>
    <row r="423" spans="1:23" ht="16" x14ac:dyDescent="0.2">
      <c r="A423" s="9">
        <v>1211</v>
      </c>
      <c r="B423" s="9">
        <v>4622</v>
      </c>
      <c r="C423" s="9" t="s">
        <v>653</v>
      </c>
      <c r="D423" s="10" t="s">
        <v>187</v>
      </c>
      <c r="E423" s="9" t="s">
        <v>188</v>
      </c>
      <c r="F423" s="9" t="s">
        <v>189</v>
      </c>
      <c r="G423" s="11"/>
      <c r="I423" s="9">
        <v>96</v>
      </c>
      <c r="J423" s="12">
        <v>33</v>
      </c>
      <c r="K423" s="12" t="s">
        <v>190</v>
      </c>
      <c r="L423" s="12" t="s">
        <v>191</v>
      </c>
      <c r="M423" s="12">
        <v>23</v>
      </c>
      <c r="N423" s="9" t="s">
        <v>613</v>
      </c>
      <c r="O423" s="9" t="s">
        <v>104</v>
      </c>
      <c r="P423" s="13" t="s">
        <v>106</v>
      </c>
      <c r="Q423" s="9" t="s">
        <v>32</v>
      </c>
      <c r="R423" s="9">
        <v>1211</v>
      </c>
      <c r="S423" s="9"/>
      <c r="T423" s="9"/>
      <c r="U423" s="9"/>
      <c r="V423" s="9"/>
      <c r="W423" s="9"/>
    </row>
    <row r="424" spans="1:23" ht="16" x14ac:dyDescent="0.2">
      <c r="A424" s="9">
        <v>1212</v>
      </c>
      <c r="B424" s="9">
        <v>4623</v>
      </c>
      <c r="C424" s="9" t="s">
        <v>654</v>
      </c>
      <c r="D424" s="10" t="s">
        <v>129</v>
      </c>
      <c r="E424" s="9" t="s">
        <v>130</v>
      </c>
      <c r="F424" s="9" t="s">
        <v>129</v>
      </c>
      <c r="G424" s="11"/>
      <c r="I424" s="9">
        <v>96</v>
      </c>
      <c r="J424" s="12">
        <v>83</v>
      </c>
      <c r="K424" s="12"/>
      <c r="L424" s="12" t="s">
        <v>43</v>
      </c>
      <c r="M424" s="12">
        <v>82</v>
      </c>
      <c r="N424" s="9" t="s">
        <v>613</v>
      </c>
      <c r="O424" s="9" t="s">
        <v>104</v>
      </c>
      <c r="P424" s="13" t="s">
        <v>105</v>
      </c>
      <c r="Q424" s="9" t="s">
        <v>32</v>
      </c>
      <c r="R424" s="9">
        <v>1212</v>
      </c>
      <c r="S424" s="9"/>
      <c r="T424" s="9"/>
      <c r="U424" s="9"/>
      <c r="V424" s="9"/>
      <c r="W424" s="9"/>
    </row>
    <row r="425" spans="1:23" ht="16" x14ac:dyDescent="0.2">
      <c r="A425" s="9">
        <v>1212</v>
      </c>
      <c r="B425" s="9">
        <v>4624</v>
      </c>
      <c r="C425" s="9" t="s">
        <v>654</v>
      </c>
      <c r="D425" s="10" t="s">
        <v>129</v>
      </c>
      <c r="E425" s="9" t="s">
        <v>130</v>
      </c>
      <c r="F425" s="9" t="s">
        <v>129</v>
      </c>
      <c r="G425" s="11"/>
      <c r="I425" s="9">
        <v>96</v>
      </c>
      <c r="J425" s="12">
        <v>83</v>
      </c>
      <c r="K425" s="12"/>
      <c r="L425" s="12" t="s">
        <v>43</v>
      </c>
      <c r="M425" s="12">
        <v>82</v>
      </c>
      <c r="N425" s="9" t="s">
        <v>613</v>
      </c>
      <c r="O425" s="9" t="s">
        <v>104</v>
      </c>
      <c r="P425" s="13" t="s">
        <v>106</v>
      </c>
      <c r="Q425" s="9" t="s">
        <v>32</v>
      </c>
      <c r="R425" s="9">
        <v>1212</v>
      </c>
      <c r="S425" s="9"/>
      <c r="T425" s="9"/>
      <c r="U425" s="9"/>
      <c r="V425" s="9"/>
      <c r="W425" s="9"/>
    </row>
    <row r="426" spans="1:23" ht="16" x14ac:dyDescent="0.2">
      <c r="A426" s="9">
        <v>1213</v>
      </c>
      <c r="B426" s="9">
        <v>4625</v>
      </c>
      <c r="C426" s="9" t="s">
        <v>655</v>
      </c>
      <c r="D426" s="10" t="s">
        <v>75</v>
      </c>
      <c r="E426" s="9" t="s">
        <v>76</v>
      </c>
      <c r="F426" s="9" t="s">
        <v>77</v>
      </c>
      <c r="G426" s="11"/>
      <c r="I426" s="9">
        <v>96</v>
      </c>
      <c r="J426" s="12">
        <v>41</v>
      </c>
      <c r="K426" s="12" t="s">
        <v>78</v>
      </c>
      <c r="L426" s="12" t="s">
        <v>79</v>
      </c>
      <c r="M426" s="12">
        <v>52</v>
      </c>
      <c r="N426" s="9" t="s">
        <v>613</v>
      </c>
      <c r="O426" s="9" t="s">
        <v>104</v>
      </c>
      <c r="P426" s="13" t="s">
        <v>105</v>
      </c>
      <c r="Q426" s="9" t="s">
        <v>32</v>
      </c>
      <c r="R426" s="9">
        <v>1213</v>
      </c>
      <c r="S426" s="9"/>
      <c r="T426" s="9"/>
      <c r="U426" s="9"/>
      <c r="V426" s="9"/>
      <c r="W426" s="9"/>
    </row>
    <row r="427" spans="1:23" ht="16" x14ac:dyDescent="0.2">
      <c r="A427" s="9">
        <v>1213</v>
      </c>
      <c r="B427" s="9">
        <v>4626</v>
      </c>
      <c r="C427" s="9" t="s">
        <v>655</v>
      </c>
      <c r="D427" s="10" t="s">
        <v>75</v>
      </c>
      <c r="E427" s="9" t="s">
        <v>76</v>
      </c>
      <c r="F427" s="9" t="s">
        <v>77</v>
      </c>
      <c r="G427" s="11"/>
      <c r="I427" s="9">
        <v>96</v>
      </c>
      <c r="J427" s="12">
        <v>41</v>
      </c>
      <c r="K427" s="12" t="s">
        <v>78</v>
      </c>
      <c r="L427" s="12" t="s">
        <v>79</v>
      </c>
      <c r="M427" s="12">
        <v>52</v>
      </c>
      <c r="N427" s="9" t="s">
        <v>613</v>
      </c>
      <c r="O427" s="9" t="s">
        <v>104</v>
      </c>
      <c r="P427" s="13" t="s">
        <v>106</v>
      </c>
      <c r="Q427" s="9" t="s">
        <v>32</v>
      </c>
      <c r="R427" s="9">
        <v>1213</v>
      </c>
      <c r="S427" s="9"/>
      <c r="T427" s="9"/>
      <c r="U427" s="9"/>
      <c r="V427" s="9"/>
      <c r="W427" s="9"/>
    </row>
    <row r="428" spans="1:23" ht="16" x14ac:dyDescent="0.2">
      <c r="A428" s="9">
        <v>1214</v>
      </c>
      <c r="B428" s="9">
        <v>4627</v>
      </c>
      <c r="C428" s="9" t="s">
        <v>656</v>
      </c>
      <c r="D428" s="10" t="s">
        <v>345</v>
      </c>
      <c r="E428" s="9" t="s">
        <v>346</v>
      </c>
      <c r="F428" s="9" t="s">
        <v>347</v>
      </c>
      <c r="G428" s="11"/>
      <c r="I428" s="9">
        <v>96</v>
      </c>
      <c r="J428" s="12">
        <v>50</v>
      </c>
      <c r="K428" s="12" t="s">
        <v>348</v>
      </c>
      <c r="L428" s="12" t="s">
        <v>349</v>
      </c>
      <c r="M428" s="12">
        <v>72</v>
      </c>
      <c r="N428" s="9" t="s">
        <v>613</v>
      </c>
      <c r="O428" s="9" t="s">
        <v>104</v>
      </c>
      <c r="P428" s="13" t="s">
        <v>105</v>
      </c>
      <c r="Q428" s="9" t="s">
        <v>32</v>
      </c>
      <c r="R428" s="9">
        <v>1214</v>
      </c>
      <c r="S428" s="9"/>
      <c r="T428" s="9"/>
      <c r="U428" s="9"/>
      <c r="V428" s="9"/>
      <c r="W428" s="9"/>
    </row>
    <row r="429" spans="1:23" ht="16" x14ac:dyDescent="0.2">
      <c r="A429" s="9">
        <v>1214</v>
      </c>
      <c r="B429" s="9">
        <v>4628</v>
      </c>
      <c r="C429" s="9" t="s">
        <v>656</v>
      </c>
      <c r="D429" s="10" t="s">
        <v>345</v>
      </c>
      <c r="E429" s="9" t="s">
        <v>346</v>
      </c>
      <c r="F429" s="9" t="s">
        <v>347</v>
      </c>
      <c r="G429" s="11"/>
      <c r="I429" s="9">
        <v>96</v>
      </c>
      <c r="J429" s="12">
        <v>50</v>
      </c>
      <c r="K429" s="12" t="s">
        <v>348</v>
      </c>
      <c r="L429" s="12" t="s">
        <v>349</v>
      </c>
      <c r="M429" s="12">
        <v>72</v>
      </c>
      <c r="N429" s="9" t="s">
        <v>613</v>
      </c>
      <c r="O429" s="9" t="s">
        <v>104</v>
      </c>
      <c r="P429" s="13" t="s">
        <v>106</v>
      </c>
      <c r="Q429" s="9" t="s">
        <v>32</v>
      </c>
      <c r="R429" s="9">
        <v>1214</v>
      </c>
      <c r="S429" s="9"/>
      <c r="T429" s="9"/>
      <c r="U429" s="9"/>
      <c r="V429" s="9"/>
      <c r="W429" s="9"/>
    </row>
    <row r="430" spans="1:23" ht="16" x14ac:dyDescent="0.2">
      <c r="A430" s="9">
        <v>1215</v>
      </c>
      <c r="B430" s="9">
        <v>4629</v>
      </c>
      <c r="C430" s="9" t="s">
        <v>657</v>
      </c>
      <c r="D430" s="10" t="s">
        <v>518</v>
      </c>
      <c r="E430" s="9" t="s">
        <v>519</v>
      </c>
      <c r="F430" s="9" t="s">
        <v>520</v>
      </c>
      <c r="G430" s="11"/>
      <c r="I430" s="9">
        <v>96</v>
      </c>
      <c r="J430" s="12">
        <v>30</v>
      </c>
      <c r="K430" s="12" t="s">
        <v>521</v>
      </c>
      <c r="L430" s="12" t="s">
        <v>522</v>
      </c>
      <c r="M430" s="12">
        <v>42</v>
      </c>
      <c r="N430" s="9" t="s">
        <v>613</v>
      </c>
      <c r="O430" s="9" t="s">
        <v>104</v>
      </c>
      <c r="P430" s="13" t="s">
        <v>105</v>
      </c>
      <c r="Q430" s="9" t="s">
        <v>32</v>
      </c>
      <c r="R430" s="9">
        <v>1215</v>
      </c>
      <c r="S430" s="9" t="s">
        <v>143</v>
      </c>
      <c r="T430" s="9"/>
      <c r="U430" s="9" t="s">
        <v>143</v>
      </c>
      <c r="V430" s="9"/>
      <c r="W430" s="9"/>
    </row>
    <row r="431" spans="1:23" ht="16" x14ac:dyDescent="0.2">
      <c r="A431" s="9">
        <v>1215</v>
      </c>
      <c r="B431" s="9">
        <v>4630</v>
      </c>
      <c r="C431" s="9" t="s">
        <v>657</v>
      </c>
      <c r="D431" s="10" t="s">
        <v>518</v>
      </c>
      <c r="E431" s="9" t="s">
        <v>519</v>
      </c>
      <c r="F431" s="9" t="s">
        <v>520</v>
      </c>
      <c r="G431" s="11"/>
      <c r="I431" s="9">
        <v>96</v>
      </c>
      <c r="J431" s="12">
        <v>30</v>
      </c>
      <c r="K431" s="12" t="s">
        <v>521</v>
      </c>
      <c r="L431" s="12" t="s">
        <v>522</v>
      </c>
      <c r="M431" s="12">
        <v>42</v>
      </c>
      <c r="N431" s="9" t="s">
        <v>613</v>
      </c>
      <c r="O431" s="9" t="s">
        <v>104</v>
      </c>
      <c r="P431" s="13" t="s">
        <v>106</v>
      </c>
      <c r="Q431" s="9" t="s">
        <v>32</v>
      </c>
      <c r="R431" s="9">
        <v>1215</v>
      </c>
      <c r="S431" s="9" t="s">
        <v>143</v>
      </c>
      <c r="T431" s="9"/>
      <c r="U431" s="9" t="s">
        <v>143</v>
      </c>
      <c r="V431" s="9"/>
      <c r="W431" s="9"/>
    </row>
    <row r="432" spans="1:23" ht="16" x14ac:dyDescent="0.2">
      <c r="A432" s="9">
        <v>1216</v>
      </c>
      <c r="B432" s="9">
        <v>4631</v>
      </c>
      <c r="C432" s="9" t="s">
        <v>658</v>
      </c>
      <c r="D432" s="10" t="s">
        <v>442</v>
      </c>
      <c r="E432" s="9" t="s">
        <v>443</v>
      </c>
      <c r="F432" s="9" t="s">
        <v>444</v>
      </c>
      <c r="G432" s="11"/>
      <c r="I432" s="9">
        <v>96</v>
      </c>
      <c r="J432" s="12">
        <v>29</v>
      </c>
      <c r="K432" s="12" t="s">
        <v>445</v>
      </c>
      <c r="L432" s="12" t="s">
        <v>446</v>
      </c>
      <c r="M432" s="12">
        <v>38</v>
      </c>
      <c r="N432" s="9" t="s">
        <v>613</v>
      </c>
      <c r="O432" s="9" t="s">
        <v>104</v>
      </c>
      <c r="P432" s="13" t="s">
        <v>105</v>
      </c>
      <c r="Q432" s="9" t="s">
        <v>32</v>
      </c>
      <c r="R432" s="9">
        <v>1216</v>
      </c>
      <c r="S432" s="9"/>
      <c r="T432" s="9"/>
      <c r="U432" s="9"/>
      <c r="V432" s="9"/>
      <c r="W432" s="9"/>
    </row>
    <row r="433" spans="1:23" ht="16" x14ac:dyDescent="0.2">
      <c r="A433" s="9">
        <v>1216</v>
      </c>
      <c r="B433" s="9">
        <v>4632</v>
      </c>
      <c r="C433" s="9" t="s">
        <v>658</v>
      </c>
      <c r="D433" s="10" t="s">
        <v>442</v>
      </c>
      <c r="E433" s="9" t="s">
        <v>443</v>
      </c>
      <c r="F433" s="9" t="s">
        <v>444</v>
      </c>
      <c r="G433" s="11"/>
      <c r="I433" s="9">
        <v>96</v>
      </c>
      <c r="J433" s="12">
        <v>29</v>
      </c>
      <c r="K433" s="12" t="s">
        <v>445</v>
      </c>
      <c r="L433" s="12" t="s">
        <v>446</v>
      </c>
      <c r="M433" s="12">
        <v>38</v>
      </c>
      <c r="N433" s="9" t="s">
        <v>613</v>
      </c>
      <c r="O433" s="9" t="s">
        <v>104</v>
      </c>
      <c r="P433" s="13" t="s">
        <v>106</v>
      </c>
      <c r="Q433" s="9" t="s">
        <v>32</v>
      </c>
      <c r="R433" s="9">
        <v>1216</v>
      </c>
      <c r="S433" s="9"/>
      <c r="T433" s="9"/>
      <c r="U433" s="9"/>
      <c r="V433" s="9"/>
      <c r="W433" s="9"/>
    </row>
    <row r="434" spans="1:23" ht="90" x14ac:dyDescent="0.2">
      <c r="A434" s="9">
        <v>1217</v>
      </c>
      <c r="B434" s="9">
        <v>4633</v>
      </c>
      <c r="C434" s="9" t="s">
        <v>659</v>
      </c>
      <c r="D434" s="10" t="s">
        <v>255</v>
      </c>
      <c r="E434" s="9" t="s">
        <v>256</v>
      </c>
      <c r="F434" s="9" t="s">
        <v>257</v>
      </c>
      <c r="G434" s="11" t="s">
        <v>258</v>
      </c>
      <c r="H434" s="14" t="s">
        <v>143</v>
      </c>
      <c r="I434" s="9">
        <v>84</v>
      </c>
      <c r="J434" s="12">
        <v>77</v>
      </c>
      <c r="K434" s="12" t="s">
        <v>259</v>
      </c>
      <c r="L434" s="12" t="s">
        <v>260</v>
      </c>
      <c r="M434" s="12">
        <v>45</v>
      </c>
      <c r="N434" s="9" t="s">
        <v>613</v>
      </c>
      <c r="O434" s="14" t="s">
        <v>104</v>
      </c>
      <c r="P434" s="13" t="s">
        <v>105</v>
      </c>
      <c r="Q434" s="9" t="s">
        <v>32</v>
      </c>
      <c r="R434" s="9">
        <v>1217</v>
      </c>
      <c r="S434" s="9"/>
      <c r="T434" s="9"/>
      <c r="U434" s="9"/>
      <c r="V434" s="9"/>
      <c r="W434" s="9"/>
    </row>
    <row r="435" spans="1:23" ht="90" x14ac:dyDescent="0.2">
      <c r="A435" s="9">
        <v>1217</v>
      </c>
      <c r="B435" s="9">
        <v>4634</v>
      </c>
      <c r="C435" s="9" t="s">
        <v>659</v>
      </c>
      <c r="D435" s="10" t="s">
        <v>255</v>
      </c>
      <c r="E435" s="9" t="s">
        <v>256</v>
      </c>
      <c r="F435" s="9" t="s">
        <v>257</v>
      </c>
      <c r="G435" s="11" t="s">
        <v>258</v>
      </c>
      <c r="H435" s="14" t="s">
        <v>143</v>
      </c>
      <c r="I435" s="9">
        <v>84</v>
      </c>
      <c r="J435" s="12">
        <v>77</v>
      </c>
      <c r="K435" s="12" t="s">
        <v>259</v>
      </c>
      <c r="L435" s="12" t="s">
        <v>260</v>
      </c>
      <c r="M435" s="12">
        <v>45</v>
      </c>
      <c r="N435" s="9" t="s">
        <v>613</v>
      </c>
      <c r="O435" s="14" t="s">
        <v>104</v>
      </c>
      <c r="P435" s="13" t="s">
        <v>106</v>
      </c>
      <c r="Q435" s="9" t="s">
        <v>32</v>
      </c>
      <c r="R435" s="9">
        <v>1217</v>
      </c>
      <c r="S435" s="9"/>
      <c r="T435" s="9"/>
      <c r="U435" s="9"/>
      <c r="V435" s="9"/>
      <c r="W435" s="9"/>
    </row>
    <row r="436" spans="1:23" ht="16" x14ac:dyDescent="0.2">
      <c r="A436" s="9">
        <v>1218</v>
      </c>
      <c r="B436" s="9">
        <v>4635</v>
      </c>
      <c r="C436" s="9" t="s">
        <v>660</v>
      </c>
      <c r="D436" s="10" t="s">
        <v>383</v>
      </c>
      <c r="E436" s="9" t="s">
        <v>384</v>
      </c>
      <c r="F436" s="9" t="s">
        <v>385</v>
      </c>
      <c r="G436" s="11"/>
      <c r="I436" s="9">
        <v>96</v>
      </c>
      <c r="J436" s="12">
        <v>69</v>
      </c>
      <c r="K436" s="12" t="s">
        <v>386</v>
      </c>
      <c r="L436" s="12" t="s">
        <v>387</v>
      </c>
      <c r="M436" s="12">
        <v>70</v>
      </c>
      <c r="N436" s="9" t="s">
        <v>613</v>
      </c>
      <c r="O436" s="9" t="s">
        <v>104</v>
      </c>
      <c r="P436" s="13" t="s">
        <v>105</v>
      </c>
      <c r="Q436" s="9" t="s">
        <v>32</v>
      </c>
      <c r="R436" s="9">
        <v>1218</v>
      </c>
      <c r="S436" s="9"/>
      <c r="T436" s="9"/>
      <c r="U436" s="9"/>
      <c r="V436" s="9"/>
      <c r="W436" s="9"/>
    </row>
    <row r="437" spans="1:23" ht="16" x14ac:dyDescent="0.2">
      <c r="A437" s="9">
        <v>1218</v>
      </c>
      <c r="B437" s="9">
        <v>4636</v>
      </c>
      <c r="C437" s="9" t="s">
        <v>660</v>
      </c>
      <c r="D437" s="10" t="s">
        <v>383</v>
      </c>
      <c r="E437" s="9" t="s">
        <v>384</v>
      </c>
      <c r="F437" s="9" t="s">
        <v>385</v>
      </c>
      <c r="G437" s="11"/>
      <c r="I437" s="9">
        <v>96</v>
      </c>
      <c r="J437" s="12">
        <v>69</v>
      </c>
      <c r="K437" s="12" t="s">
        <v>386</v>
      </c>
      <c r="L437" s="12" t="s">
        <v>387</v>
      </c>
      <c r="M437" s="12">
        <v>70</v>
      </c>
      <c r="N437" s="9" t="s">
        <v>613</v>
      </c>
      <c r="O437" s="9" t="s">
        <v>104</v>
      </c>
      <c r="P437" s="13" t="s">
        <v>106</v>
      </c>
      <c r="Q437" s="9" t="s">
        <v>32</v>
      </c>
      <c r="R437" s="9">
        <v>1218</v>
      </c>
      <c r="S437" s="9"/>
      <c r="T437" s="9"/>
      <c r="U437" s="9"/>
      <c r="V437" s="9"/>
      <c r="W437" s="9"/>
    </row>
    <row r="438" spans="1:23" ht="16" x14ac:dyDescent="0.2">
      <c r="A438" s="9">
        <v>1219</v>
      </c>
      <c r="B438" s="9">
        <v>4637</v>
      </c>
      <c r="C438" s="9" t="s">
        <v>661</v>
      </c>
      <c r="D438" s="10" t="s">
        <v>181</v>
      </c>
      <c r="E438" s="9" t="s">
        <v>182</v>
      </c>
      <c r="F438" s="9" t="s">
        <v>183</v>
      </c>
      <c r="G438" s="11"/>
      <c r="I438" s="9">
        <v>96</v>
      </c>
      <c r="J438" s="12">
        <v>66</v>
      </c>
      <c r="K438" s="12" t="s">
        <v>184</v>
      </c>
      <c r="L438" s="12" t="s">
        <v>185</v>
      </c>
      <c r="M438" s="12">
        <v>79</v>
      </c>
      <c r="N438" s="9" t="s">
        <v>613</v>
      </c>
      <c r="O438" s="9" t="s">
        <v>104</v>
      </c>
      <c r="P438" s="13" t="s">
        <v>105</v>
      </c>
      <c r="Q438" s="9" t="s">
        <v>32</v>
      </c>
      <c r="R438" s="9">
        <v>1219</v>
      </c>
      <c r="S438" s="9"/>
      <c r="T438" s="9"/>
      <c r="U438" s="9"/>
      <c r="V438" s="9"/>
      <c r="W438" s="9"/>
    </row>
    <row r="439" spans="1:23" ht="16" x14ac:dyDescent="0.2">
      <c r="A439" s="9">
        <v>1219</v>
      </c>
      <c r="B439" s="9">
        <v>4638</v>
      </c>
      <c r="C439" s="9" t="s">
        <v>661</v>
      </c>
      <c r="D439" s="10" t="s">
        <v>181</v>
      </c>
      <c r="E439" s="9" t="s">
        <v>182</v>
      </c>
      <c r="F439" s="9" t="s">
        <v>183</v>
      </c>
      <c r="G439" s="11"/>
      <c r="I439" s="9">
        <v>96</v>
      </c>
      <c r="J439" s="12">
        <v>66</v>
      </c>
      <c r="K439" s="12" t="s">
        <v>184</v>
      </c>
      <c r="L439" s="12" t="s">
        <v>185</v>
      </c>
      <c r="M439" s="12">
        <v>79</v>
      </c>
      <c r="N439" s="9" t="s">
        <v>613</v>
      </c>
      <c r="O439" s="9" t="s">
        <v>104</v>
      </c>
      <c r="P439" s="13" t="s">
        <v>106</v>
      </c>
      <c r="Q439" s="9" t="s">
        <v>32</v>
      </c>
      <c r="R439" s="9">
        <v>1219</v>
      </c>
      <c r="S439" s="9"/>
      <c r="T439" s="9"/>
      <c r="U439" s="9"/>
      <c r="V439" s="9"/>
      <c r="W439" s="9"/>
    </row>
    <row r="440" spans="1:23" ht="16" x14ac:dyDescent="0.2">
      <c r="A440" s="9">
        <v>1220</v>
      </c>
      <c r="B440" s="9">
        <v>4639</v>
      </c>
      <c r="C440" s="9" t="s">
        <v>662</v>
      </c>
      <c r="D440" s="10" t="s">
        <v>436</v>
      </c>
      <c r="E440" s="9" t="s">
        <v>437</v>
      </c>
      <c r="F440" s="9" t="s">
        <v>438</v>
      </c>
      <c r="G440" s="11"/>
      <c r="I440" s="9">
        <v>96</v>
      </c>
      <c r="J440" s="12">
        <v>58</v>
      </c>
      <c r="K440" s="12" t="s">
        <v>439</v>
      </c>
      <c r="L440" s="12" t="s">
        <v>440</v>
      </c>
      <c r="M440" s="12">
        <v>43</v>
      </c>
      <c r="N440" s="9" t="s">
        <v>613</v>
      </c>
      <c r="O440" s="9" t="s">
        <v>104</v>
      </c>
      <c r="P440" s="13" t="s">
        <v>105</v>
      </c>
      <c r="Q440" s="9" t="s">
        <v>32</v>
      </c>
      <c r="R440" s="9">
        <v>1220</v>
      </c>
      <c r="S440" s="9"/>
      <c r="T440" s="9"/>
      <c r="U440" s="9"/>
      <c r="V440" s="9"/>
      <c r="W440" s="9"/>
    </row>
    <row r="441" spans="1:23" ht="16" x14ac:dyDescent="0.2">
      <c r="A441" s="9">
        <v>1220</v>
      </c>
      <c r="B441" s="9">
        <v>4640</v>
      </c>
      <c r="C441" s="9" t="s">
        <v>662</v>
      </c>
      <c r="D441" s="10" t="s">
        <v>436</v>
      </c>
      <c r="E441" s="9" t="s">
        <v>437</v>
      </c>
      <c r="F441" s="9" t="s">
        <v>438</v>
      </c>
      <c r="G441" s="11"/>
      <c r="I441" s="9">
        <v>96</v>
      </c>
      <c r="J441" s="12">
        <v>58</v>
      </c>
      <c r="K441" s="12" t="s">
        <v>439</v>
      </c>
      <c r="L441" s="12" t="s">
        <v>440</v>
      </c>
      <c r="M441" s="12">
        <v>43</v>
      </c>
      <c r="N441" s="9" t="s">
        <v>613</v>
      </c>
      <c r="O441" s="9" t="s">
        <v>104</v>
      </c>
      <c r="P441" s="13" t="s">
        <v>106</v>
      </c>
      <c r="Q441" s="9" t="s">
        <v>32</v>
      </c>
      <c r="R441" s="9">
        <v>1220</v>
      </c>
      <c r="S441" s="9"/>
      <c r="T441" s="9"/>
      <c r="U441" s="9"/>
      <c r="V441" s="9"/>
      <c r="W441" s="9"/>
    </row>
    <row r="442" spans="1:23" ht="16" x14ac:dyDescent="0.2">
      <c r="A442" s="9">
        <v>1221</v>
      </c>
      <c r="B442" s="9">
        <v>4641</v>
      </c>
      <c r="C442" s="9" t="s">
        <v>663</v>
      </c>
      <c r="D442" s="10" t="s">
        <v>123</v>
      </c>
      <c r="E442" s="9" t="s">
        <v>124</v>
      </c>
      <c r="F442" s="9" t="s">
        <v>125</v>
      </c>
      <c r="G442" s="11"/>
      <c r="I442" s="9">
        <v>96</v>
      </c>
      <c r="J442" s="12">
        <v>31</v>
      </c>
      <c r="K442" s="12" t="s">
        <v>126</v>
      </c>
      <c r="L442" s="12" t="s">
        <v>127</v>
      </c>
      <c r="M442" s="12">
        <v>51</v>
      </c>
      <c r="N442" s="9" t="s">
        <v>613</v>
      </c>
      <c r="O442" s="9" t="s">
        <v>30</v>
      </c>
      <c r="P442" s="13" t="s">
        <v>31</v>
      </c>
      <c r="Q442" s="9" t="s">
        <v>32</v>
      </c>
      <c r="R442" s="9">
        <v>1221</v>
      </c>
      <c r="S442" s="9"/>
      <c r="T442" s="9"/>
      <c r="U442" s="9"/>
      <c r="V442" s="9"/>
      <c r="W442" s="9"/>
    </row>
    <row r="443" spans="1:23" ht="16" x14ac:dyDescent="0.2">
      <c r="A443" s="9">
        <v>1221</v>
      </c>
      <c r="B443" s="9">
        <v>4642</v>
      </c>
      <c r="C443" s="9" t="s">
        <v>663</v>
      </c>
      <c r="D443" s="10" t="s">
        <v>123</v>
      </c>
      <c r="E443" s="9" t="s">
        <v>124</v>
      </c>
      <c r="F443" s="9" t="s">
        <v>125</v>
      </c>
      <c r="G443" s="11"/>
      <c r="I443" s="9">
        <v>96</v>
      </c>
      <c r="J443" s="12">
        <v>31</v>
      </c>
      <c r="K443" s="12" t="s">
        <v>126</v>
      </c>
      <c r="L443" s="12" t="s">
        <v>127</v>
      </c>
      <c r="M443" s="12">
        <v>51</v>
      </c>
      <c r="N443" s="9" t="s">
        <v>613</v>
      </c>
      <c r="O443" s="9" t="s">
        <v>30</v>
      </c>
      <c r="P443" s="13" t="s">
        <v>33</v>
      </c>
      <c r="Q443" s="9" t="s">
        <v>32</v>
      </c>
      <c r="R443" s="9">
        <v>1221</v>
      </c>
      <c r="S443" s="9"/>
      <c r="T443" s="9"/>
      <c r="U443" s="9"/>
      <c r="V443" s="9"/>
      <c r="W443" s="9"/>
    </row>
    <row r="444" spans="1:23" ht="16" x14ac:dyDescent="0.2">
      <c r="A444" s="9">
        <v>1222</v>
      </c>
      <c r="B444" s="9">
        <v>4643</v>
      </c>
      <c r="C444" s="9" t="s">
        <v>664</v>
      </c>
      <c r="D444" s="10" t="s">
        <v>354</v>
      </c>
      <c r="E444" s="9" t="s">
        <v>355</v>
      </c>
      <c r="F444" s="9" t="s">
        <v>356</v>
      </c>
      <c r="G444" s="11"/>
      <c r="I444" s="9">
        <v>96</v>
      </c>
      <c r="J444" s="12">
        <v>11</v>
      </c>
      <c r="K444" s="12" t="s">
        <v>357</v>
      </c>
      <c r="L444" s="12" t="s">
        <v>358</v>
      </c>
      <c r="M444" s="12">
        <v>15</v>
      </c>
      <c r="N444" s="9" t="s">
        <v>613</v>
      </c>
      <c r="O444" s="9" t="s">
        <v>30</v>
      </c>
      <c r="P444" s="13" t="s">
        <v>31</v>
      </c>
      <c r="Q444" s="9" t="s">
        <v>32</v>
      </c>
      <c r="R444" s="9">
        <v>1222</v>
      </c>
      <c r="S444" s="9"/>
      <c r="T444" s="9"/>
      <c r="U444" s="9"/>
      <c r="V444" s="9"/>
      <c r="W444" s="9"/>
    </row>
    <row r="445" spans="1:23" ht="16" x14ac:dyDescent="0.2">
      <c r="A445" s="9">
        <v>1222</v>
      </c>
      <c r="B445" s="9">
        <v>4644</v>
      </c>
      <c r="C445" s="9" t="s">
        <v>664</v>
      </c>
      <c r="D445" s="10" t="s">
        <v>354</v>
      </c>
      <c r="E445" s="9" t="s">
        <v>355</v>
      </c>
      <c r="F445" s="9" t="s">
        <v>356</v>
      </c>
      <c r="G445" s="11"/>
      <c r="I445" s="9">
        <v>96</v>
      </c>
      <c r="J445" s="12">
        <v>11</v>
      </c>
      <c r="K445" s="12" t="s">
        <v>357</v>
      </c>
      <c r="L445" s="12" t="s">
        <v>358</v>
      </c>
      <c r="M445" s="12">
        <v>15</v>
      </c>
      <c r="N445" s="9" t="s">
        <v>613</v>
      </c>
      <c r="O445" s="9" t="s">
        <v>30</v>
      </c>
      <c r="P445" s="13" t="s">
        <v>33</v>
      </c>
      <c r="Q445" s="9" t="s">
        <v>32</v>
      </c>
      <c r="R445" s="9">
        <v>1222</v>
      </c>
      <c r="S445" s="9"/>
      <c r="T445" s="9"/>
      <c r="U445" s="9"/>
      <c r="V445" s="9"/>
      <c r="W445" s="9"/>
    </row>
    <row r="446" spans="1:23" ht="16" x14ac:dyDescent="0.2">
      <c r="A446" s="9">
        <v>1223</v>
      </c>
      <c r="B446" s="9">
        <v>4645</v>
      </c>
      <c r="C446" s="9" t="s">
        <v>665</v>
      </c>
      <c r="D446" s="10" t="s">
        <v>538</v>
      </c>
      <c r="E446" s="9" t="s">
        <v>539</v>
      </c>
      <c r="F446" s="9" t="s">
        <v>540</v>
      </c>
      <c r="G446" s="11"/>
      <c r="I446" s="9">
        <v>96</v>
      </c>
      <c r="J446" s="12">
        <v>18</v>
      </c>
      <c r="K446" s="12" t="s">
        <v>541</v>
      </c>
      <c r="L446" s="12" t="s">
        <v>542</v>
      </c>
      <c r="M446" s="12">
        <v>37</v>
      </c>
      <c r="N446" s="9" t="s">
        <v>613</v>
      </c>
      <c r="O446" s="9" t="s">
        <v>30</v>
      </c>
      <c r="P446" s="13" t="s">
        <v>31</v>
      </c>
      <c r="Q446" s="9" t="s">
        <v>32</v>
      </c>
      <c r="R446" s="9">
        <v>1223</v>
      </c>
      <c r="S446" s="9"/>
      <c r="T446" s="9"/>
      <c r="U446" s="9"/>
      <c r="V446" s="9"/>
      <c r="W446" s="9"/>
    </row>
    <row r="447" spans="1:23" ht="16" x14ac:dyDescent="0.2">
      <c r="A447" s="9">
        <v>1223</v>
      </c>
      <c r="B447" s="9">
        <v>4646</v>
      </c>
      <c r="C447" s="9" t="s">
        <v>665</v>
      </c>
      <c r="D447" s="10" t="s">
        <v>538</v>
      </c>
      <c r="E447" s="9" t="s">
        <v>539</v>
      </c>
      <c r="F447" s="9" t="s">
        <v>540</v>
      </c>
      <c r="G447" s="11"/>
      <c r="I447" s="9">
        <v>96</v>
      </c>
      <c r="J447" s="12">
        <v>18</v>
      </c>
      <c r="K447" s="12" t="s">
        <v>541</v>
      </c>
      <c r="L447" s="12" t="s">
        <v>542</v>
      </c>
      <c r="M447" s="12">
        <v>37</v>
      </c>
      <c r="N447" s="9" t="s">
        <v>613</v>
      </c>
      <c r="O447" s="9" t="s">
        <v>30</v>
      </c>
      <c r="P447" s="13" t="s">
        <v>33</v>
      </c>
      <c r="Q447" s="9" t="s">
        <v>32</v>
      </c>
      <c r="R447" s="9">
        <v>1223</v>
      </c>
      <c r="S447" s="9"/>
      <c r="T447" s="9"/>
      <c r="U447" s="9"/>
      <c r="V447" s="9"/>
      <c r="W447" s="9"/>
    </row>
    <row r="448" spans="1:23" ht="16" x14ac:dyDescent="0.2">
      <c r="A448" s="9">
        <v>1224</v>
      </c>
      <c r="B448" s="9">
        <v>4647</v>
      </c>
      <c r="C448" s="9" t="s">
        <v>666</v>
      </c>
      <c r="D448" s="10" t="s">
        <v>57</v>
      </c>
      <c r="E448" s="9" t="s">
        <v>58</v>
      </c>
      <c r="F448" s="9" t="s">
        <v>59</v>
      </c>
      <c r="G448" s="11"/>
      <c r="I448" s="9">
        <v>96</v>
      </c>
      <c r="J448" s="12">
        <v>26</v>
      </c>
      <c r="K448" s="12" t="s">
        <v>60</v>
      </c>
      <c r="L448" s="12" t="s">
        <v>61</v>
      </c>
      <c r="M448" s="12">
        <v>53</v>
      </c>
      <c r="N448" s="9" t="s">
        <v>613</v>
      </c>
      <c r="O448" s="9" t="s">
        <v>30</v>
      </c>
      <c r="P448" s="13" t="s">
        <v>31</v>
      </c>
      <c r="Q448" s="9" t="s">
        <v>32</v>
      </c>
      <c r="R448" s="9">
        <v>1224</v>
      </c>
      <c r="S448" s="9"/>
      <c r="T448" s="9"/>
      <c r="U448" s="9"/>
      <c r="V448" s="9"/>
      <c r="W448" s="9"/>
    </row>
    <row r="449" spans="1:23" ht="16" x14ac:dyDescent="0.2">
      <c r="A449" s="9">
        <v>1224</v>
      </c>
      <c r="B449" s="9">
        <v>4648</v>
      </c>
      <c r="C449" s="9" t="s">
        <v>666</v>
      </c>
      <c r="D449" s="10" t="s">
        <v>57</v>
      </c>
      <c r="E449" s="9" t="s">
        <v>58</v>
      </c>
      <c r="F449" s="9" t="s">
        <v>59</v>
      </c>
      <c r="G449" s="11"/>
      <c r="I449" s="9">
        <v>96</v>
      </c>
      <c r="J449" s="12">
        <v>26</v>
      </c>
      <c r="K449" s="12" t="s">
        <v>60</v>
      </c>
      <c r="L449" s="12" t="s">
        <v>61</v>
      </c>
      <c r="M449" s="12">
        <v>53</v>
      </c>
      <c r="N449" s="9" t="s">
        <v>613</v>
      </c>
      <c r="O449" s="9" t="s">
        <v>30</v>
      </c>
      <c r="P449" s="13" t="s">
        <v>33</v>
      </c>
      <c r="Q449" s="9" t="s">
        <v>32</v>
      </c>
      <c r="R449" s="9">
        <v>1224</v>
      </c>
      <c r="S449" s="9"/>
      <c r="T449" s="9"/>
      <c r="U449" s="9"/>
      <c r="V449" s="9"/>
      <c r="W449" s="9"/>
    </row>
    <row r="450" spans="1:23" ht="16" x14ac:dyDescent="0.2">
      <c r="A450" s="9">
        <v>1225</v>
      </c>
      <c r="B450" s="9">
        <v>4649</v>
      </c>
      <c r="C450" s="9" t="s">
        <v>667</v>
      </c>
      <c r="D450" s="10" t="s">
        <v>145</v>
      </c>
      <c r="E450" s="9" t="s">
        <v>146</v>
      </c>
      <c r="F450" s="9" t="s">
        <v>147</v>
      </c>
      <c r="G450" s="11"/>
      <c r="I450" s="9">
        <v>96</v>
      </c>
      <c r="J450" s="12">
        <v>57</v>
      </c>
      <c r="K450" s="12" t="s">
        <v>148</v>
      </c>
      <c r="L450" s="12" t="s">
        <v>149</v>
      </c>
      <c r="M450" s="12">
        <v>67</v>
      </c>
      <c r="N450" s="9" t="s">
        <v>613</v>
      </c>
      <c r="O450" s="9" t="s">
        <v>30</v>
      </c>
      <c r="P450" s="13" t="s">
        <v>31</v>
      </c>
      <c r="Q450" s="9" t="s">
        <v>32</v>
      </c>
      <c r="R450" s="9">
        <v>1225</v>
      </c>
      <c r="S450" s="9"/>
      <c r="T450" s="9"/>
      <c r="U450" s="9"/>
      <c r="V450" s="9"/>
      <c r="W450" s="9"/>
    </row>
    <row r="451" spans="1:23" ht="16" x14ac:dyDescent="0.2">
      <c r="A451" s="9">
        <v>1225</v>
      </c>
      <c r="B451" s="9">
        <v>4650</v>
      </c>
      <c r="C451" s="9" t="s">
        <v>667</v>
      </c>
      <c r="D451" s="10" t="s">
        <v>145</v>
      </c>
      <c r="E451" s="9" t="s">
        <v>146</v>
      </c>
      <c r="F451" s="9" t="s">
        <v>147</v>
      </c>
      <c r="G451" s="11"/>
      <c r="I451" s="9">
        <v>96</v>
      </c>
      <c r="J451" s="12">
        <v>57</v>
      </c>
      <c r="K451" s="12" t="s">
        <v>148</v>
      </c>
      <c r="L451" s="12" t="s">
        <v>149</v>
      </c>
      <c r="M451" s="12">
        <v>67</v>
      </c>
      <c r="N451" s="9" t="s">
        <v>613</v>
      </c>
      <c r="O451" s="9" t="s">
        <v>30</v>
      </c>
      <c r="P451" s="13" t="s">
        <v>33</v>
      </c>
      <c r="Q451" s="9" t="s">
        <v>32</v>
      </c>
      <c r="R451" s="9">
        <v>1225</v>
      </c>
      <c r="S451" s="9"/>
      <c r="T451" s="9"/>
      <c r="U451" s="9"/>
      <c r="V451" s="9"/>
      <c r="W451" s="9"/>
    </row>
    <row r="452" spans="1:23" ht="16" x14ac:dyDescent="0.2">
      <c r="A452" s="9">
        <v>1226</v>
      </c>
      <c r="B452" s="9">
        <v>4651</v>
      </c>
      <c r="C452" s="9" t="s">
        <v>668</v>
      </c>
      <c r="D452" s="10" t="s">
        <v>396</v>
      </c>
      <c r="E452" s="9" t="s">
        <v>397</v>
      </c>
      <c r="F452" s="9" t="s">
        <v>398</v>
      </c>
      <c r="G452" s="11"/>
      <c r="I452" s="9">
        <v>96</v>
      </c>
      <c r="J452" s="12">
        <v>70</v>
      </c>
      <c r="K452" s="12" t="s">
        <v>399</v>
      </c>
      <c r="L452" s="12" t="s">
        <v>400</v>
      </c>
      <c r="M452" s="12">
        <v>78</v>
      </c>
      <c r="N452" s="9" t="s">
        <v>613</v>
      </c>
      <c r="O452" s="9" t="s">
        <v>30</v>
      </c>
      <c r="P452" s="13" t="s">
        <v>31</v>
      </c>
      <c r="Q452" s="9" t="s">
        <v>32</v>
      </c>
      <c r="R452" s="9">
        <v>1226</v>
      </c>
      <c r="S452" s="9"/>
      <c r="T452" s="9"/>
      <c r="U452" s="9"/>
      <c r="V452" s="9"/>
      <c r="W452" s="9"/>
    </row>
    <row r="453" spans="1:23" ht="16" x14ac:dyDescent="0.2">
      <c r="A453" s="9">
        <v>1226</v>
      </c>
      <c r="B453" s="9">
        <v>4652</v>
      </c>
      <c r="C453" s="9" t="s">
        <v>668</v>
      </c>
      <c r="D453" s="10" t="s">
        <v>396</v>
      </c>
      <c r="E453" s="9" t="s">
        <v>397</v>
      </c>
      <c r="F453" s="9" t="s">
        <v>398</v>
      </c>
      <c r="G453" s="11"/>
      <c r="I453" s="9">
        <v>96</v>
      </c>
      <c r="J453" s="12">
        <v>70</v>
      </c>
      <c r="K453" s="12" t="s">
        <v>399</v>
      </c>
      <c r="L453" s="12" t="s">
        <v>400</v>
      </c>
      <c r="M453" s="12">
        <v>78</v>
      </c>
      <c r="N453" s="9" t="s">
        <v>613</v>
      </c>
      <c r="O453" s="9" t="s">
        <v>30</v>
      </c>
      <c r="P453" s="13" t="s">
        <v>33</v>
      </c>
      <c r="Q453" s="9" t="s">
        <v>32</v>
      </c>
      <c r="R453" s="9">
        <v>1226</v>
      </c>
      <c r="S453" s="9"/>
      <c r="T453" s="9"/>
      <c r="U453" s="9"/>
      <c r="V453" s="9"/>
      <c r="W453" s="9"/>
    </row>
    <row r="454" spans="1:23" ht="16" x14ac:dyDescent="0.2">
      <c r="A454" s="9">
        <v>1227</v>
      </c>
      <c r="B454" s="9">
        <v>4653</v>
      </c>
      <c r="C454" s="9" t="s">
        <v>669</v>
      </c>
      <c r="D454" s="10" t="s">
        <v>389</v>
      </c>
      <c r="E454" s="9" t="s">
        <v>390</v>
      </c>
      <c r="F454" s="9" t="s">
        <v>391</v>
      </c>
      <c r="G454" s="11"/>
      <c r="I454" s="9">
        <v>96</v>
      </c>
      <c r="J454" s="12">
        <v>39</v>
      </c>
      <c r="K454" s="12" t="s">
        <v>392</v>
      </c>
      <c r="L454" s="12" t="s">
        <v>393</v>
      </c>
      <c r="M454" s="12">
        <v>60</v>
      </c>
      <c r="N454" s="9" t="s">
        <v>613</v>
      </c>
      <c r="O454" s="9" t="s">
        <v>30</v>
      </c>
      <c r="P454" s="13" t="s">
        <v>31</v>
      </c>
      <c r="Q454" s="9" t="s">
        <v>32</v>
      </c>
      <c r="R454" s="9">
        <v>1227</v>
      </c>
      <c r="S454" s="9"/>
      <c r="T454" s="9"/>
      <c r="U454" s="9"/>
      <c r="V454" s="9"/>
      <c r="W454" s="9"/>
    </row>
    <row r="455" spans="1:23" ht="16" x14ac:dyDescent="0.2">
      <c r="A455" s="9">
        <v>1227</v>
      </c>
      <c r="B455" s="9">
        <v>4654</v>
      </c>
      <c r="C455" s="9" t="s">
        <v>669</v>
      </c>
      <c r="D455" s="10" t="s">
        <v>389</v>
      </c>
      <c r="E455" s="9" t="s">
        <v>390</v>
      </c>
      <c r="F455" s="9" t="s">
        <v>391</v>
      </c>
      <c r="G455" s="11"/>
      <c r="I455" s="9">
        <v>96</v>
      </c>
      <c r="J455" s="12">
        <v>39</v>
      </c>
      <c r="K455" s="12" t="s">
        <v>392</v>
      </c>
      <c r="L455" s="12" t="s">
        <v>393</v>
      </c>
      <c r="M455" s="12">
        <v>60</v>
      </c>
      <c r="N455" s="9" t="s">
        <v>613</v>
      </c>
      <c r="O455" s="9" t="s">
        <v>30</v>
      </c>
      <c r="P455" s="13" t="s">
        <v>33</v>
      </c>
      <c r="Q455" s="9" t="s">
        <v>32</v>
      </c>
      <c r="R455" s="9">
        <v>1227</v>
      </c>
      <c r="S455" s="9"/>
      <c r="T455" s="9"/>
      <c r="U455" s="9"/>
      <c r="V455" s="9"/>
      <c r="W455" s="9"/>
    </row>
    <row r="456" spans="1:23" ht="16" x14ac:dyDescent="0.2">
      <c r="A456" s="9">
        <v>1228</v>
      </c>
      <c r="B456" s="9">
        <v>4655</v>
      </c>
      <c r="C456" s="9" t="s">
        <v>670</v>
      </c>
      <c r="D456" s="10" t="s">
        <v>270</v>
      </c>
      <c r="E456" s="9" t="s">
        <v>271</v>
      </c>
      <c r="F456" s="9" t="s">
        <v>272</v>
      </c>
      <c r="G456" s="11"/>
      <c r="I456" s="9">
        <v>96</v>
      </c>
      <c r="J456" s="12">
        <v>15</v>
      </c>
      <c r="K456" s="12" t="s">
        <v>273</v>
      </c>
      <c r="L456" s="12" t="s">
        <v>274</v>
      </c>
      <c r="M456" s="12">
        <v>12</v>
      </c>
      <c r="N456" s="9" t="s">
        <v>613</v>
      </c>
      <c r="O456" s="9" t="s">
        <v>30</v>
      </c>
      <c r="P456" s="13" t="s">
        <v>31</v>
      </c>
      <c r="Q456" s="9" t="s">
        <v>32</v>
      </c>
      <c r="R456" s="9">
        <v>1228</v>
      </c>
      <c r="S456" s="9"/>
      <c r="T456" s="9"/>
      <c r="U456" s="9"/>
      <c r="V456" s="9"/>
      <c r="W456" s="9"/>
    </row>
    <row r="457" spans="1:23" ht="16" x14ac:dyDescent="0.2">
      <c r="A457" s="9">
        <v>1228</v>
      </c>
      <c r="B457" s="9">
        <v>4656</v>
      </c>
      <c r="C457" s="9" t="s">
        <v>670</v>
      </c>
      <c r="D457" s="10" t="s">
        <v>270</v>
      </c>
      <c r="E457" s="9" t="s">
        <v>271</v>
      </c>
      <c r="F457" s="9" t="s">
        <v>272</v>
      </c>
      <c r="G457" s="11"/>
      <c r="I457" s="9">
        <v>96</v>
      </c>
      <c r="J457" s="12">
        <v>15</v>
      </c>
      <c r="K457" s="12" t="s">
        <v>273</v>
      </c>
      <c r="L457" s="12" t="s">
        <v>274</v>
      </c>
      <c r="M457" s="12">
        <v>12</v>
      </c>
      <c r="N457" s="9" t="s">
        <v>613</v>
      </c>
      <c r="O457" s="9" t="s">
        <v>30</v>
      </c>
      <c r="P457" s="13" t="s">
        <v>33</v>
      </c>
      <c r="Q457" s="9" t="s">
        <v>32</v>
      </c>
      <c r="R457" s="9">
        <v>1228</v>
      </c>
      <c r="S457" s="9"/>
      <c r="T457" s="9"/>
      <c r="U457" s="9"/>
      <c r="V457" s="9"/>
      <c r="W457" s="9"/>
    </row>
    <row r="458" spans="1:23" ht="16" x14ac:dyDescent="0.2">
      <c r="A458" s="9">
        <v>1229</v>
      </c>
      <c r="B458" s="9">
        <v>4657</v>
      </c>
      <c r="C458" s="9" t="s">
        <v>671</v>
      </c>
      <c r="D458" s="10" t="s">
        <v>488</v>
      </c>
      <c r="E458" s="9" t="s">
        <v>489</v>
      </c>
      <c r="F458" s="9" t="s">
        <v>490</v>
      </c>
      <c r="G458" s="11"/>
      <c r="I458" s="9">
        <v>96</v>
      </c>
      <c r="J458" s="12">
        <v>6</v>
      </c>
      <c r="K458" s="12" t="s">
        <v>491</v>
      </c>
      <c r="L458" s="12" t="s">
        <v>492</v>
      </c>
      <c r="M458" s="12">
        <v>35</v>
      </c>
      <c r="N458" s="9" t="s">
        <v>613</v>
      </c>
      <c r="O458" s="9" t="s">
        <v>30</v>
      </c>
      <c r="P458" s="13" t="s">
        <v>31</v>
      </c>
      <c r="Q458" s="9" t="s">
        <v>32</v>
      </c>
      <c r="R458" s="9">
        <v>1229</v>
      </c>
      <c r="S458" s="9"/>
      <c r="T458" s="9"/>
      <c r="U458" s="9"/>
      <c r="V458" s="9"/>
      <c r="W458" s="9"/>
    </row>
    <row r="459" spans="1:23" ht="16" x14ac:dyDescent="0.2">
      <c r="A459" s="9">
        <v>1229</v>
      </c>
      <c r="B459" s="9">
        <v>4658</v>
      </c>
      <c r="C459" s="9" t="s">
        <v>671</v>
      </c>
      <c r="D459" s="10" t="s">
        <v>488</v>
      </c>
      <c r="E459" s="9" t="s">
        <v>489</v>
      </c>
      <c r="F459" s="9" t="s">
        <v>490</v>
      </c>
      <c r="G459" s="11"/>
      <c r="I459" s="9">
        <v>96</v>
      </c>
      <c r="J459" s="12">
        <v>6</v>
      </c>
      <c r="K459" s="12" t="s">
        <v>491</v>
      </c>
      <c r="L459" s="12" t="s">
        <v>492</v>
      </c>
      <c r="M459" s="12">
        <v>35</v>
      </c>
      <c r="N459" s="9" t="s">
        <v>613</v>
      </c>
      <c r="O459" s="9" t="s">
        <v>30</v>
      </c>
      <c r="P459" s="13" t="s">
        <v>33</v>
      </c>
      <c r="Q459" s="9" t="s">
        <v>32</v>
      </c>
      <c r="R459" s="9">
        <v>1229</v>
      </c>
      <c r="S459" s="9"/>
      <c r="T459" s="9"/>
      <c r="U459" s="9"/>
      <c r="V459" s="9"/>
      <c r="W459" s="9"/>
    </row>
    <row r="460" spans="1:23" ht="16" x14ac:dyDescent="0.2">
      <c r="A460" s="9">
        <v>1230</v>
      </c>
      <c r="B460" s="9">
        <v>4659</v>
      </c>
      <c r="C460" s="9" t="s">
        <v>672</v>
      </c>
      <c r="D460" s="10" t="s">
        <v>99</v>
      </c>
      <c r="E460" s="9" t="s">
        <v>100</v>
      </c>
      <c r="F460" s="9" t="s">
        <v>101</v>
      </c>
      <c r="G460" s="11"/>
      <c r="I460" s="9">
        <v>96</v>
      </c>
      <c r="J460" s="12">
        <v>2</v>
      </c>
      <c r="K460" s="12" t="s">
        <v>102</v>
      </c>
      <c r="L460" s="12" t="s">
        <v>103</v>
      </c>
      <c r="M460" s="12">
        <v>54</v>
      </c>
      <c r="N460" s="9" t="s">
        <v>613</v>
      </c>
      <c r="O460" s="9" t="s">
        <v>30</v>
      </c>
      <c r="P460" s="13" t="s">
        <v>31</v>
      </c>
      <c r="Q460" s="9" t="s">
        <v>32</v>
      </c>
      <c r="R460" s="9">
        <v>1230</v>
      </c>
      <c r="S460" s="9"/>
      <c r="T460" s="9"/>
      <c r="U460" s="9"/>
      <c r="V460" s="9"/>
      <c r="W460" s="9"/>
    </row>
    <row r="461" spans="1:23" ht="16" x14ac:dyDescent="0.2">
      <c r="A461" s="9">
        <v>1230</v>
      </c>
      <c r="B461" s="9">
        <v>4660</v>
      </c>
      <c r="C461" s="9" t="s">
        <v>672</v>
      </c>
      <c r="D461" s="10" t="s">
        <v>99</v>
      </c>
      <c r="E461" s="9" t="s">
        <v>100</v>
      </c>
      <c r="F461" s="9" t="s">
        <v>101</v>
      </c>
      <c r="G461" s="11"/>
      <c r="I461" s="9">
        <v>96</v>
      </c>
      <c r="J461" s="12">
        <v>2</v>
      </c>
      <c r="K461" s="12" t="s">
        <v>102</v>
      </c>
      <c r="L461" s="12" t="s">
        <v>103</v>
      </c>
      <c r="M461" s="12">
        <v>54</v>
      </c>
      <c r="N461" s="9" t="s">
        <v>613</v>
      </c>
      <c r="O461" s="9" t="s">
        <v>30</v>
      </c>
      <c r="P461" s="13" t="s">
        <v>33</v>
      </c>
      <c r="Q461" s="9" t="s">
        <v>32</v>
      </c>
      <c r="R461" s="9">
        <v>1230</v>
      </c>
      <c r="S461" s="9"/>
      <c r="T461" s="9"/>
      <c r="U461" s="9"/>
      <c r="V461" s="9"/>
      <c r="W461" s="9"/>
    </row>
    <row r="462" spans="1:23" ht="16" x14ac:dyDescent="0.2">
      <c r="A462" s="9">
        <v>1231</v>
      </c>
      <c r="B462" s="9">
        <v>4661</v>
      </c>
      <c r="C462" s="9" t="s">
        <v>673</v>
      </c>
      <c r="D462" s="10" t="s">
        <v>24</v>
      </c>
      <c r="E462" s="9" t="s">
        <v>25</v>
      </c>
      <c r="F462" s="9" t="s">
        <v>26</v>
      </c>
      <c r="G462" s="11"/>
      <c r="H462" s="9"/>
      <c r="I462" s="9">
        <v>96</v>
      </c>
      <c r="J462" s="12">
        <v>37</v>
      </c>
      <c r="K462" s="12" t="s">
        <v>27</v>
      </c>
      <c r="L462" s="12" t="s">
        <v>28</v>
      </c>
      <c r="M462" s="12">
        <v>7</v>
      </c>
      <c r="N462" s="9" t="s">
        <v>613</v>
      </c>
      <c r="O462" s="9" t="s">
        <v>30</v>
      </c>
      <c r="P462" s="13" t="s">
        <v>31</v>
      </c>
      <c r="Q462" s="9" t="s">
        <v>32</v>
      </c>
      <c r="R462" s="9">
        <v>1231</v>
      </c>
      <c r="S462" s="9"/>
      <c r="T462" s="9"/>
      <c r="U462" s="9"/>
      <c r="V462" s="9"/>
      <c r="W462" s="9"/>
    </row>
    <row r="463" spans="1:23" ht="16" x14ac:dyDescent="0.2">
      <c r="A463" s="9">
        <v>1231</v>
      </c>
      <c r="B463" s="9">
        <v>4662</v>
      </c>
      <c r="C463" s="9" t="s">
        <v>673</v>
      </c>
      <c r="D463" s="10" t="s">
        <v>24</v>
      </c>
      <c r="E463" s="9" t="s">
        <v>25</v>
      </c>
      <c r="F463" s="9" t="s">
        <v>26</v>
      </c>
      <c r="G463" s="11"/>
      <c r="H463" s="9"/>
      <c r="I463" s="9">
        <v>96</v>
      </c>
      <c r="J463" s="12">
        <v>37</v>
      </c>
      <c r="K463" s="12" t="s">
        <v>27</v>
      </c>
      <c r="L463" s="12" t="s">
        <v>28</v>
      </c>
      <c r="M463" s="12">
        <v>7</v>
      </c>
      <c r="N463" s="9" t="s">
        <v>613</v>
      </c>
      <c r="O463" s="9" t="s">
        <v>30</v>
      </c>
      <c r="P463" s="13" t="s">
        <v>33</v>
      </c>
      <c r="Q463" s="9" t="s">
        <v>32</v>
      </c>
      <c r="R463" s="9">
        <v>1231</v>
      </c>
      <c r="S463" s="9"/>
      <c r="T463" s="9"/>
      <c r="U463" s="9"/>
      <c r="V463" s="9"/>
      <c r="W463" s="9"/>
    </row>
    <row r="464" spans="1:23" ht="105" x14ac:dyDescent="0.2">
      <c r="A464" s="9">
        <v>1232</v>
      </c>
      <c r="B464" s="9">
        <v>4663</v>
      </c>
      <c r="C464" s="9" t="s">
        <v>674</v>
      </c>
      <c r="D464" s="10"/>
      <c r="E464" s="9" t="s">
        <v>42</v>
      </c>
      <c r="F464" s="9"/>
      <c r="G464" s="11" t="s">
        <v>231</v>
      </c>
      <c r="H464" s="9"/>
      <c r="I464" s="9">
        <v>96</v>
      </c>
      <c r="J464" s="12">
        <v>74</v>
      </c>
      <c r="K464" s="12" t="s">
        <v>232</v>
      </c>
      <c r="L464" s="12" t="s">
        <v>233</v>
      </c>
      <c r="M464" s="12">
        <v>13</v>
      </c>
      <c r="N464" s="9" t="s">
        <v>613</v>
      </c>
      <c r="O464" s="9" t="s">
        <v>30</v>
      </c>
      <c r="P464" s="13" t="s">
        <v>31</v>
      </c>
      <c r="Q464" s="9" t="s">
        <v>32</v>
      </c>
      <c r="R464" s="9">
        <v>1232</v>
      </c>
      <c r="S464" s="9"/>
      <c r="T464" s="9"/>
      <c r="U464" s="9"/>
      <c r="V464" s="9"/>
      <c r="W464" s="9"/>
    </row>
    <row r="465" spans="1:23" ht="105" x14ac:dyDescent="0.2">
      <c r="A465" s="9">
        <v>1232</v>
      </c>
      <c r="B465" s="9">
        <v>4664</v>
      </c>
      <c r="C465" s="9" t="s">
        <v>674</v>
      </c>
      <c r="D465" s="10"/>
      <c r="E465" s="9" t="s">
        <v>42</v>
      </c>
      <c r="F465" s="9"/>
      <c r="G465" s="11" t="s">
        <v>231</v>
      </c>
      <c r="H465" s="9"/>
      <c r="I465" s="9">
        <v>96</v>
      </c>
      <c r="J465" s="12">
        <v>74</v>
      </c>
      <c r="K465" s="12" t="s">
        <v>232</v>
      </c>
      <c r="L465" s="12" t="s">
        <v>233</v>
      </c>
      <c r="M465" s="12">
        <v>13</v>
      </c>
      <c r="N465" s="9" t="s">
        <v>613</v>
      </c>
      <c r="O465" s="9" t="s">
        <v>30</v>
      </c>
      <c r="P465" s="13" t="s">
        <v>33</v>
      </c>
      <c r="Q465" s="9" t="s">
        <v>32</v>
      </c>
      <c r="R465" s="9">
        <v>1232</v>
      </c>
      <c r="S465" s="9"/>
      <c r="T465" s="9"/>
      <c r="U465" s="9"/>
      <c r="V465" s="9"/>
      <c r="W465" s="9"/>
    </row>
    <row r="466" spans="1:23" ht="16" x14ac:dyDescent="0.2">
      <c r="A466" s="9">
        <v>1233</v>
      </c>
      <c r="B466" s="9">
        <v>4665</v>
      </c>
      <c r="C466" s="9" t="s">
        <v>675</v>
      </c>
      <c r="D466" s="10" t="s">
        <v>223</v>
      </c>
      <c r="E466" s="9" t="s">
        <v>224</v>
      </c>
      <c r="F466" s="9" t="s">
        <v>225</v>
      </c>
      <c r="G466" s="11"/>
      <c r="I466" s="9">
        <v>96</v>
      </c>
      <c r="J466" s="12">
        <v>7</v>
      </c>
      <c r="K466" s="12" t="s">
        <v>226</v>
      </c>
      <c r="L466" s="12" t="s">
        <v>227</v>
      </c>
      <c r="M466" s="12">
        <v>34</v>
      </c>
      <c r="N466" s="9" t="s">
        <v>613</v>
      </c>
      <c r="O466" s="9" t="s">
        <v>104</v>
      </c>
      <c r="P466" s="13" t="s">
        <v>105</v>
      </c>
      <c r="Q466" s="9" t="s">
        <v>32</v>
      </c>
      <c r="R466" s="9">
        <v>1233</v>
      </c>
      <c r="S466" s="9"/>
      <c r="T466" s="9"/>
      <c r="U466" s="9"/>
      <c r="V466" s="9"/>
      <c r="W466" s="9"/>
    </row>
    <row r="467" spans="1:23" ht="16" x14ac:dyDescent="0.2">
      <c r="A467" s="9">
        <v>1233</v>
      </c>
      <c r="B467" s="9">
        <v>4666</v>
      </c>
      <c r="C467" s="9" t="s">
        <v>675</v>
      </c>
      <c r="D467" s="10" t="s">
        <v>223</v>
      </c>
      <c r="E467" s="9" t="s">
        <v>224</v>
      </c>
      <c r="F467" s="9" t="s">
        <v>225</v>
      </c>
      <c r="G467" s="11"/>
      <c r="I467" s="9">
        <v>96</v>
      </c>
      <c r="J467" s="12">
        <v>7</v>
      </c>
      <c r="K467" s="12" t="s">
        <v>226</v>
      </c>
      <c r="L467" s="12" t="s">
        <v>227</v>
      </c>
      <c r="M467" s="12">
        <v>34</v>
      </c>
      <c r="N467" s="9" t="s">
        <v>613</v>
      </c>
      <c r="O467" s="9" t="s">
        <v>104</v>
      </c>
      <c r="P467" s="13" t="s">
        <v>106</v>
      </c>
      <c r="Q467" s="9" t="s">
        <v>32</v>
      </c>
      <c r="R467" s="9">
        <v>1233</v>
      </c>
      <c r="S467" s="9"/>
      <c r="T467" s="9"/>
      <c r="U467" s="9"/>
      <c r="V467" s="9"/>
      <c r="W467" s="9"/>
    </row>
    <row r="468" spans="1:23" ht="16" x14ac:dyDescent="0.2">
      <c r="A468" s="9">
        <v>1234</v>
      </c>
      <c r="B468" s="9">
        <v>4667</v>
      </c>
      <c r="C468" s="9" t="s">
        <v>676</v>
      </c>
      <c r="D468" s="10" t="s">
        <v>217</v>
      </c>
      <c r="E468" s="9" t="s">
        <v>218</v>
      </c>
      <c r="F468" s="9" t="s">
        <v>219</v>
      </c>
      <c r="G468" s="11"/>
      <c r="I468" s="9">
        <v>96</v>
      </c>
      <c r="J468" s="12">
        <v>64</v>
      </c>
      <c r="K468" s="12" t="s">
        <v>220</v>
      </c>
      <c r="L468" s="12" t="s">
        <v>221</v>
      </c>
      <c r="M468" s="12">
        <v>32</v>
      </c>
      <c r="N468" s="9" t="s">
        <v>613</v>
      </c>
      <c r="O468" s="9" t="s">
        <v>104</v>
      </c>
      <c r="P468" s="13" t="s">
        <v>105</v>
      </c>
      <c r="Q468" s="9" t="s">
        <v>32</v>
      </c>
      <c r="R468" s="9">
        <v>1234</v>
      </c>
      <c r="S468" s="9"/>
      <c r="T468" s="9"/>
      <c r="U468" s="9"/>
      <c r="V468" s="9"/>
      <c r="W468" s="9"/>
    </row>
    <row r="469" spans="1:23" ht="16" x14ac:dyDescent="0.2">
      <c r="A469" s="9">
        <v>1234</v>
      </c>
      <c r="B469" s="9">
        <v>4668</v>
      </c>
      <c r="C469" s="9" t="s">
        <v>676</v>
      </c>
      <c r="D469" s="10" t="s">
        <v>217</v>
      </c>
      <c r="E469" s="9" t="s">
        <v>218</v>
      </c>
      <c r="F469" s="9" t="s">
        <v>219</v>
      </c>
      <c r="G469" s="11"/>
      <c r="I469" s="9">
        <v>96</v>
      </c>
      <c r="J469" s="12">
        <v>64</v>
      </c>
      <c r="K469" s="12" t="s">
        <v>220</v>
      </c>
      <c r="L469" s="12" t="s">
        <v>221</v>
      </c>
      <c r="M469" s="12">
        <v>32</v>
      </c>
      <c r="N469" s="9" t="s">
        <v>613</v>
      </c>
      <c r="O469" s="9" t="s">
        <v>104</v>
      </c>
      <c r="P469" s="13" t="s">
        <v>106</v>
      </c>
      <c r="Q469" s="9" t="s">
        <v>32</v>
      </c>
      <c r="R469" s="9">
        <v>1234</v>
      </c>
      <c r="S469" s="9"/>
      <c r="T469" s="9"/>
      <c r="U469" s="9"/>
      <c r="V469" s="9"/>
      <c r="W469" s="9"/>
    </row>
    <row r="470" spans="1:23" ht="16" x14ac:dyDescent="0.2">
      <c r="A470" s="9">
        <v>1235</v>
      </c>
      <c r="B470" s="9">
        <v>4669</v>
      </c>
      <c r="C470" s="9" t="s">
        <v>677</v>
      </c>
      <c r="D470" s="10" t="s">
        <v>538</v>
      </c>
      <c r="E470" s="9" t="s">
        <v>539</v>
      </c>
      <c r="F470" s="9" t="s">
        <v>540</v>
      </c>
      <c r="G470" s="11"/>
      <c r="I470" s="9">
        <v>96</v>
      </c>
      <c r="J470" s="12">
        <v>18</v>
      </c>
      <c r="K470" s="12" t="s">
        <v>541</v>
      </c>
      <c r="L470" s="12" t="s">
        <v>542</v>
      </c>
      <c r="M470" s="12">
        <v>37</v>
      </c>
      <c r="N470" s="9" t="s">
        <v>613</v>
      </c>
      <c r="O470" s="9" t="s">
        <v>104</v>
      </c>
      <c r="P470" s="13" t="s">
        <v>105</v>
      </c>
      <c r="Q470" s="9" t="s">
        <v>32</v>
      </c>
      <c r="R470" s="9">
        <v>1235</v>
      </c>
      <c r="S470" s="9"/>
      <c r="T470" s="9"/>
      <c r="U470" s="9"/>
      <c r="V470" s="9"/>
      <c r="W470" s="9"/>
    </row>
    <row r="471" spans="1:23" ht="16" x14ac:dyDescent="0.2">
      <c r="A471" s="9">
        <v>1235</v>
      </c>
      <c r="B471" s="9">
        <v>4670</v>
      </c>
      <c r="C471" s="9" t="s">
        <v>677</v>
      </c>
      <c r="D471" s="10" t="s">
        <v>538</v>
      </c>
      <c r="E471" s="9" t="s">
        <v>539</v>
      </c>
      <c r="F471" s="9" t="s">
        <v>540</v>
      </c>
      <c r="G471" s="11"/>
      <c r="I471" s="9">
        <v>96</v>
      </c>
      <c r="J471" s="12">
        <v>18</v>
      </c>
      <c r="K471" s="12" t="s">
        <v>541</v>
      </c>
      <c r="L471" s="12" t="s">
        <v>542</v>
      </c>
      <c r="M471" s="12">
        <v>37</v>
      </c>
      <c r="N471" s="9" t="s">
        <v>613</v>
      </c>
      <c r="O471" s="9" t="s">
        <v>104</v>
      </c>
      <c r="P471" s="13" t="s">
        <v>106</v>
      </c>
      <c r="Q471" s="9" t="s">
        <v>32</v>
      </c>
      <c r="R471" s="9">
        <v>1235</v>
      </c>
      <c r="S471" s="9"/>
      <c r="T471" s="9"/>
      <c r="U471" s="9"/>
      <c r="V471" s="9"/>
      <c r="W471" s="9"/>
    </row>
    <row r="472" spans="1:23" ht="16" x14ac:dyDescent="0.2">
      <c r="A472" s="9">
        <v>1236</v>
      </c>
      <c r="B472" s="9">
        <v>4671</v>
      </c>
      <c r="C472" s="9" t="s">
        <v>678</v>
      </c>
      <c r="D472" s="10" t="s">
        <v>108</v>
      </c>
      <c r="E472" s="9" t="s">
        <v>109</v>
      </c>
      <c r="F472" s="9" t="s">
        <v>110</v>
      </c>
      <c r="G472" s="11"/>
      <c r="I472" s="9">
        <v>96</v>
      </c>
      <c r="J472" s="12">
        <v>67</v>
      </c>
      <c r="K472" s="12" t="s">
        <v>111</v>
      </c>
      <c r="L472" s="12" t="s">
        <v>112</v>
      </c>
      <c r="M472" s="12">
        <v>76</v>
      </c>
      <c r="N472" s="9" t="s">
        <v>613</v>
      </c>
      <c r="O472" s="9" t="s">
        <v>104</v>
      </c>
      <c r="P472" s="13" t="s">
        <v>105</v>
      </c>
      <c r="Q472" s="9" t="s">
        <v>32</v>
      </c>
      <c r="R472" s="9">
        <v>1236</v>
      </c>
      <c r="S472" s="9"/>
      <c r="T472" s="9"/>
      <c r="U472" s="9"/>
      <c r="V472" s="9"/>
      <c r="W472" s="9"/>
    </row>
    <row r="473" spans="1:23" ht="16" x14ac:dyDescent="0.2">
      <c r="A473" s="9">
        <v>1236</v>
      </c>
      <c r="B473" s="9">
        <v>4672</v>
      </c>
      <c r="C473" s="9" t="s">
        <v>678</v>
      </c>
      <c r="D473" s="10" t="s">
        <v>108</v>
      </c>
      <c r="E473" s="9" t="s">
        <v>109</v>
      </c>
      <c r="F473" s="9" t="s">
        <v>110</v>
      </c>
      <c r="G473" s="11"/>
      <c r="I473" s="9">
        <v>96</v>
      </c>
      <c r="J473" s="12">
        <v>67</v>
      </c>
      <c r="K473" s="12" t="s">
        <v>111</v>
      </c>
      <c r="L473" s="12" t="s">
        <v>112</v>
      </c>
      <c r="M473" s="12">
        <v>76</v>
      </c>
      <c r="N473" s="9" t="s">
        <v>613</v>
      </c>
      <c r="O473" s="9" t="s">
        <v>104</v>
      </c>
      <c r="P473" s="13" t="s">
        <v>106</v>
      </c>
      <c r="Q473" s="9" t="s">
        <v>32</v>
      </c>
      <c r="R473" s="9">
        <v>1236</v>
      </c>
      <c r="S473" s="9"/>
      <c r="T473" s="9"/>
      <c r="U473" s="9"/>
      <c r="V473" s="9"/>
      <c r="W473" s="9"/>
    </row>
    <row r="474" spans="1:23" ht="16" x14ac:dyDescent="0.2">
      <c r="A474" s="9">
        <v>1237</v>
      </c>
      <c r="B474" s="9">
        <v>4673</v>
      </c>
      <c r="C474" s="9" t="s">
        <v>679</v>
      </c>
      <c r="D474" s="10" t="s">
        <v>457</v>
      </c>
      <c r="E474" s="9" t="s">
        <v>458</v>
      </c>
      <c r="F474" s="9" t="s">
        <v>459</v>
      </c>
      <c r="G474" s="11"/>
      <c r="I474" s="9">
        <v>96</v>
      </c>
      <c r="J474" s="12">
        <v>56</v>
      </c>
      <c r="K474" s="12" t="s">
        <v>460</v>
      </c>
      <c r="L474" s="12" t="s">
        <v>461</v>
      </c>
      <c r="M474" s="12">
        <v>75</v>
      </c>
      <c r="N474" s="9" t="s">
        <v>613</v>
      </c>
      <c r="O474" s="9" t="s">
        <v>104</v>
      </c>
      <c r="P474" s="13" t="s">
        <v>105</v>
      </c>
      <c r="Q474" s="9" t="s">
        <v>32</v>
      </c>
      <c r="R474" s="9">
        <v>1237</v>
      </c>
      <c r="S474" s="9"/>
      <c r="T474" s="9"/>
      <c r="U474" s="9"/>
      <c r="V474" s="9"/>
      <c r="W474" s="9"/>
    </row>
    <row r="475" spans="1:23" ht="16" x14ac:dyDescent="0.2">
      <c r="A475" s="9">
        <v>1237</v>
      </c>
      <c r="B475" s="9">
        <v>4674</v>
      </c>
      <c r="C475" s="9" t="s">
        <v>679</v>
      </c>
      <c r="D475" s="10" t="s">
        <v>457</v>
      </c>
      <c r="E475" s="9" t="s">
        <v>458</v>
      </c>
      <c r="F475" s="9" t="s">
        <v>459</v>
      </c>
      <c r="G475" s="11"/>
      <c r="I475" s="9">
        <v>96</v>
      </c>
      <c r="J475" s="12">
        <v>56</v>
      </c>
      <c r="K475" s="12" t="s">
        <v>460</v>
      </c>
      <c r="L475" s="12" t="s">
        <v>461</v>
      </c>
      <c r="M475" s="12">
        <v>75</v>
      </c>
      <c r="N475" s="9" t="s">
        <v>613</v>
      </c>
      <c r="O475" s="9" t="s">
        <v>104</v>
      </c>
      <c r="P475" s="13" t="s">
        <v>106</v>
      </c>
      <c r="Q475" s="9" t="s">
        <v>32</v>
      </c>
      <c r="R475" s="9">
        <v>1237</v>
      </c>
      <c r="S475" s="9"/>
      <c r="T475" s="9"/>
      <c r="U475" s="9"/>
      <c r="V475" s="9"/>
      <c r="W475" s="9"/>
    </row>
    <row r="476" spans="1:23" ht="16" x14ac:dyDescent="0.2">
      <c r="A476" s="9">
        <v>1238</v>
      </c>
      <c r="B476" s="9">
        <v>4675</v>
      </c>
      <c r="C476" s="9" t="s">
        <v>680</v>
      </c>
      <c r="D476" s="10" t="s">
        <v>175</v>
      </c>
      <c r="E476" s="9" t="s">
        <v>176</v>
      </c>
      <c r="F476" s="9" t="s">
        <v>177</v>
      </c>
      <c r="G476" s="11"/>
      <c r="H476" s="9"/>
      <c r="I476" s="9">
        <v>96</v>
      </c>
      <c r="J476" s="12">
        <v>72</v>
      </c>
      <c r="K476" s="12" t="s">
        <v>178</v>
      </c>
      <c r="L476" s="12" t="s">
        <v>179</v>
      </c>
      <c r="M476" s="12">
        <v>2</v>
      </c>
      <c r="N476" s="9" t="s">
        <v>613</v>
      </c>
      <c r="O476" s="9" t="s">
        <v>104</v>
      </c>
      <c r="P476" s="13" t="s">
        <v>105</v>
      </c>
      <c r="Q476" s="9" t="s">
        <v>32</v>
      </c>
      <c r="R476" s="9">
        <v>1238</v>
      </c>
      <c r="S476" s="9"/>
      <c r="T476" s="9"/>
      <c r="U476" s="9"/>
      <c r="V476" s="9"/>
      <c r="W476" s="9"/>
    </row>
    <row r="477" spans="1:23" ht="16" x14ac:dyDescent="0.2">
      <c r="A477" s="9">
        <v>1238</v>
      </c>
      <c r="B477" s="9">
        <v>4676</v>
      </c>
      <c r="C477" s="9" t="s">
        <v>680</v>
      </c>
      <c r="D477" s="10" t="s">
        <v>175</v>
      </c>
      <c r="E477" s="9" t="s">
        <v>176</v>
      </c>
      <c r="F477" s="9" t="s">
        <v>177</v>
      </c>
      <c r="G477" s="11"/>
      <c r="H477" s="9"/>
      <c r="I477" s="9">
        <v>96</v>
      </c>
      <c r="J477" s="12">
        <v>72</v>
      </c>
      <c r="K477" s="12" t="s">
        <v>178</v>
      </c>
      <c r="L477" s="12" t="s">
        <v>179</v>
      </c>
      <c r="M477" s="12">
        <v>2</v>
      </c>
      <c r="N477" s="9" t="s">
        <v>613</v>
      </c>
      <c r="O477" s="9" t="s">
        <v>104</v>
      </c>
      <c r="P477" s="13" t="s">
        <v>106</v>
      </c>
      <c r="Q477" s="9" t="s">
        <v>32</v>
      </c>
      <c r="R477" s="9">
        <v>1238</v>
      </c>
      <c r="S477" s="9"/>
      <c r="T477" s="9"/>
      <c r="U477" s="9"/>
      <c r="V477" s="9"/>
      <c r="W477" s="9"/>
    </row>
    <row r="478" spans="1:23" ht="16" x14ac:dyDescent="0.2">
      <c r="A478" s="9">
        <v>1239</v>
      </c>
      <c r="B478" s="9">
        <v>4677</v>
      </c>
      <c r="C478" s="9" t="s">
        <v>681</v>
      </c>
      <c r="D478" s="10" t="s">
        <v>296</v>
      </c>
      <c r="E478" s="9" t="s">
        <v>297</v>
      </c>
      <c r="F478" s="9" t="s">
        <v>298</v>
      </c>
      <c r="G478" s="11"/>
      <c r="I478" s="9">
        <v>96</v>
      </c>
      <c r="J478" s="12">
        <v>52</v>
      </c>
      <c r="K478" s="12" t="s">
        <v>299</v>
      </c>
      <c r="L478" s="12" t="s">
        <v>300</v>
      </c>
      <c r="M478" s="12">
        <v>17</v>
      </c>
      <c r="N478" s="9" t="s">
        <v>613</v>
      </c>
      <c r="O478" s="9" t="s">
        <v>104</v>
      </c>
      <c r="P478" s="13" t="s">
        <v>105</v>
      </c>
      <c r="Q478" s="9" t="s">
        <v>32</v>
      </c>
      <c r="R478" s="9">
        <v>1239</v>
      </c>
      <c r="S478" s="9"/>
      <c r="T478" s="9"/>
      <c r="U478" s="9"/>
      <c r="V478" s="9"/>
      <c r="W478" s="9"/>
    </row>
    <row r="479" spans="1:23" ht="16" x14ac:dyDescent="0.2">
      <c r="A479" s="9">
        <v>1239</v>
      </c>
      <c r="B479" s="9">
        <v>4678</v>
      </c>
      <c r="C479" s="9" t="s">
        <v>681</v>
      </c>
      <c r="D479" s="10" t="s">
        <v>296</v>
      </c>
      <c r="E479" s="9" t="s">
        <v>297</v>
      </c>
      <c r="F479" s="9" t="s">
        <v>298</v>
      </c>
      <c r="G479" s="11"/>
      <c r="I479" s="9">
        <v>96</v>
      </c>
      <c r="J479" s="12">
        <v>52</v>
      </c>
      <c r="K479" s="12" t="s">
        <v>299</v>
      </c>
      <c r="L479" s="12" t="s">
        <v>300</v>
      </c>
      <c r="M479" s="12">
        <v>17</v>
      </c>
      <c r="N479" s="9" t="s">
        <v>613</v>
      </c>
      <c r="O479" s="9" t="s">
        <v>104</v>
      </c>
      <c r="P479" s="13" t="s">
        <v>106</v>
      </c>
      <c r="Q479" s="9" t="s">
        <v>32</v>
      </c>
      <c r="R479" s="9">
        <v>1239</v>
      </c>
      <c r="S479" s="9"/>
      <c r="T479" s="9"/>
      <c r="U479" s="9"/>
      <c r="V479" s="9"/>
      <c r="W479" s="9"/>
    </row>
    <row r="480" spans="1:23" ht="16" x14ac:dyDescent="0.2">
      <c r="A480" s="9">
        <v>1240</v>
      </c>
      <c r="B480" s="9">
        <v>4679</v>
      </c>
      <c r="C480" s="9" t="s">
        <v>682</v>
      </c>
      <c r="D480" s="10" t="s">
        <v>193</v>
      </c>
      <c r="E480" s="9" t="s">
        <v>194</v>
      </c>
      <c r="F480" s="9" t="s">
        <v>195</v>
      </c>
      <c r="G480" s="11"/>
      <c r="I480" s="9">
        <v>96</v>
      </c>
      <c r="J480" s="12">
        <v>35</v>
      </c>
      <c r="K480" s="12" t="s">
        <v>196</v>
      </c>
      <c r="L480" s="12" t="s">
        <v>197</v>
      </c>
      <c r="M480" s="12">
        <v>26</v>
      </c>
      <c r="N480" s="9" t="s">
        <v>613</v>
      </c>
      <c r="O480" s="9" t="s">
        <v>104</v>
      </c>
      <c r="P480" s="13" t="s">
        <v>105</v>
      </c>
      <c r="Q480" s="9" t="s">
        <v>32</v>
      </c>
      <c r="R480" s="9">
        <v>1240</v>
      </c>
      <c r="S480" s="9" t="s">
        <v>143</v>
      </c>
      <c r="T480" s="9"/>
      <c r="U480" s="9" t="s">
        <v>143</v>
      </c>
      <c r="V480" s="9"/>
      <c r="W480" s="9"/>
    </row>
    <row r="481" spans="1:23" ht="16" x14ac:dyDescent="0.2">
      <c r="A481" s="9">
        <v>1240</v>
      </c>
      <c r="B481" s="9">
        <v>4680</v>
      </c>
      <c r="C481" s="9" t="s">
        <v>682</v>
      </c>
      <c r="D481" s="10" t="s">
        <v>193</v>
      </c>
      <c r="E481" s="9" t="s">
        <v>194</v>
      </c>
      <c r="F481" s="9" t="s">
        <v>195</v>
      </c>
      <c r="G481" s="11"/>
      <c r="I481" s="9">
        <v>96</v>
      </c>
      <c r="J481" s="12">
        <v>35</v>
      </c>
      <c r="K481" s="12" t="s">
        <v>196</v>
      </c>
      <c r="L481" s="12" t="s">
        <v>197</v>
      </c>
      <c r="M481" s="12">
        <v>26</v>
      </c>
      <c r="N481" s="9" t="s">
        <v>613</v>
      </c>
      <c r="O481" s="9" t="s">
        <v>104</v>
      </c>
      <c r="P481" s="13" t="s">
        <v>106</v>
      </c>
      <c r="Q481" s="9" t="s">
        <v>32</v>
      </c>
      <c r="R481" s="9">
        <v>1240</v>
      </c>
      <c r="S481" s="9" t="s">
        <v>143</v>
      </c>
      <c r="T481" s="9"/>
      <c r="U481" s="9" t="s">
        <v>143</v>
      </c>
      <c r="V481" s="9"/>
      <c r="W481" s="9"/>
    </row>
    <row r="482" spans="1:23" ht="16" x14ac:dyDescent="0.2">
      <c r="A482" s="9">
        <v>1241</v>
      </c>
      <c r="B482" s="9">
        <v>4681</v>
      </c>
      <c r="C482" s="9" t="s">
        <v>683</v>
      </c>
      <c r="D482" s="10" t="s">
        <v>451</v>
      </c>
      <c r="E482" s="9" t="s">
        <v>452</v>
      </c>
      <c r="F482" s="9" t="s">
        <v>453</v>
      </c>
      <c r="G482" s="11"/>
      <c r="I482" s="9">
        <v>96</v>
      </c>
      <c r="J482" s="12">
        <v>62</v>
      </c>
      <c r="K482" s="12" t="s">
        <v>454</v>
      </c>
      <c r="L482" s="12" t="s">
        <v>455</v>
      </c>
      <c r="M482" s="12">
        <v>73</v>
      </c>
      <c r="N482" s="9" t="s">
        <v>613</v>
      </c>
      <c r="O482" s="9" t="s">
        <v>104</v>
      </c>
      <c r="P482" s="13" t="s">
        <v>105</v>
      </c>
      <c r="Q482" s="9" t="s">
        <v>32</v>
      </c>
      <c r="R482" s="9">
        <v>1241</v>
      </c>
      <c r="S482" s="9"/>
      <c r="T482" s="9"/>
      <c r="U482" s="9"/>
      <c r="V482" s="9"/>
      <c r="W482" s="9"/>
    </row>
    <row r="483" spans="1:23" ht="16" x14ac:dyDescent="0.2">
      <c r="A483" s="9">
        <v>1241</v>
      </c>
      <c r="B483" s="9">
        <v>4682</v>
      </c>
      <c r="C483" s="9" t="s">
        <v>683</v>
      </c>
      <c r="D483" s="10" t="s">
        <v>451</v>
      </c>
      <c r="E483" s="9" t="s">
        <v>452</v>
      </c>
      <c r="F483" s="9" t="s">
        <v>453</v>
      </c>
      <c r="G483" s="11"/>
      <c r="I483" s="9">
        <v>96</v>
      </c>
      <c r="J483" s="12">
        <v>62</v>
      </c>
      <c r="K483" s="12" t="s">
        <v>454</v>
      </c>
      <c r="L483" s="12" t="s">
        <v>455</v>
      </c>
      <c r="M483" s="12">
        <v>73</v>
      </c>
      <c r="N483" s="9" t="s">
        <v>613</v>
      </c>
      <c r="O483" s="9" t="s">
        <v>104</v>
      </c>
      <c r="P483" s="13" t="s">
        <v>106</v>
      </c>
      <c r="Q483" s="9" t="s">
        <v>32</v>
      </c>
      <c r="R483" s="9">
        <v>1241</v>
      </c>
      <c r="S483" s="9"/>
      <c r="T483" s="9"/>
      <c r="U483" s="9"/>
      <c r="V483" s="9"/>
      <c r="W483" s="9"/>
    </row>
    <row r="484" spans="1:23" ht="16" x14ac:dyDescent="0.2">
      <c r="A484" s="9">
        <v>1242</v>
      </c>
      <c r="B484" s="9">
        <v>4683</v>
      </c>
      <c r="C484" s="9" t="s">
        <v>684</v>
      </c>
      <c r="D484" s="10" t="s">
        <v>351</v>
      </c>
      <c r="E484" s="9" t="s">
        <v>352</v>
      </c>
      <c r="F484" s="9" t="s">
        <v>351</v>
      </c>
      <c r="G484" s="11"/>
      <c r="I484" s="9">
        <v>96</v>
      </c>
      <c r="J484" s="12">
        <v>82</v>
      </c>
      <c r="K484" s="12"/>
      <c r="L484" s="12" t="s">
        <v>43</v>
      </c>
      <c r="M484" s="12">
        <v>81</v>
      </c>
      <c r="N484" s="9" t="s">
        <v>613</v>
      </c>
      <c r="O484" s="9" t="s">
        <v>104</v>
      </c>
      <c r="P484" s="13" t="s">
        <v>105</v>
      </c>
      <c r="Q484" s="9" t="s">
        <v>32</v>
      </c>
      <c r="R484" s="9">
        <v>1242</v>
      </c>
      <c r="S484" s="9"/>
      <c r="T484" s="9"/>
      <c r="U484" s="9"/>
      <c r="V484" s="9"/>
      <c r="W484" s="9"/>
    </row>
    <row r="485" spans="1:23" ht="16" x14ac:dyDescent="0.2">
      <c r="A485" s="9">
        <v>1242</v>
      </c>
      <c r="B485" s="9">
        <v>4684</v>
      </c>
      <c r="C485" s="9" t="s">
        <v>684</v>
      </c>
      <c r="D485" s="10" t="s">
        <v>351</v>
      </c>
      <c r="E485" s="9" t="s">
        <v>352</v>
      </c>
      <c r="F485" s="9" t="s">
        <v>351</v>
      </c>
      <c r="G485" s="11"/>
      <c r="I485" s="9">
        <v>96</v>
      </c>
      <c r="J485" s="12">
        <v>82</v>
      </c>
      <c r="K485" s="12"/>
      <c r="L485" s="12" t="s">
        <v>43</v>
      </c>
      <c r="M485" s="12">
        <v>81</v>
      </c>
      <c r="N485" s="9" t="s">
        <v>613</v>
      </c>
      <c r="O485" s="9" t="s">
        <v>104</v>
      </c>
      <c r="P485" s="13" t="s">
        <v>106</v>
      </c>
      <c r="Q485" s="9" t="s">
        <v>32</v>
      </c>
      <c r="R485" s="9">
        <v>1242</v>
      </c>
      <c r="S485" s="9"/>
      <c r="T485" s="9"/>
      <c r="U485" s="9"/>
      <c r="V485" s="9"/>
      <c r="W485" s="9"/>
    </row>
    <row r="486" spans="1:23" ht="16" x14ac:dyDescent="0.2">
      <c r="A486" s="9">
        <v>1243</v>
      </c>
      <c r="B486" s="9">
        <v>4685</v>
      </c>
      <c r="C486" s="9" t="s">
        <v>685</v>
      </c>
      <c r="D486" s="10" t="s">
        <v>389</v>
      </c>
      <c r="E486" s="9" t="s">
        <v>390</v>
      </c>
      <c r="F486" s="9" t="s">
        <v>391</v>
      </c>
      <c r="G486" s="11"/>
      <c r="I486" s="9">
        <v>96</v>
      </c>
      <c r="J486" s="12">
        <v>39</v>
      </c>
      <c r="K486" s="12" t="s">
        <v>392</v>
      </c>
      <c r="L486" s="12" t="s">
        <v>393</v>
      </c>
      <c r="M486" s="12">
        <v>60</v>
      </c>
      <c r="N486" s="9" t="s">
        <v>613</v>
      </c>
      <c r="O486" s="9" t="s">
        <v>104</v>
      </c>
      <c r="P486" s="13" t="s">
        <v>105</v>
      </c>
      <c r="Q486" s="9" t="s">
        <v>32</v>
      </c>
      <c r="R486" s="9">
        <v>1243</v>
      </c>
      <c r="S486" s="9"/>
      <c r="T486" s="9"/>
      <c r="U486" s="9"/>
      <c r="V486" s="9"/>
      <c r="W486" s="9"/>
    </row>
    <row r="487" spans="1:23" ht="16" x14ac:dyDescent="0.2">
      <c r="A487" s="9">
        <v>1243</v>
      </c>
      <c r="B487" s="9">
        <v>4686</v>
      </c>
      <c r="C487" s="9" t="s">
        <v>685</v>
      </c>
      <c r="D487" s="10" t="s">
        <v>389</v>
      </c>
      <c r="E487" s="9" t="s">
        <v>390</v>
      </c>
      <c r="F487" s="9" t="s">
        <v>391</v>
      </c>
      <c r="G487" s="11"/>
      <c r="I487" s="9">
        <v>96</v>
      </c>
      <c r="J487" s="12">
        <v>39</v>
      </c>
      <c r="K487" s="12" t="s">
        <v>392</v>
      </c>
      <c r="L487" s="12" t="s">
        <v>393</v>
      </c>
      <c r="M487" s="12">
        <v>60</v>
      </c>
      <c r="N487" s="9" t="s">
        <v>613</v>
      </c>
      <c r="O487" s="9" t="s">
        <v>104</v>
      </c>
      <c r="P487" s="13" t="s">
        <v>106</v>
      </c>
      <c r="Q487" s="9" t="s">
        <v>32</v>
      </c>
      <c r="R487" s="9">
        <v>1243</v>
      </c>
      <c r="S487" s="9"/>
      <c r="T487" s="9"/>
      <c r="U487" s="9"/>
      <c r="V487" s="9"/>
      <c r="W487" s="9"/>
    </row>
    <row r="488" spans="1:23" ht="16" x14ac:dyDescent="0.2">
      <c r="A488" s="9">
        <v>1244</v>
      </c>
      <c r="B488" s="9">
        <v>4687</v>
      </c>
      <c r="C488" s="9" t="s">
        <v>686</v>
      </c>
      <c r="D488" s="10" t="s">
        <v>205</v>
      </c>
      <c r="E488" s="9" t="s">
        <v>206</v>
      </c>
      <c r="F488" s="9" t="s">
        <v>207</v>
      </c>
      <c r="G488" s="11"/>
      <c r="I488" s="9">
        <v>96</v>
      </c>
      <c r="J488" s="12">
        <v>34</v>
      </c>
      <c r="K488" s="12" t="s">
        <v>208</v>
      </c>
      <c r="L488" s="12" t="s">
        <v>209</v>
      </c>
      <c r="M488" s="12">
        <v>22</v>
      </c>
      <c r="N488" s="9" t="s">
        <v>613</v>
      </c>
      <c r="O488" s="9" t="s">
        <v>104</v>
      </c>
      <c r="P488" s="13" t="s">
        <v>105</v>
      </c>
      <c r="Q488" s="9" t="s">
        <v>32</v>
      </c>
      <c r="R488" s="9">
        <v>1244</v>
      </c>
      <c r="S488" s="9"/>
      <c r="T488" s="9"/>
      <c r="U488" s="9"/>
      <c r="V488" s="9"/>
      <c r="W488" s="9"/>
    </row>
    <row r="489" spans="1:23" ht="16" x14ac:dyDescent="0.2">
      <c r="A489" s="9">
        <v>1244</v>
      </c>
      <c r="B489" s="9">
        <v>4688</v>
      </c>
      <c r="C489" s="9" t="s">
        <v>686</v>
      </c>
      <c r="D489" s="10" t="s">
        <v>205</v>
      </c>
      <c r="E489" s="9" t="s">
        <v>206</v>
      </c>
      <c r="F489" s="9" t="s">
        <v>207</v>
      </c>
      <c r="G489" s="11"/>
      <c r="I489" s="9">
        <v>96</v>
      </c>
      <c r="J489" s="12">
        <v>34</v>
      </c>
      <c r="K489" s="12" t="s">
        <v>208</v>
      </c>
      <c r="L489" s="12" t="s">
        <v>209</v>
      </c>
      <c r="M489" s="12">
        <v>22</v>
      </c>
      <c r="N489" s="9" t="s">
        <v>613</v>
      </c>
      <c r="O489" s="9" t="s">
        <v>104</v>
      </c>
      <c r="P489" s="13" t="s">
        <v>106</v>
      </c>
      <c r="Q489" s="9" t="s">
        <v>32</v>
      </c>
      <c r="R489" s="9">
        <v>1244</v>
      </c>
      <c r="S489" s="9"/>
      <c r="T489" s="9"/>
      <c r="U489" s="9"/>
      <c r="V489" s="9"/>
      <c r="W489" s="9"/>
    </row>
    <row r="490" spans="1:23" ht="16" x14ac:dyDescent="0.2">
      <c r="A490" s="9">
        <v>1245</v>
      </c>
      <c r="B490" s="9">
        <v>4689</v>
      </c>
      <c r="C490" s="9" t="s">
        <v>687</v>
      </c>
      <c r="D490" s="10" t="s">
        <v>157</v>
      </c>
      <c r="E490" s="9" t="s">
        <v>158</v>
      </c>
      <c r="F490" s="9" t="s">
        <v>159</v>
      </c>
      <c r="G490" s="11"/>
      <c r="I490" s="9">
        <v>96</v>
      </c>
      <c r="J490" s="12">
        <v>61</v>
      </c>
      <c r="K490" s="12" t="s">
        <v>160</v>
      </c>
      <c r="L490" s="12" t="s">
        <v>161</v>
      </c>
      <c r="M490" s="12">
        <v>65</v>
      </c>
      <c r="N490" s="9" t="s">
        <v>613</v>
      </c>
      <c r="O490" s="9" t="s">
        <v>104</v>
      </c>
      <c r="P490" s="13" t="s">
        <v>105</v>
      </c>
      <c r="Q490" s="9" t="s">
        <v>32</v>
      </c>
      <c r="R490" s="9">
        <v>1245</v>
      </c>
      <c r="S490" s="9"/>
      <c r="T490" s="9"/>
      <c r="U490" s="9"/>
      <c r="V490" s="9"/>
      <c r="W490" s="9"/>
    </row>
    <row r="491" spans="1:23" ht="16" x14ac:dyDescent="0.2">
      <c r="A491" s="9">
        <v>1245</v>
      </c>
      <c r="B491" s="9">
        <v>4690</v>
      </c>
      <c r="C491" s="9" t="s">
        <v>687</v>
      </c>
      <c r="D491" s="10" t="s">
        <v>157</v>
      </c>
      <c r="E491" s="9" t="s">
        <v>158</v>
      </c>
      <c r="F491" s="9" t="s">
        <v>159</v>
      </c>
      <c r="G491" s="11"/>
      <c r="I491" s="9">
        <v>96</v>
      </c>
      <c r="J491" s="12">
        <v>61</v>
      </c>
      <c r="K491" s="12" t="s">
        <v>160</v>
      </c>
      <c r="L491" s="12" t="s">
        <v>161</v>
      </c>
      <c r="M491" s="12">
        <v>65</v>
      </c>
      <c r="N491" s="9" t="s">
        <v>613</v>
      </c>
      <c r="O491" s="9" t="s">
        <v>104</v>
      </c>
      <c r="P491" s="13" t="s">
        <v>106</v>
      </c>
      <c r="Q491" s="9" t="s">
        <v>32</v>
      </c>
      <c r="R491" s="9">
        <v>1245</v>
      </c>
      <c r="S491" s="9"/>
      <c r="T491" s="9"/>
      <c r="U491" s="9"/>
      <c r="V491" s="9"/>
      <c r="W491" s="9"/>
    </row>
    <row r="492" spans="1:23" ht="16" x14ac:dyDescent="0.2">
      <c r="A492" s="9">
        <v>1246</v>
      </c>
      <c r="B492" s="9">
        <v>4691</v>
      </c>
      <c r="C492" s="9" t="s">
        <v>688</v>
      </c>
      <c r="D492" s="10" t="s">
        <v>290</v>
      </c>
      <c r="E492" s="9" t="s">
        <v>291</v>
      </c>
      <c r="F492" s="9" t="s">
        <v>292</v>
      </c>
      <c r="G492" s="11"/>
      <c r="I492" s="9">
        <v>96</v>
      </c>
      <c r="J492" s="12">
        <v>13</v>
      </c>
      <c r="K492" s="12" t="s">
        <v>293</v>
      </c>
      <c r="L492" s="12" t="s">
        <v>294</v>
      </c>
      <c r="M492" s="12">
        <v>11</v>
      </c>
      <c r="N492" s="9" t="s">
        <v>613</v>
      </c>
      <c r="O492" s="9" t="s">
        <v>30</v>
      </c>
      <c r="P492" s="13" t="s">
        <v>31</v>
      </c>
      <c r="Q492" s="9" t="s">
        <v>32</v>
      </c>
      <c r="R492" s="9">
        <v>1246</v>
      </c>
      <c r="S492" s="9"/>
      <c r="T492" s="9"/>
      <c r="U492" s="9"/>
      <c r="V492" s="9"/>
      <c r="W492" s="9"/>
    </row>
    <row r="493" spans="1:23" ht="16" x14ac:dyDescent="0.2">
      <c r="A493" s="9">
        <v>1246</v>
      </c>
      <c r="B493" s="9">
        <v>4692</v>
      </c>
      <c r="C493" s="9" t="s">
        <v>688</v>
      </c>
      <c r="D493" s="10" t="s">
        <v>290</v>
      </c>
      <c r="E493" s="9" t="s">
        <v>291</v>
      </c>
      <c r="F493" s="9" t="s">
        <v>292</v>
      </c>
      <c r="G493" s="11"/>
      <c r="I493" s="9">
        <v>96</v>
      </c>
      <c r="J493" s="12">
        <v>13</v>
      </c>
      <c r="K493" s="12" t="s">
        <v>293</v>
      </c>
      <c r="L493" s="12" t="s">
        <v>294</v>
      </c>
      <c r="M493" s="12">
        <v>11</v>
      </c>
      <c r="N493" s="9" t="s">
        <v>613</v>
      </c>
      <c r="O493" s="9" t="s">
        <v>30</v>
      </c>
      <c r="P493" s="13" t="s">
        <v>33</v>
      </c>
      <c r="Q493" s="9" t="s">
        <v>32</v>
      </c>
      <c r="R493" s="9">
        <v>1246</v>
      </c>
      <c r="S493" s="9"/>
      <c r="T493" s="9"/>
      <c r="U493" s="9"/>
      <c r="V493" s="9"/>
      <c r="W493" s="9"/>
    </row>
    <row r="494" spans="1:23" ht="16" x14ac:dyDescent="0.2">
      <c r="A494" s="9">
        <v>1247</v>
      </c>
      <c r="B494" s="9">
        <v>4693</v>
      </c>
      <c r="C494" s="9" t="s">
        <v>689</v>
      </c>
      <c r="D494" s="10" t="s">
        <v>151</v>
      </c>
      <c r="E494" s="9" t="s">
        <v>152</v>
      </c>
      <c r="F494" s="9" t="s">
        <v>153</v>
      </c>
      <c r="G494" s="11"/>
      <c r="I494" s="9">
        <v>96</v>
      </c>
      <c r="J494" s="12">
        <v>45</v>
      </c>
      <c r="K494" s="12" t="s">
        <v>154</v>
      </c>
      <c r="L494" s="12" t="s">
        <v>155</v>
      </c>
      <c r="M494" s="12">
        <v>30</v>
      </c>
      <c r="N494" s="9" t="s">
        <v>613</v>
      </c>
      <c r="O494" s="9" t="s">
        <v>30</v>
      </c>
      <c r="P494" s="13" t="s">
        <v>31</v>
      </c>
      <c r="Q494" s="9" t="s">
        <v>32</v>
      </c>
      <c r="R494" s="9">
        <v>1247</v>
      </c>
      <c r="S494" s="9"/>
      <c r="T494" s="9"/>
      <c r="U494" s="9"/>
      <c r="V494" s="9"/>
      <c r="W494" s="9"/>
    </row>
    <row r="495" spans="1:23" ht="16" x14ac:dyDescent="0.2">
      <c r="A495" s="9">
        <v>1247</v>
      </c>
      <c r="B495" s="9">
        <v>4694</v>
      </c>
      <c r="C495" s="9" t="s">
        <v>689</v>
      </c>
      <c r="D495" s="10" t="s">
        <v>151</v>
      </c>
      <c r="E495" s="9" t="s">
        <v>152</v>
      </c>
      <c r="F495" s="9" t="s">
        <v>153</v>
      </c>
      <c r="G495" s="11"/>
      <c r="I495" s="9">
        <v>96</v>
      </c>
      <c r="J495" s="12">
        <v>45</v>
      </c>
      <c r="K495" s="12" t="s">
        <v>154</v>
      </c>
      <c r="L495" s="12" t="s">
        <v>155</v>
      </c>
      <c r="M495" s="12">
        <v>30</v>
      </c>
      <c r="N495" s="9" t="s">
        <v>613</v>
      </c>
      <c r="O495" s="9" t="s">
        <v>30</v>
      </c>
      <c r="P495" s="13" t="s">
        <v>33</v>
      </c>
      <c r="Q495" s="9" t="s">
        <v>32</v>
      </c>
      <c r="R495" s="9">
        <v>1247</v>
      </c>
      <c r="S495" s="9"/>
      <c r="T495" s="9"/>
      <c r="U495" s="9"/>
      <c r="V495" s="9"/>
      <c r="W495" s="9"/>
    </row>
    <row r="496" spans="1:23" ht="16" x14ac:dyDescent="0.2">
      <c r="A496" s="9">
        <v>1248</v>
      </c>
      <c r="B496" s="9">
        <v>4695</v>
      </c>
      <c r="C496" s="9" t="s">
        <v>690</v>
      </c>
      <c r="D496" s="10" t="s">
        <v>383</v>
      </c>
      <c r="E496" s="9" t="s">
        <v>384</v>
      </c>
      <c r="F496" s="9" t="s">
        <v>385</v>
      </c>
      <c r="G496" s="11"/>
      <c r="I496" s="9">
        <v>96</v>
      </c>
      <c r="J496" s="12">
        <v>69</v>
      </c>
      <c r="K496" s="12" t="s">
        <v>386</v>
      </c>
      <c r="L496" s="12" t="s">
        <v>387</v>
      </c>
      <c r="M496" s="12">
        <v>70</v>
      </c>
      <c r="N496" s="9" t="s">
        <v>613</v>
      </c>
      <c r="O496" s="9" t="s">
        <v>30</v>
      </c>
      <c r="P496" s="13" t="s">
        <v>31</v>
      </c>
      <c r="Q496" s="9" t="s">
        <v>32</v>
      </c>
      <c r="R496" s="9">
        <v>1248</v>
      </c>
      <c r="S496" s="9"/>
      <c r="T496" s="9"/>
      <c r="U496" s="9"/>
      <c r="V496" s="9"/>
      <c r="W496" s="9"/>
    </row>
    <row r="497" spans="1:23" ht="16" x14ac:dyDescent="0.2">
      <c r="A497" s="9">
        <v>1248</v>
      </c>
      <c r="B497" s="9">
        <v>4696</v>
      </c>
      <c r="C497" s="9" t="s">
        <v>690</v>
      </c>
      <c r="D497" s="10" t="s">
        <v>383</v>
      </c>
      <c r="E497" s="9" t="s">
        <v>384</v>
      </c>
      <c r="F497" s="9" t="s">
        <v>385</v>
      </c>
      <c r="G497" s="11"/>
      <c r="I497" s="9">
        <v>96</v>
      </c>
      <c r="J497" s="12">
        <v>69</v>
      </c>
      <c r="K497" s="12" t="s">
        <v>386</v>
      </c>
      <c r="L497" s="12" t="s">
        <v>387</v>
      </c>
      <c r="M497" s="12">
        <v>70</v>
      </c>
      <c r="N497" s="9" t="s">
        <v>613</v>
      </c>
      <c r="O497" s="9" t="s">
        <v>30</v>
      </c>
      <c r="P497" s="13" t="s">
        <v>33</v>
      </c>
      <c r="Q497" s="9" t="s">
        <v>32</v>
      </c>
      <c r="R497" s="9">
        <v>1248</v>
      </c>
      <c r="S497" s="9"/>
      <c r="T497" s="9"/>
      <c r="U497" s="9"/>
      <c r="V497" s="9"/>
      <c r="W497" s="9"/>
    </row>
    <row r="498" spans="1:23" ht="16" x14ac:dyDescent="0.2">
      <c r="A498" s="9">
        <v>1249</v>
      </c>
      <c r="B498" s="9">
        <v>4697</v>
      </c>
      <c r="C498" s="9" t="s">
        <v>691</v>
      </c>
      <c r="D498" s="10" t="s">
        <v>451</v>
      </c>
      <c r="E498" s="9" t="s">
        <v>452</v>
      </c>
      <c r="F498" s="9" t="s">
        <v>453</v>
      </c>
      <c r="G498" s="11"/>
      <c r="I498" s="9">
        <v>96</v>
      </c>
      <c r="J498" s="12">
        <v>62</v>
      </c>
      <c r="K498" s="12" t="s">
        <v>454</v>
      </c>
      <c r="L498" s="12" t="s">
        <v>455</v>
      </c>
      <c r="M498" s="12">
        <v>73</v>
      </c>
      <c r="N498" s="9" t="s">
        <v>613</v>
      </c>
      <c r="O498" s="9" t="s">
        <v>30</v>
      </c>
      <c r="P498" s="13" t="s">
        <v>31</v>
      </c>
      <c r="Q498" s="9" t="s">
        <v>32</v>
      </c>
      <c r="R498" s="9">
        <v>1249</v>
      </c>
      <c r="S498" s="9"/>
      <c r="T498" s="9"/>
      <c r="U498" s="9"/>
      <c r="V498" s="9"/>
      <c r="W498" s="9"/>
    </row>
    <row r="499" spans="1:23" ht="16" x14ac:dyDescent="0.2">
      <c r="A499" s="9">
        <v>1249</v>
      </c>
      <c r="B499" s="9">
        <v>4698</v>
      </c>
      <c r="C499" s="9" t="s">
        <v>691</v>
      </c>
      <c r="D499" s="10" t="s">
        <v>451</v>
      </c>
      <c r="E499" s="9" t="s">
        <v>452</v>
      </c>
      <c r="F499" s="9" t="s">
        <v>453</v>
      </c>
      <c r="G499" s="11"/>
      <c r="I499" s="9">
        <v>96</v>
      </c>
      <c r="J499" s="12">
        <v>62</v>
      </c>
      <c r="K499" s="12" t="s">
        <v>454</v>
      </c>
      <c r="L499" s="12" t="s">
        <v>455</v>
      </c>
      <c r="M499" s="12">
        <v>73</v>
      </c>
      <c r="N499" s="9" t="s">
        <v>613</v>
      </c>
      <c r="O499" s="9" t="s">
        <v>30</v>
      </c>
      <c r="P499" s="13" t="s">
        <v>33</v>
      </c>
      <c r="Q499" s="9" t="s">
        <v>32</v>
      </c>
      <c r="R499" s="9">
        <v>1249</v>
      </c>
      <c r="S499" s="9"/>
      <c r="T499" s="9"/>
      <c r="U499" s="9"/>
      <c r="V499" s="9"/>
      <c r="W499" s="9"/>
    </row>
    <row r="500" spans="1:23" ht="16" x14ac:dyDescent="0.2">
      <c r="A500" s="9">
        <v>1250</v>
      </c>
      <c r="B500" s="9">
        <v>4699</v>
      </c>
      <c r="C500" s="9" t="s">
        <v>692</v>
      </c>
      <c r="D500" s="10" t="s">
        <v>283</v>
      </c>
      <c r="E500" s="9" t="s">
        <v>284</v>
      </c>
      <c r="F500" s="9" t="s">
        <v>285</v>
      </c>
      <c r="G500" s="11"/>
      <c r="I500" s="9">
        <v>96</v>
      </c>
      <c r="J500" s="12">
        <v>42</v>
      </c>
      <c r="K500" s="12" t="s">
        <v>286</v>
      </c>
      <c r="L500" s="12" t="s">
        <v>287</v>
      </c>
      <c r="M500" s="12">
        <v>27</v>
      </c>
      <c r="N500" s="9" t="s">
        <v>613</v>
      </c>
      <c r="O500" s="9" t="s">
        <v>30</v>
      </c>
      <c r="P500" s="13" t="s">
        <v>31</v>
      </c>
      <c r="Q500" s="9" t="s">
        <v>32</v>
      </c>
      <c r="R500" s="9">
        <v>1250</v>
      </c>
      <c r="S500" s="9"/>
      <c r="T500" s="9"/>
      <c r="U500" s="9"/>
      <c r="V500" s="9"/>
      <c r="W500" s="9"/>
    </row>
    <row r="501" spans="1:23" ht="16" x14ac:dyDescent="0.2">
      <c r="A501" s="9">
        <v>1250</v>
      </c>
      <c r="B501" s="9">
        <v>4700</v>
      </c>
      <c r="C501" s="9" t="s">
        <v>692</v>
      </c>
      <c r="D501" s="10" t="s">
        <v>283</v>
      </c>
      <c r="E501" s="9" t="s">
        <v>284</v>
      </c>
      <c r="F501" s="9" t="s">
        <v>285</v>
      </c>
      <c r="G501" s="11"/>
      <c r="I501" s="9">
        <v>96</v>
      </c>
      <c r="J501" s="12">
        <v>42</v>
      </c>
      <c r="K501" s="12" t="s">
        <v>286</v>
      </c>
      <c r="L501" s="12" t="s">
        <v>287</v>
      </c>
      <c r="M501" s="12">
        <v>27</v>
      </c>
      <c r="N501" s="9" t="s">
        <v>613</v>
      </c>
      <c r="O501" s="9" t="s">
        <v>30</v>
      </c>
      <c r="P501" s="13" t="s">
        <v>33</v>
      </c>
      <c r="Q501" s="9" t="s">
        <v>32</v>
      </c>
      <c r="R501" s="9">
        <v>1250</v>
      </c>
      <c r="S501" s="9"/>
      <c r="T501" s="9"/>
      <c r="U501" s="9"/>
      <c r="V501" s="9"/>
      <c r="W501" s="9"/>
    </row>
    <row r="502" spans="1:23" ht="16" x14ac:dyDescent="0.2">
      <c r="A502" s="9">
        <v>1251</v>
      </c>
      <c r="B502" s="9">
        <v>4701</v>
      </c>
      <c r="C502" s="9" t="s">
        <v>693</v>
      </c>
      <c r="D502" s="10" t="s">
        <v>235</v>
      </c>
      <c r="E502" s="9" t="s">
        <v>236</v>
      </c>
      <c r="F502" s="9" t="s">
        <v>237</v>
      </c>
      <c r="G502" s="11"/>
      <c r="I502" s="9">
        <v>96</v>
      </c>
      <c r="J502" s="12">
        <v>32</v>
      </c>
      <c r="K502" s="12" t="s">
        <v>238</v>
      </c>
      <c r="L502" s="12" t="s">
        <v>239</v>
      </c>
      <c r="M502" s="12">
        <v>19</v>
      </c>
      <c r="N502" s="9" t="s">
        <v>613</v>
      </c>
      <c r="O502" s="9" t="s">
        <v>30</v>
      </c>
      <c r="P502" s="13" t="s">
        <v>31</v>
      </c>
      <c r="Q502" s="9" t="s">
        <v>32</v>
      </c>
      <c r="R502" s="9">
        <v>1251</v>
      </c>
      <c r="S502" s="9"/>
      <c r="T502" s="9"/>
      <c r="U502" s="9"/>
      <c r="V502" s="9"/>
      <c r="W502" s="9"/>
    </row>
    <row r="503" spans="1:23" ht="16" x14ac:dyDescent="0.2">
      <c r="A503" s="9">
        <v>1251</v>
      </c>
      <c r="B503" s="9">
        <v>4702</v>
      </c>
      <c r="C503" s="9" t="s">
        <v>693</v>
      </c>
      <c r="D503" s="10" t="s">
        <v>235</v>
      </c>
      <c r="E503" s="9" t="s">
        <v>236</v>
      </c>
      <c r="F503" s="9" t="s">
        <v>237</v>
      </c>
      <c r="G503" s="11"/>
      <c r="I503" s="9">
        <v>96</v>
      </c>
      <c r="J503" s="12">
        <v>32</v>
      </c>
      <c r="K503" s="12" t="s">
        <v>238</v>
      </c>
      <c r="L503" s="12" t="s">
        <v>239</v>
      </c>
      <c r="M503" s="12">
        <v>19</v>
      </c>
      <c r="N503" s="9" t="s">
        <v>613</v>
      </c>
      <c r="O503" s="9" t="s">
        <v>30</v>
      </c>
      <c r="P503" s="13" t="s">
        <v>33</v>
      </c>
      <c r="Q503" s="9" t="s">
        <v>32</v>
      </c>
      <c r="R503" s="9">
        <v>1251</v>
      </c>
      <c r="S503" s="9"/>
      <c r="T503" s="9"/>
      <c r="U503" s="9"/>
      <c r="V503" s="9"/>
      <c r="W503" s="9"/>
    </row>
    <row r="504" spans="1:23" ht="16" x14ac:dyDescent="0.2">
      <c r="A504" s="9">
        <v>1252</v>
      </c>
      <c r="B504" s="9">
        <v>4703</v>
      </c>
      <c r="C504" s="9" t="s">
        <v>694</v>
      </c>
      <c r="D504" s="10" t="s">
        <v>205</v>
      </c>
      <c r="E504" s="9" t="s">
        <v>206</v>
      </c>
      <c r="F504" s="9" t="s">
        <v>207</v>
      </c>
      <c r="G504" s="11"/>
      <c r="I504" s="9">
        <v>96</v>
      </c>
      <c r="J504" s="12">
        <v>34</v>
      </c>
      <c r="K504" s="12" t="s">
        <v>208</v>
      </c>
      <c r="L504" s="12" t="s">
        <v>209</v>
      </c>
      <c r="M504" s="12">
        <v>22</v>
      </c>
      <c r="N504" s="9" t="s">
        <v>613</v>
      </c>
      <c r="O504" s="9" t="s">
        <v>30</v>
      </c>
      <c r="P504" s="13" t="s">
        <v>31</v>
      </c>
      <c r="Q504" s="9" t="s">
        <v>32</v>
      </c>
      <c r="R504" s="9">
        <v>1252</v>
      </c>
      <c r="S504" s="9"/>
      <c r="T504" s="9"/>
      <c r="U504" s="9"/>
      <c r="V504" s="9"/>
      <c r="W504" s="9"/>
    </row>
    <row r="505" spans="1:23" ht="16" x14ac:dyDescent="0.2">
      <c r="A505" s="9">
        <v>1252</v>
      </c>
      <c r="B505" s="9">
        <v>4704</v>
      </c>
      <c r="C505" s="9" t="s">
        <v>694</v>
      </c>
      <c r="D505" s="10" t="s">
        <v>205</v>
      </c>
      <c r="E505" s="9" t="s">
        <v>206</v>
      </c>
      <c r="F505" s="9" t="s">
        <v>207</v>
      </c>
      <c r="G505" s="11"/>
      <c r="I505" s="9">
        <v>96</v>
      </c>
      <c r="J505" s="12">
        <v>34</v>
      </c>
      <c r="K505" s="12" t="s">
        <v>208</v>
      </c>
      <c r="L505" s="12" t="s">
        <v>209</v>
      </c>
      <c r="M505" s="12">
        <v>22</v>
      </c>
      <c r="N505" s="9" t="s">
        <v>613</v>
      </c>
      <c r="O505" s="9" t="s">
        <v>30</v>
      </c>
      <c r="P505" s="13" t="s">
        <v>33</v>
      </c>
      <c r="Q505" s="9" t="s">
        <v>32</v>
      </c>
      <c r="R505" s="9">
        <v>1252</v>
      </c>
      <c r="S505" s="9"/>
      <c r="T505" s="9"/>
      <c r="U505" s="9"/>
      <c r="V505" s="9"/>
      <c r="W505" s="9"/>
    </row>
    <row r="506" spans="1:23" ht="16" x14ac:dyDescent="0.2">
      <c r="A506" s="9">
        <v>1253</v>
      </c>
      <c r="B506" s="9">
        <v>4705</v>
      </c>
      <c r="C506" s="9" t="s">
        <v>695</v>
      </c>
      <c r="D506" s="10" t="s">
        <v>308</v>
      </c>
      <c r="E506" s="9" t="s">
        <v>309</v>
      </c>
      <c r="F506" s="9" t="s">
        <v>310</v>
      </c>
      <c r="G506" s="11"/>
      <c r="I506" s="9">
        <v>96</v>
      </c>
      <c r="J506" s="12">
        <v>9</v>
      </c>
      <c r="K506" s="12" t="s">
        <v>311</v>
      </c>
      <c r="L506" s="12" t="s">
        <v>312</v>
      </c>
      <c r="M506" s="12">
        <v>33</v>
      </c>
      <c r="N506" s="9" t="s">
        <v>613</v>
      </c>
      <c r="O506" s="9" t="s">
        <v>30</v>
      </c>
      <c r="P506" s="13" t="s">
        <v>31</v>
      </c>
      <c r="Q506" s="9" t="s">
        <v>32</v>
      </c>
      <c r="R506" s="9">
        <v>1253</v>
      </c>
      <c r="S506" s="9"/>
      <c r="T506" s="9"/>
      <c r="U506" s="9"/>
      <c r="V506" s="9"/>
      <c r="W506" s="9"/>
    </row>
    <row r="507" spans="1:23" ht="16" x14ac:dyDescent="0.2">
      <c r="A507" s="9">
        <v>1253</v>
      </c>
      <c r="B507" s="9">
        <v>4706</v>
      </c>
      <c r="C507" s="9" t="s">
        <v>695</v>
      </c>
      <c r="D507" s="10" t="s">
        <v>308</v>
      </c>
      <c r="E507" s="9" t="s">
        <v>309</v>
      </c>
      <c r="F507" s="9" t="s">
        <v>310</v>
      </c>
      <c r="G507" s="11"/>
      <c r="I507" s="9">
        <v>96</v>
      </c>
      <c r="J507" s="12">
        <v>9</v>
      </c>
      <c r="K507" s="12" t="s">
        <v>311</v>
      </c>
      <c r="L507" s="12" t="s">
        <v>312</v>
      </c>
      <c r="M507" s="12">
        <v>33</v>
      </c>
      <c r="N507" s="9" t="s">
        <v>613</v>
      </c>
      <c r="O507" s="9" t="s">
        <v>30</v>
      </c>
      <c r="P507" s="13" t="s">
        <v>33</v>
      </c>
      <c r="Q507" s="9" t="s">
        <v>32</v>
      </c>
      <c r="R507" s="9">
        <v>1253</v>
      </c>
      <c r="S507" s="9"/>
      <c r="T507" s="9"/>
      <c r="U507" s="9"/>
      <c r="V507" s="9"/>
      <c r="W507" s="9"/>
    </row>
    <row r="508" spans="1:23" ht="16" x14ac:dyDescent="0.2">
      <c r="A508" s="9">
        <v>1254</v>
      </c>
      <c r="B508" s="9">
        <v>4707</v>
      </c>
      <c r="C508" s="9" t="s">
        <v>696</v>
      </c>
      <c r="D508" s="10" t="s">
        <v>120</v>
      </c>
      <c r="E508" s="9" t="s">
        <v>121</v>
      </c>
      <c r="F508" s="9" t="s">
        <v>120</v>
      </c>
      <c r="G508" s="11"/>
      <c r="I508" s="9">
        <v>96</v>
      </c>
      <c r="J508" s="12">
        <v>84</v>
      </c>
      <c r="K508" s="12"/>
      <c r="L508" s="12" t="s">
        <v>43</v>
      </c>
      <c r="M508" s="12">
        <v>83</v>
      </c>
      <c r="N508" s="9" t="s">
        <v>613</v>
      </c>
      <c r="O508" s="9" t="s">
        <v>30</v>
      </c>
      <c r="P508" s="13" t="s">
        <v>31</v>
      </c>
      <c r="Q508" s="9" t="s">
        <v>32</v>
      </c>
      <c r="R508" s="9">
        <v>1254</v>
      </c>
      <c r="S508" s="9"/>
      <c r="T508" s="9"/>
      <c r="U508" s="9"/>
      <c r="V508" s="9"/>
      <c r="W508" s="9"/>
    </row>
    <row r="509" spans="1:23" ht="16" x14ac:dyDescent="0.2">
      <c r="A509" s="9">
        <v>1254</v>
      </c>
      <c r="B509" s="9">
        <v>4708</v>
      </c>
      <c r="C509" s="9" t="s">
        <v>696</v>
      </c>
      <c r="D509" s="10" t="s">
        <v>120</v>
      </c>
      <c r="E509" s="9" t="s">
        <v>121</v>
      </c>
      <c r="F509" s="9" t="s">
        <v>120</v>
      </c>
      <c r="G509" s="11"/>
      <c r="I509" s="9">
        <v>96</v>
      </c>
      <c r="J509" s="12">
        <v>84</v>
      </c>
      <c r="K509" s="12"/>
      <c r="L509" s="12" t="s">
        <v>43</v>
      </c>
      <c r="M509" s="12">
        <v>83</v>
      </c>
      <c r="N509" s="9" t="s">
        <v>613</v>
      </c>
      <c r="O509" s="9" t="s">
        <v>30</v>
      </c>
      <c r="P509" s="13" t="s">
        <v>33</v>
      </c>
      <c r="Q509" s="9" t="s">
        <v>32</v>
      </c>
      <c r="R509" s="9">
        <v>1254</v>
      </c>
      <c r="S509" s="9"/>
      <c r="T509" s="9"/>
      <c r="U509" s="9"/>
      <c r="V509" s="9"/>
      <c r="W509" s="9"/>
    </row>
    <row r="510" spans="1:23" ht="16" x14ac:dyDescent="0.2">
      <c r="A510" s="9">
        <v>1255</v>
      </c>
      <c r="B510" s="9">
        <v>4709</v>
      </c>
      <c r="C510" s="9" t="s">
        <v>697</v>
      </c>
      <c r="D510" s="10" t="s">
        <v>217</v>
      </c>
      <c r="E510" s="9" t="s">
        <v>218</v>
      </c>
      <c r="F510" s="9" t="s">
        <v>219</v>
      </c>
      <c r="G510" s="11"/>
      <c r="I510" s="9">
        <v>96</v>
      </c>
      <c r="J510" s="12">
        <v>64</v>
      </c>
      <c r="K510" s="12" t="s">
        <v>220</v>
      </c>
      <c r="L510" s="12" t="s">
        <v>221</v>
      </c>
      <c r="M510" s="12">
        <v>32</v>
      </c>
      <c r="N510" s="9" t="s">
        <v>613</v>
      </c>
      <c r="O510" s="9" t="s">
        <v>30</v>
      </c>
      <c r="P510" s="13" t="s">
        <v>31</v>
      </c>
      <c r="Q510" s="9" t="s">
        <v>32</v>
      </c>
      <c r="R510" s="9">
        <v>1255</v>
      </c>
      <c r="S510" s="9"/>
      <c r="T510" s="9"/>
      <c r="U510" s="9"/>
      <c r="V510" s="9"/>
      <c r="W510" s="9"/>
    </row>
    <row r="511" spans="1:23" ht="16" x14ac:dyDescent="0.2">
      <c r="A511" s="9">
        <v>1255</v>
      </c>
      <c r="B511" s="9">
        <v>4710</v>
      </c>
      <c r="C511" s="9" t="s">
        <v>697</v>
      </c>
      <c r="D511" s="10" t="s">
        <v>217</v>
      </c>
      <c r="E511" s="9" t="s">
        <v>218</v>
      </c>
      <c r="F511" s="9" t="s">
        <v>219</v>
      </c>
      <c r="G511" s="11"/>
      <c r="I511" s="9">
        <v>96</v>
      </c>
      <c r="J511" s="12">
        <v>64</v>
      </c>
      <c r="K511" s="12" t="s">
        <v>220</v>
      </c>
      <c r="L511" s="12" t="s">
        <v>221</v>
      </c>
      <c r="M511" s="12">
        <v>32</v>
      </c>
      <c r="N511" s="9" t="s">
        <v>613</v>
      </c>
      <c r="O511" s="9" t="s">
        <v>30</v>
      </c>
      <c r="P511" s="13" t="s">
        <v>33</v>
      </c>
      <c r="Q511" s="9" t="s">
        <v>32</v>
      </c>
      <c r="R511" s="9">
        <v>1255</v>
      </c>
      <c r="S511" s="9"/>
      <c r="T511" s="9"/>
      <c r="U511" s="9"/>
      <c r="V511" s="9"/>
      <c r="W511" s="9"/>
    </row>
    <row r="512" spans="1:23" ht="16" x14ac:dyDescent="0.2">
      <c r="A512" s="9">
        <v>1256</v>
      </c>
      <c r="B512" s="9">
        <v>4711</v>
      </c>
      <c r="C512" s="9" t="s">
        <v>698</v>
      </c>
      <c r="D512" s="10" t="s">
        <v>332</v>
      </c>
      <c r="E512" s="9" t="s">
        <v>333</v>
      </c>
      <c r="F512" s="9" t="s">
        <v>334</v>
      </c>
      <c r="G512" s="11"/>
      <c r="I512" s="9">
        <v>96</v>
      </c>
      <c r="J512" s="12">
        <v>38</v>
      </c>
      <c r="K512" s="12" t="s">
        <v>335</v>
      </c>
      <c r="L512" s="12" t="s">
        <v>336</v>
      </c>
      <c r="M512" s="12">
        <v>57</v>
      </c>
      <c r="N512" s="9" t="s">
        <v>613</v>
      </c>
      <c r="O512" s="9" t="s">
        <v>30</v>
      </c>
      <c r="P512" s="13" t="s">
        <v>31</v>
      </c>
      <c r="Q512" s="9" t="s">
        <v>32</v>
      </c>
      <c r="R512" s="9">
        <v>1256</v>
      </c>
      <c r="S512" s="9"/>
      <c r="T512" s="9"/>
      <c r="U512" s="9"/>
      <c r="V512" s="9"/>
      <c r="W512" s="9"/>
    </row>
    <row r="513" spans="1:23" ht="16" x14ac:dyDescent="0.2">
      <c r="A513" s="9">
        <v>1256</v>
      </c>
      <c r="B513" s="9">
        <v>4712</v>
      </c>
      <c r="C513" s="9" t="s">
        <v>698</v>
      </c>
      <c r="D513" s="10" t="s">
        <v>332</v>
      </c>
      <c r="E513" s="9" t="s">
        <v>333</v>
      </c>
      <c r="F513" s="9" t="s">
        <v>334</v>
      </c>
      <c r="G513" s="11"/>
      <c r="I513" s="9">
        <v>96</v>
      </c>
      <c r="J513" s="12">
        <v>38</v>
      </c>
      <c r="K513" s="12" t="s">
        <v>335</v>
      </c>
      <c r="L513" s="12" t="s">
        <v>336</v>
      </c>
      <c r="M513" s="12">
        <v>57</v>
      </c>
      <c r="N513" s="9" t="s">
        <v>613</v>
      </c>
      <c r="O513" s="9" t="s">
        <v>30</v>
      </c>
      <c r="P513" s="13" t="s">
        <v>33</v>
      </c>
      <c r="Q513" s="9" t="s">
        <v>32</v>
      </c>
      <c r="R513" s="9">
        <v>1256</v>
      </c>
      <c r="S513" s="9"/>
      <c r="T513" s="9"/>
      <c r="U513" s="9"/>
      <c r="V513" s="9"/>
      <c r="W513" s="9"/>
    </row>
    <row r="514" spans="1:23" ht="16" x14ac:dyDescent="0.2">
      <c r="A514" s="9">
        <v>1257</v>
      </c>
      <c r="B514" s="9">
        <v>4713</v>
      </c>
      <c r="C514" s="9" t="s">
        <v>699</v>
      </c>
      <c r="D514" s="10" t="s">
        <v>87</v>
      </c>
      <c r="E514" s="9" t="s">
        <v>88</v>
      </c>
      <c r="F514" s="9" t="s">
        <v>89</v>
      </c>
      <c r="G514" s="11"/>
      <c r="I514" s="9">
        <v>96</v>
      </c>
      <c r="J514" s="12">
        <v>71</v>
      </c>
      <c r="K514" s="12" t="s">
        <v>90</v>
      </c>
      <c r="L514" s="12" t="s">
        <v>91</v>
      </c>
      <c r="M514" s="12">
        <v>77</v>
      </c>
      <c r="N514" s="9" t="s">
        <v>613</v>
      </c>
      <c r="O514" s="9" t="s">
        <v>30</v>
      </c>
      <c r="P514" s="13" t="s">
        <v>31</v>
      </c>
      <c r="Q514" s="9" t="s">
        <v>32</v>
      </c>
      <c r="R514" s="9">
        <v>1257</v>
      </c>
      <c r="S514" s="9"/>
      <c r="T514" s="9"/>
      <c r="U514" s="9"/>
      <c r="V514" s="9"/>
      <c r="W514" s="9"/>
    </row>
    <row r="515" spans="1:23" ht="16" x14ac:dyDescent="0.2">
      <c r="A515" s="9">
        <v>1257</v>
      </c>
      <c r="B515" s="9">
        <v>4714</v>
      </c>
      <c r="C515" s="9" t="s">
        <v>699</v>
      </c>
      <c r="D515" s="10" t="s">
        <v>87</v>
      </c>
      <c r="E515" s="9" t="s">
        <v>88</v>
      </c>
      <c r="F515" s="9" t="s">
        <v>89</v>
      </c>
      <c r="G515" s="11"/>
      <c r="I515" s="9">
        <v>96</v>
      </c>
      <c r="J515" s="12">
        <v>71</v>
      </c>
      <c r="K515" s="12" t="s">
        <v>90</v>
      </c>
      <c r="L515" s="12" t="s">
        <v>91</v>
      </c>
      <c r="M515" s="12">
        <v>77</v>
      </c>
      <c r="N515" s="9" t="s">
        <v>613</v>
      </c>
      <c r="O515" s="9" t="s">
        <v>30</v>
      </c>
      <c r="P515" s="13" t="s">
        <v>33</v>
      </c>
      <c r="Q515" s="9" t="s">
        <v>32</v>
      </c>
      <c r="R515" s="9">
        <v>1257</v>
      </c>
      <c r="S515" s="9"/>
      <c r="T515" s="9"/>
      <c r="U515" s="9"/>
      <c r="V515" s="9"/>
      <c r="W515" s="9"/>
    </row>
    <row r="516" spans="1:23" ht="16" x14ac:dyDescent="0.2">
      <c r="A516" s="9">
        <v>1258</v>
      </c>
      <c r="B516" s="9">
        <v>4715</v>
      </c>
      <c r="C516" s="9" t="s">
        <v>700</v>
      </c>
      <c r="D516" s="10" t="s">
        <v>169</v>
      </c>
      <c r="E516" s="9" t="s">
        <v>170</v>
      </c>
      <c r="F516" s="9" t="s">
        <v>171</v>
      </c>
      <c r="G516" s="11"/>
      <c r="I516" s="9">
        <v>96</v>
      </c>
      <c r="J516" s="12">
        <v>51</v>
      </c>
      <c r="K516" s="12" t="s">
        <v>172</v>
      </c>
      <c r="L516" s="12" t="s">
        <v>173</v>
      </c>
      <c r="M516" s="12">
        <v>62</v>
      </c>
      <c r="N516" s="9" t="s">
        <v>613</v>
      </c>
      <c r="O516" s="9" t="s">
        <v>104</v>
      </c>
      <c r="P516" s="13" t="s">
        <v>105</v>
      </c>
      <c r="Q516" s="9" t="s">
        <v>32</v>
      </c>
      <c r="R516" s="9">
        <v>1258</v>
      </c>
      <c r="S516" s="9"/>
      <c r="T516" s="9"/>
      <c r="U516" s="9"/>
      <c r="V516" s="9"/>
      <c r="W516" s="9"/>
    </row>
    <row r="517" spans="1:23" ht="16" x14ac:dyDescent="0.2">
      <c r="A517" s="9">
        <v>1258</v>
      </c>
      <c r="B517" s="9">
        <v>4716</v>
      </c>
      <c r="C517" s="9" t="s">
        <v>700</v>
      </c>
      <c r="D517" s="10" t="s">
        <v>169</v>
      </c>
      <c r="E517" s="9" t="s">
        <v>170</v>
      </c>
      <c r="F517" s="9" t="s">
        <v>171</v>
      </c>
      <c r="G517" s="11"/>
      <c r="I517" s="9">
        <v>96</v>
      </c>
      <c r="J517" s="12">
        <v>51</v>
      </c>
      <c r="K517" s="12" t="s">
        <v>172</v>
      </c>
      <c r="L517" s="12" t="s">
        <v>173</v>
      </c>
      <c r="M517" s="12">
        <v>62</v>
      </c>
      <c r="N517" s="9" t="s">
        <v>613</v>
      </c>
      <c r="O517" s="9" t="s">
        <v>104</v>
      </c>
      <c r="P517" s="13" t="s">
        <v>106</v>
      </c>
      <c r="Q517" s="9" t="s">
        <v>32</v>
      </c>
      <c r="R517" s="9">
        <v>1258</v>
      </c>
      <c r="S517" s="9"/>
      <c r="T517" s="9"/>
      <c r="U517" s="9"/>
      <c r="V517" s="9"/>
      <c r="W517" s="9"/>
    </row>
    <row r="518" spans="1:23" ht="16" x14ac:dyDescent="0.2">
      <c r="A518" s="9">
        <v>1259</v>
      </c>
      <c r="B518" s="9">
        <v>4717</v>
      </c>
      <c r="C518" s="9" t="s">
        <v>701</v>
      </c>
      <c r="D518" s="10" t="s">
        <v>585</v>
      </c>
      <c r="E518" s="9" t="s">
        <v>586</v>
      </c>
      <c r="F518" s="9" t="s">
        <v>587</v>
      </c>
      <c r="G518" s="11"/>
      <c r="H518" s="9"/>
      <c r="I518" s="9">
        <v>96</v>
      </c>
      <c r="J518" s="12">
        <v>21</v>
      </c>
      <c r="K518" s="12" t="s">
        <v>588</v>
      </c>
      <c r="L518" s="12" t="s">
        <v>589</v>
      </c>
      <c r="M518" s="12">
        <v>4</v>
      </c>
      <c r="N518" s="9" t="s">
        <v>613</v>
      </c>
      <c r="O518" s="9" t="s">
        <v>104</v>
      </c>
      <c r="P518" s="13" t="s">
        <v>105</v>
      </c>
      <c r="Q518" s="9" t="s">
        <v>32</v>
      </c>
      <c r="R518" s="9">
        <v>1259</v>
      </c>
      <c r="S518" s="9"/>
      <c r="T518" s="9"/>
      <c r="U518" s="9"/>
      <c r="V518" s="9"/>
      <c r="W518" s="9"/>
    </row>
    <row r="519" spans="1:23" ht="16" x14ac:dyDescent="0.2">
      <c r="A519" s="9">
        <v>1259</v>
      </c>
      <c r="B519" s="9">
        <v>4718</v>
      </c>
      <c r="C519" s="9" t="s">
        <v>701</v>
      </c>
      <c r="D519" s="10" t="s">
        <v>585</v>
      </c>
      <c r="E519" s="9" t="s">
        <v>586</v>
      </c>
      <c r="F519" s="9" t="s">
        <v>587</v>
      </c>
      <c r="G519" s="11"/>
      <c r="H519" s="9"/>
      <c r="I519" s="9">
        <v>96</v>
      </c>
      <c r="J519" s="12">
        <v>21</v>
      </c>
      <c r="K519" s="12" t="s">
        <v>588</v>
      </c>
      <c r="L519" s="12" t="s">
        <v>589</v>
      </c>
      <c r="M519" s="12">
        <v>4</v>
      </c>
      <c r="N519" s="9" t="s">
        <v>613</v>
      </c>
      <c r="O519" s="9" t="s">
        <v>104</v>
      </c>
      <c r="P519" s="13" t="s">
        <v>106</v>
      </c>
      <c r="Q519" s="9" t="s">
        <v>32</v>
      </c>
      <c r="R519" s="9">
        <v>1259</v>
      </c>
      <c r="S519" s="9"/>
      <c r="T519" s="9"/>
      <c r="U519" s="9"/>
      <c r="V519" s="9"/>
      <c r="W519" s="9"/>
    </row>
    <row r="520" spans="1:23" ht="16" x14ac:dyDescent="0.2">
      <c r="A520" s="9">
        <v>1260</v>
      </c>
      <c r="B520" s="9">
        <v>4719</v>
      </c>
      <c r="C520" s="9" t="s">
        <v>702</v>
      </c>
      <c r="D520" s="10" t="s">
        <v>430</v>
      </c>
      <c r="E520" s="9" t="s">
        <v>431</v>
      </c>
      <c r="F520" s="9" t="s">
        <v>432</v>
      </c>
      <c r="G520" s="11"/>
      <c r="I520" s="9">
        <v>96</v>
      </c>
      <c r="J520" s="12">
        <v>27</v>
      </c>
      <c r="K520" s="12" t="s">
        <v>433</v>
      </c>
      <c r="L520" s="12" t="s">
        <v>434</v>
      </c>
      <c r="M520" s="12">
        <v>25</v>
      </c>
      <c r="N520" s="9" t="s">
        <v>613</v>
      </c>
      <c r="O520" s="9" t="s">
        <v>104</v>
      </c>
      <c r="P520" s="13" t="s">
        <v>105</v>
      </c>
      <c r="Q520" s="9" t="s">
        <v>32</v>
      </c>
      <c r="R520" s="9">
        <v>1260</v>
      </c>
      <c r="S520" s="9"/>
      <c r="T520" s="9"/>
      <c r="U520" s="9"/>
      <c r="V520" s="9"/>
      <c r="W520" s="9"/>
    </row>
    <row r="521" spans="1:23" ht="16" x14ac:dyDescent="0.2">
      <c r="A521" s="9">
        <v>1260</v>
      </c>
      <c r="B521" s="9">
        <v>4720</v>
      </c>
      <c r="C521" s="9" t="s">
        <v>702</v>
      </c>
      <c r="D521" s="10" t="s">
        <v>430</v>
      </c>
      <c r="E521" s="9" t="s">
        <v>431</v>
      </c>
      <c r="F521" s="9" t="s">
        <v>432</v>
      </c>
      <c r="G521" s="11"/>
      <c r="I521" s="9">
        <v>96</v>
      </c>
      <c r="J521" s="12">
        <v>27</v>
      </c>
      <c r="K521" s="12" t="s">
        <v>433</v>
      </c>
      <c r="L521" s="12" t="s">
        <v>434</v>
      </c>
      <c r="M521" s="12">
        <v>25</v>
      </c>
      <c r="N521" s="9" t="s">
        <v>613</v>
      </c>
      <c r="O521" s="9" t="s">
        <v>104</v>
      </c>
      <c r="P521" s="13" t="s">
        <v>106</v>
      </c>
      <c r="Q521" s="9" t="s">
        <v>32</v>
      </c>
      <c r="R521" s="9">
        <v>1260</v>
      </c>
      <c r="S521" s="9"/>
      <c r="T521" s="9"/>
      <c r="U521" s="9"/>
      <c r="V521" s="9"/>
      <c r="W521" s="9"/>
    </row>
    <row r="522" spans="1:23" ht="16" x14ac:dyDescent="0.2">
      <c r="A522" s="9">
        <v>1261</v>
      </c>
      <c r="B522" s="9">
        <v>4721</v>
      </c>
      <c r="C522" s="9" t="s">
        <v>703</v>
      </c>
      <c r="D522" s="10" t="s">
        <v>424</v>
      </c>
      <c r="E522" s="9" t="s">
        <v>425</v>
      </c>
      <c r="F522" s="9" t="s">
        <v>426</v>
      </c>
      <c r="G522" s="11"/>
      <c r="I522" s="9">
        <v>96</v>
      </c>
      <c r="J522" s="12">
        <v>5</v>
      </c>
      <c r="K522" s="12" t="s">
        <v>427</v>
      </c>
      <c r="L522" s="12" t="s">
        <v>428</v>
      </c>
      <c r="M522" s="12">
        <v>56</v>
      </c>
      <c r="N522" s="9" t="s">
        <v>613</v>
      </c>
      <c r="O522" s="9" t="s">
        <v>104</v>
      </c>
      <c r="P522" s="13" t="s">
        <v>105</v>
      </c>
      <c r="Q522" s="9" t="s">
        <v>32</v>
      </c>
      <c r="R522" s="9">
        <v>1261</v>
      </c>
      <c r="S522" s="9"/>
      <c r="T522" s="9"/>
      <c r="U522" s="9"/>
      <c r="V522" s="9"/>
      <c r="W522" s="9"/>
    </row>
    <row r="523" spans="1:23" ht="16" x14ac:dyDescent="0.2">
      <c r="A523" s="9">
        <v>1261</v>
      </c>
      <c r="B523" s="9">
        <v>4722</v>
      </c>
      <c r="C523" s="9" t="s">
        <v>703</v>
      </c>
      <c r="D523" s="10" t="s">
        <v>424</v>
      </c>
      <c r="E523" s="9" t="s">
        <v>425</v>
      </c>
      <c r="F523" s="9" t="s">
        <v>426</v>
      </c>
      <c r="G523" s="11"/>
      <c r="I523" s="9">
        <v>96</v>
      </c>
      <c r="J523" s="12">
        <v>5</v>
      </c>
      <c r="K523" s="12" t="s">
        <v>427</v>
      </c>
      <c r="L523" s="12" t="s">
        <v>428</v>
      </c>
      <c r="M523" s="12">
        <v>56</v>
      </c>
      <c r="N523" s="9" t="s">
        <v>613</v>
      </c>
      <c r="O523" s="9" t="s">
        <v>104</v>
      </c>
      <c r="P523" s="13" t="s">
        <v>106</v>
      </c>
      <c r="Q523" s="9" t="s">
        <v>32</v>
      </c>
      <c r="R523" s="9">
        <v>1261</v>
      </c>
      <c r="S523" s="9"/>
      <c r="T523" s="9"/>
      <c r="U523" s="9"/>
      <c r="V523" s="9"/>
      <c r="W523" s="9"/>
    </row>
    <row r="524" spans="1:23" ht="16" x14ac:dyDescent="0.2">
      <c r="A524" s="9">
        <v>1262</v>
      </c>
      <c r="B524" s="9">
        <v>4723</v>
      </c>
      <c r="C524" s="9" t="s">
        <v>704</v>
      </c>
      <c r="D524" s="10" t="s">
        <v>607</v>
      </c>
      <c r="E524" s="9" t="s">
        <v>608</v>
      </c>
      <c r="F524" s="9" t="s">
        <v>609</v>
      </c>
      <c r="G524" s="11"/>
      <c r="H524" s="9"/>
      <c r="I524" s="9">
        <v>96</v>
      </c>
      <c r="J524" s="12">
        <v>74</v>
      </c>
      <c r="K524" s="12" t="s">
        <v>232</v>
      </c>
      <c r="L524" s="12" t="s">
        <v>233</v>
      </c>
      <c r="M524" s="12">
        <v>13</v>
      </c>
      <c r="N524" s="9" t="s">
        <v>613</v>
      </c>
      <c r="O524" s="9" t="s">
        <v>104</v>
      </c>
      <c r="P524" s="13" t="s">
        <v>105</v>
      </c>
      <c r="Q524" s="9" t="s">
        <v>32</v>
      </c>
      <c r="R524" s="9">
        <v>1262</v>
      </c>
      <c r="S524" s="9"/>
      <c r="T524" s="9"/>
      <c r="U524" s="9"/>
      <c r="V524" s="9"/>
      <c r="W524" s="9"/>
    </row>
    <row r="525" spans="1:23" ht="16" x14ac:dyDescent="0.2">
      <c r="A525" s="9">
        <v>1262</v>
      </c>
      <c r="B525" s="9">
        <v>4724</v>
      </c>
      <c r="C525" s="9" t="s">
        <v>704</v>
      </c>
      <c r="D525" s="10" t="s">
        <v>607</v>
      </c>
      <c r="E525" s="9" t="s">
        <v>608</v>
      </c>
      <c r="F525" s="9" t="s">
        <v>609</v>
      </c>
      <c r="G525" s="11"/>
      <c r="H525" s="9"/>
      <c r="I525" s="9">
        <v>96</v>
      </c>
      <c r="J525" s="12">
        <v>74</v>
      </c>
      <c r="K525" s="12" t="s">
        <v>232</v>
      </c>
      <c r="L525" s="12" t="s">
        <v>233</v>
      </c>
      <c r="M525" s="12">
        <v>13</v>
      </c>
      <c r="N525" s="9" t="s">
        <v>613</v>
      </c>
      <c r="O525" s="9" t="s">
        <v>104</v>
      </c>
      <c r="P525" s="13" t="s">
        <v>106</v>
      </c>
      <c r="Q525" s="9" t="s">
        <v>32</v>
      </c>
      <c r="R525" s="9">
        <v>1262</v>
      </c>
      <c r="S525" s="9"/>
      <c r="T525" s="9"/>
      <c r="U525" s="9"/>
      <c r="V525" s="9"/>
      <c r="W525" s="9"/>
    </row>
    <row r="526" spans="1:23" ht="16" x14ac:dyDescent="0.2">
      <c r="A526" s="9">
        <v>1263</v>
      </c>
      <c r="B526" s="9">
        <v>4725</v>
      </c>
      <c r="C526" s="9" t="s">
        <v>705</v>
      </c>
      <c r="D526" s="10" t="s">
        <v>314</v>
      </c>
      <c r="E526" s="9" t="s">
        <v>315</v>
      </c>
      <c r="F526" s="9" t="s">
        <v>316</v>
      </c>
      <c r="G526" s="11"/>
      <c r="I526" s="9">
        <v>96</v>
      </c>
      <c r="J526" s="12">
        <v>4</v>
      </c>
      <c r="K526" s="12" t="s">
        <v>317</v>
      </c>
      <c r="L526" s="12" t="s">
        <v>318</v>
      </c>
      <c r="M526" s="12">
        <v>18</v>
      </c>
      <c r="N526" s="9" t="s">
        <v>613</v>
      </c>
      <c r="O526" s="9" t="s">
        <v>104</v>
      </c>
      <c r="P526" s="13" t="s">
        <v>105</v>
      </c>
      <c r="Q526" s="9" t="s">
        <v>32</v>
      </c>
      <c r="R526" s="9">
        <v>1263</v>
      </c>
      <c r="S526" s="9"/>
      <c r="T526" s="9"/>
      <c r="U526" s="9"/>
      <c r="V526" s="9"/>
      <c r="W526" s="9"/>
    </row>
    <row r="527" spans="1:23" ht="16" x14ac:dyDescent="0.2">
      <c r="A527" s="9">
        <v>1263</v>
      </c>
      <c r="B527" s="9">
        <v>4726</v>
      </c>
      <c r="C527" s="9" t="s">
        <v>705</v>
      </c>
      <c r="D527" s="10" t="s">
        <v>314</v>
      </c>
      <c r="E527" s="9" t="s">
        <v>315</v>
      </c>
      <c r="F527" s="9" t="s">
        <v>316</v>
      </c>
      <c r="G527" s="11"/>
      <c r="I527" s="9">
        <v>96</v>
      </c>
      <c r="J527" s="12">
        <v>4</v>
      </c>
      <c r="K527" s="12" t="s">
        <v>317</v>
      </c>
      <c r="L527" s="12" t="s">
        <v>318</v>
      </c>
      <c r="M527" s="12">
        <v>18</v>
      </c>
      <c r="N527" s="9" t="s">
        <v>613</v>
      </c>
      <c r="O527" s="9" t="s">
        <v>104</v>
      </c>
      <c r="P527" s="13" t="s">
        <v>106</v>
      </c>
      <c r="Q527" s="9" t="s">
        <v>32</v>
      </c>
      <c r="R527" s="9">
        <v>1263</v>
      </c>
      <c r="S527" s="9"/>
      <c r="T527" s="9"/>
      <c r="U527" s="9"/>
      <c r="V527" s="9"/>
      <c r="W527" s="9"/>
    </row>
    <row r="528" spans="1:23" ht="16" x14ac:dyDescent="0.2">
      <c r="A528" s="9">
        <v>1264</v>
      </c>
      <c r="B528" s="9">
        <v>4727</v>
      </c>
      <c r="C528" s="9" t="s">
        <v>706</v>
      </c>
      <c r="D528" s="10" t="s">
        <v>326</v>
      </c>
      <c r="E528" s="9" t="s">
        <v>327</v>
      </c>
      <c r="F528" s="9" t="s">
        <v>328</v>
      </c>
      <c r="G528" s="11"/>
      <c r="I528" s="9">
        <v>96</v>
      </c>
      <c r="J528" s="12">
        <v>10</v>
      </c>
      <c r="K528" s="12" t="s">
        <v>329</v>
      </c>
      <c r="L528" s="12" t="s">
        <v>330</v>
      </c>
      <c r="M528" s="12">
        <v>36</v>
      </c>
      <c r="N528" s="9" t="s">
        <v>613</v>
      </c>
      <c r="O528" s="9" t="s">
        <v>104</v>
      </c>
      <c r="P528" s="13" t="s">
        <v>105</v>
      </c>
      <c r="Q528" s="9" t="s">
        <v>32</v>
      </c>
      <c r="R528" s="9">
        <v>1264</v>
      </c>
      <c r="S528" s="9"/>
      <c r="T528" s="9"/>
      <c r="U528" s="9"/>
      <c r="V528" s="9"/>
      <c r="W528" s="9"/>
    </row>
    <row r="529" spans="1:23" ht="16" x14ac:dyDescent="0.2">
      <c r="A529" s="9">
        <v>1264</v>
      </c>
      <c r="B529" s="9">
        <v>4728</v>
      </c>
      <c r="C529" s="9" t="s">
        <v>706</v>
      </c>
      <c r="D529" s="10" t="s">
        <v>326</v>
      </c>
      <c r="E529" s="9" t="s">
        <v>327</v>
      </c>
      <c r="F529" s="9" t="s">
        <v>328</v>
      </c>
      <c r="G529" s="11"/>
      <c r="I529" s="9">
        <v>96</v>
      </c>
      <c r="J529" s="12">
        <v>10</v>
      </c>
      <c r="K529" s="12" t="s">
        <v>329</v>
      </c>
      <c r="L529" s="12" t="s">
        <v>330</v>
      </c>
      <c r="M529" s="12">
        <v>36</v>
      </c>
      <c r="N529" s="9" t="s">
        <v>613</v>
      </c>
      <c r="O529" s="9" t="s">
        <v>104</v>
      </c>
      <c r="P529" s="13" t="s">
        <v>106</v>
      </c>
      <c r="Q529" s="9" t="s">
        <v>32</v>
      </c>
      <c r="R529" s="9">
        <v>1264</v>
      </c>
      <c r="S529" s="9"/>
      <c r="T529" s="9"/>
      <c r="U529" s="9"/>
      <c r="V529" s="9"/>
      <c r="W529" s="9"/>
    </row>
    <row r="530" spans="1:23" ht="16" x14ac:dyDescent="0.2">
      <c r="A530" s="9">
        <v>1265</v>
      </c>
      <c r="B530" s="9">
        <v>4729</v>
      </c>
      <c r="C530" s="9" t="s">
        <v>707</v>
      </c>
      <c r="D530" s="10"/>
      <c r="E530" s="9" t="s">
        <v>42</v>
      </c>
      <c r="F530" s="9" t="s">
        <v>465</v>
      </c>
      <c r="G530" s="11"/>
      <c r="I530" s="9">
        <v>96</v>
      </c>
      <c r="J530" s="12">
        <v>102</v>
      </c>
      <c r="K530" s="12"/>
      <c r="L530" s="12" t="s">
        <v>43</v>
      </c>
      <c r="M530" s="16"/>
      <c r="N530" s="9" t="s">
        <v>613</v>
      </c>
      <c r="O530" s="9" t="s">
        <v>104</v>
      </c>
      <c r="P530" s="13" t="s">
        <v>105</v>
      </c>
      <c r="Q530" s="9" t="s">
        <v>32</v>
      </c>
      <c r="R530" s="9">
        <v>1265</v>
      </c>
      <c r="S530" s="9"/>
      <c r="T530" s="9"/>
      <c r="U530" s="9"/>
      <c r="V530" s="9"/>
      <c r="W530" s="9"/>
    </row>
    <row r="531" spans="1:23" ht="16" x14ac:dyDescent="0.2">
      <c r="A531" s="9">
        <v>1265</v>
      </c>
      <c r="B531" s="9">
        <v>4730</v>
      </c>
      <c r="C531" s="9" t="s">
        <v>707</v>
      </c>
      <c r="D531" s="10"/>
      <c r="E531" s="9" t="s">
        <v>42</v>
      </c>
      <c r="F531" s="9" t="s">
        <v>465</v>
      </c>
      <c r="G531" s="11"/>
      <c r="I531" s="9">
        <v>96</v>
      </c>
      <c r="J531" s="12">
        <v>102</v>
      </c>
      <c r="K531" s="12"/>
      <c r="L531" s="12" t="s">
        <v>43</v>
      </c>
      <c r="M531" s="16"/>
      <c r="N531" s="9" t="s">
        <v>613</v>
      </c>
      <c r="O531" s="9" t="s">
        <v>104</v>
      </c>
      <c r="P531" s="13" t="s">
        <v>106</v>
      </c>
      <c r="Q531" s="9" t="s">
        <v>32</v>
      </c>
      <c r="R531" s="9">
        <v>1265</v>
      </c>
      <c r="S531" s="9"/>
      <c r="T531" s="9"/>
      <c r="U531" s="9"/>
      <c r="V531" s="9"/>
      <c r="W531" s="9"/>
    </row>
    <row r="532" spans="1:23" ht="16" x14ac:dyDescent="0.2">
      <c r="A532" s="9">
        <v>1266</v>
      </c>
      <c r="B532" s="9">
        <v>4731</v>
      </c>
      <c r="C532" s="9" t="s">
        <v>708</v>
      </c>
      <c r="D532" s="10" t="s">
        <v>24</v>
      </c>
      <c r="E532" s="9" t="s">
        <v>25</v>
      </c>
      <c r="F532" s="9" t="s">
        <v>26</v>
      </c>
      <c r="G532" s="11"/>
      <c r="H532" s="9"/>
      <c r="I532" s="9">
        <v>96</v>
      </c>
      <c r="J532" s="12">
        <v>37</v>
      </c>
      <c r="K532" s="12" t="s">
        <v>27</v>
      </c>
      <c r="L532" s="12" t="s">
        <v>28</v>
      </c>
      <c r="M532" s="12">
        <v>7</v>
      </c>
      <c r="N532" s="9" t="s">
        <v>613</v>
      </c>
      <c r="O532" s="9" t="s">
        <v>104</v>
      </c>
      <c r="P532" s="13" t="s">
        <v>105</v>
      </c>
      <c r="Q532" s="9" t="s">
        <v>32</v>
      </c>
      <c r="R532" s="9">
        <v>1266</v>
      </c>
      <c r="S532" s="9"/>
      <c r="T532" s="9"/>
      <c r="U532" s="9"/>
      <c r="V532" s="9"/>
      <c r="W532" s="9"/>
    </row>
    <row r="533" spans="1:23" ht="16" x14ac:dyDescent="0.2">
      <c r="A533" s="9">
        <v>1266</v>
      </c>
      <c r="B533" s="9">
        <v>4732</v>
      </c>
      <c r="C533" s="9" t="s">
        <v>708</v>
      </c>
      <c r="D533" s="10" t="s">
        <v>24</v>
      </c>
      <c r="E533" s="9" t="s">
        <v>25</v>
      </c>
      <c r="F533" s="9" t="s">
        <v>26</v>
      </c>
      <c r="G533" s="11"/>
      <c r="H533" s="9"/>
      <c r="I533" s="9">
        <v>96</v>
      </c>
      <c r="J533" s="12">
        <v>37</v>
      </c>
      <c r="K533" s="12" t="s">
        <v>27</v>
      </c>
      <c r="L533" s="12" t="s">
        <v>28</v>
      </c>
      <c r="M533" s="12">
        <v>7</v>
      </c>
      <c r="N533" s="9" t="s">
        <v>613</v>
      </c>
      <c r="O533" s="9" t="s">
        <v>104</v>
      </c>
      <c r="P533" s="13" t="s">
        <v>106</v>
      </c>
      <c r="Q533" s="9" t="s">
        <v>32</v>
      </c>
      <c r="R533" s="9">
        <v>1266</v>
      </c>
      <c r="S533" s="9"/>
      <c r="T533" s="9"/>
      <c r="U533" s="9"/>
      <c r="V533" s="9"/>
      <c r="W533" s="9"/>
    </row>
    <row r="534" spans="1:23" ht="16" x14ac:dyDescent="0.2">
      <c r="A534" s="9">
        <v>1267</v>
      </c>
      <c r="B534" s="9">
        <v>4733</v>
      </c>
      <c r="C534" s="9" t="s">
        <v>709</v>
      </c>
      <c r="D534" s="10" t="s">
        <v>145</v>
      </c>
      <c r="E534" s="9" t="s">
        <v>146</v>
      </c>
      <c r="F534" s="9" t="s">
        <v>147</v>
      </c>
      <c r="G534" s="11"/>
      <c r="I534" s="9">
        <v>96</v>
      </c>
      <c r="J534" s="12">
        <v>57</v>
      </c>
      <c r="K534" s="12" t="s">
        <v>148</v>
      </c>
      <c r="L534" s="12" t="s">
        <v>149</v>
      </c>
      <c r="M534" s="12">
        <v>67</v>
      </c>
      <c r="N534" s="9" t="s">
        <v>613</v>
      </c>
      <c r="O534" s="9" t="s">
        <v>104</v>
      </c>
      <c r="P534" s="13" t="s">
        <v>105</v>
      </c>
      <c r="Q534" s="9" t="s">
        <v>32</v>
      </c>
      <c r="R534" s="9">
        <v>1267</v>
      </c>
      <c r="S534" s="9"/>
      <c r="T534" s="9"/>
      <c r="U534" s="9"/>
      <c r="V534" s="9"/>
      <c r="W534" s="9"/>
    </row>
    <row r="535" spans="1:23" ht="16" x14ac:dyDescent="0.2">
      <c r="A535" s="9">
        <v>1267</v>
      </c>
      <c r="B535" s="9">
        <v>4734</v>
      </c>
      <c r="C535" s="9" t="s">
        <v>709</v>
      </c>
      <c r="D535" s="10" t="s">
        <v>145</v>
      </c>
      <c r="E535" s="9" t="s">
        <v>146</v>
      </c>
      <c r="F535" s="9" t="s">
        <v>147</v>
      </c>
      <c r="G535" s="11"/>
      <c r="I535" s="9">
        <v>96</v>
      </c>
      <c r="J535" s="12">
        <v>57</v>
      </c>
      <c r="K535" s="12" t="s">
        <v>148</v>
      </c>
      <c r="L535" s="12" t="s">
        <v>149</v>
      </c>
      <c r="M535" s="12">
        <v>67</v>
      </c>
      <c r="N535" s="9" t="s">
        <v>613</v>
      </c>
      <c r="O535" s="9" t="s">
        <v>104</v>
      </c>
      <c r="P535" s="13" t="s">
        <v>106</v>
      </c>
      <c r="Q535" s="9" t="s">
        <v>32</v>
      </c>
      <c r="R535" s="9">
        <v>1267</v>
      </c>
      <c r="S535" s="9"/>
      <c r="T535" s="9"/>
      <c r="U535" s="9"/>
      <c r="V535" s="9"/>
      <c r="W535" s="9"/>
    </row>
    <row r="536" spans="1:23" ht="16" x14ac:dyDescent="0.2">
      <c r="A536" s="9">
        <v>1268</v>
      </c>
      <c r="B536" s="9">
        <v>4735</v>
      </c>
      <c r="C536" s="9" t="s">
        <v>710</v>
      </c>
      <c r="D536" s="10" t="s">
        <v>290</v>
      </c>
      <c r="E536" s="9" t="s">
        <v>291</v>
      </c>
      <c r="F536" s="9" t="s">
        <v>292</v>
      </c>
      <c r="G536" s="11"/>
      <c r="I536" s="9">
        <v>96</v>
      </c>
      <c r="J536" s="12">
        <v>13</v>
      </c>
      <c r="K536" s="12" t="s">
        <v>293</v>
      </c>
      <c r="L536" s="12" t="s">
        <v>294</v>
      </c>
      <c r="M536" s="12">
        <v>11</v>
      </c>
      <c r="N536" s="9" t="s">
        <v>613</v>
      </c>
      <c r="O536" s="9" t="s">
        <v>104</v>
      </c>
      <c r="P536" s="13" t="s">
        <v>105</v>
      </c>
      <c r="Q536" s="9" t="s">
        <v>32</v>
      </c>
      <c r="R536" s="9">
        <v>1268</v>
      </c>
      <c r="S536" s="9"/>
      <c r="T536" s="9"/>
      <c r="U536" s="9"/>
      <c r="V536" s="9"/>
      <c r="W536" s="9"/>
    </row>
    <row r="537" spans="1:23" ht="16" x14ac:dyDescent="0.2">
      <c r="A537" s="9">
        <v>1268</v>
      </c>
      <c r="B537" s="9">
        <v>4736</v>
      </c>
      <c r="C537" s="9" t="s">
        <v>710</v>
      </c>
      <c r="D537" s="10" t="s">
        <v>290</v>
      </c>
      <c r="E537" s="9" t="s">
        <v>291</v>
      </c>
      <c r="F537" s="9" t="s">
        <v>292</v>
      </c>
      <c r="G537" s="11"/>
      <c r="I537" s="9">
        <v>96</v>
      </c>
      <c r="J537" s="12">
        <v>13</v>
      </c>
      <c r="K537" s="12" t="s">
        <v>293</v>
      </c>
      <c r="L537" s="12" t="s">
        <v>294</v>
      </c>
      <c r="M537" s="12">
        <v>11</v>
      </c>
      <c r="N537" s="9" t="s">
        <v>613</v>
      </c>
      <c r="O537" s="9" t="s">
        <v>104</v>
      </c>
      <c r="P537" s="13" t="s">
        <v>106</v>
      </c>
      <c r="Q537" s="9" t="s">
        <v>32</v>
      </c>
      <c r="R537" s="9">
        <v>1268</v>
      </c>
      <c r="S537" s="9"/>
      <c r="T537" s="9"/>
      <c r="U537" s="9"/>
      <c r="V537" s="9"/>
      <c r="W537" s="9"/>
    </row>
    <row r="538" spans="1:23" ht="16" x14ac:dyDescent="0.2">
      <c r="A538" s="9">
        <v>1269</v>
      </c>
      <c r="B538" s="9">
        <v>4737</v>
      </c>
      <c r="C538" s="9" t="s">
        <v>711</v>
      </c>
      <c r="D538" s="10" t="s">
        <v>558</v>
      </c>
      <c r="E538" s="9" t="s">
        <v>559</v>
      </c>
      <c r="F538" s="9" t="s">
        <v>560</v>
      </c>
      <c r="G538" s="11"/>
      <c r="H538" s="14" t="s">
        <v>143</v>
      </c>
      <c r="I538" s="9">
        <v>96</v>
      </c>
      <c r="J538" s="12">
        <v>73</v>
      </c>
      <c r="K538" s="12" t="s">
        <v>561</v>
      </c>
      <c r="L538" s="12" t="s">
        <v>562</v>
      </c>
      <c r="M538" s="12">
        <v>1</v>
      </c>
      <c r="N538" s="9" t="s">
        <v>613</v>
      </c>
      <c r="O538" s="14" t="s">
        <v>104</v>
      </c>
      <c r="P538" s="13" t="s">
        <v>105</v>
      </c>
      <c r="Q538" s="9" t="s">
        <v>32</v>
      </c>
      <c r="R538" s="9">
        <v>1269</v>
      </c>
      <c r="S538" s="9"/>
      <c r="T538" s="9"/>
      <c r="U538" s="9"/>
      <c r="V538" s="9"/>
      <c r="W538" s="9"/>
    </row>
    <row r="539" spans="1:23" ht="16" x14ac:dyDescent="0.2">
      <c r="A539" s="9">
        <v>1269</v>
      </c>
      <c r="B539" s="9">
        <v>4738</v>
      </c>
      <c r="C539" s="9" t="s">
        <v>711</v>
      </c>
      <c r="D539" s="10" t="s">
        <v>558</v>
      </c>
      <c r="E539" s="9" t="s">
        <v>559</v>
      </c>
      <c r="F539" s="9" t="s">
        <v>560</v>
      </c>
      <c r="G539" s="11"/>
      <c r="H539" s="14" t="s">
        <v>143</v>
      </c>
      <c r="I539" s="9">
        <v>96</v>
      </c>
      <c r="J539" s="12">
        <v>73</v>
      </c>
      <c r="K539" s="12" t="s">
        <v>561</v>
      </c>
      <c r="L539" s="12" t="s">
        <v>562</v>
      </c>
      <c r="M539" s="12">
        <v>1</v>
      </c>
      <c r="N539" s="9" t="s">
        <v>613</v>
      </c>
      <c r="O539" s="14" t="s">
        <v>104</v>
      </c>
      <c r="P539" s="13" t="s">
        <v>106</v>
      </c>
      <c r="Q539" s="9" t="s">
        <v>32</v>
      </c>
      <c r="R539" s="9">
        <v>1269</v>
      </c>
      <c r="S539" s="9"/>
      <c r="T539" s="9"/>
      <c r="U539" s="9"/>
      <c r="V539" s="9"/>
      <c r="W539" s="9"/>
    </row>
    <row r="540" spans="1:23" ht="16" x14ac:dyDescent="0.2">
      <c r="A540" s="9">
        <v>1270</v>
      </c>
      <c r="B540" s="9">
        <v>4739</v>
      </c>
      <c r="C540" s="9" t="s">
        <v>712</v>
      </c>
      <c r="D540" s="10" t="s">
        <v>270</v>
      </c>
      <c r="E540" s="9" t="s">
        <v>271</v>
      </c>
      <c r="F540" s="9" t="s">
        <v>272</v>
      </c>
      <c r="G540" s="11"/>
      <c r="I540" s="9">
        <v>96</v>
      </c>
      <c r="J540" s="12">
        <v>15</v>
      </c>
      <c r="K540" s="12" t="s">
        <v>273</v>
      </c>
      <c r="L540" s="12" t="s">
        <v>274</v>
      </c>
      <c r="M540" s="12">
        <v>12</v>
      </c>
      <c r="N540" s="9" t="s">
        <v>613</v>
      </c>
      <c r="O540" s="9" t="s">
        <v>104</v>
      </c>
      <c r="P540" s="13" t="s">
        <v>105</v>
      </c>
      <c r="Q540" s="9" t="s">
        <v>32</v>
      </c>
      <c r="R540" s="9">
        <v>1270</v>
      </c>
      <c r="S540" s="9"/>
      <c r="T540" s="9"/>
      <c r="U540" s="9"/>
      <c r="V540" s="9"/>
      <c r="W540" s="9"/>
    </row>
    <row r="541" spans="1:23" ht="16" x14ac:dyDescent="0.2">
      <c r="A541" s="9">
        <v>1270</v>
      </c>
      <c r="B541" s="9">
        <v>4740</v>
      </c>
      <c r="C541" s="9" t="s">
        <v>712</v>
      </c>
      <c r="D541" s="10" t="s">
        <v>270</v>
      </c>
      <c r="E541" s="9" t="s">
        <v>271</v>
      </c>
      <c r="F541" s="9" t="s">
        <v>272</v>
      </c>
      <c r="G541" s="11"/>
      <c r="I541" s="9">
        <v>96</v>
      </c>
      <c r="J541" s="12">
        <v>15</v>
      </c>
      <c r="K541" s="12" t="s">
        <v>273</v>
      </c>
      <c r="L541" s="12" t="s">
        <v>274</v>
      </c>
      <c r="M541" s="12">
        <v>12</v>
      </c>
      <c r="N541" s="9" t="s">
        <v>613</v>
      </c>
      <c r="O541" s="9" t="s">
        <v>104</v>
      </c>
      <c r="P541" s="13" t="s">
        <v>106</v>
      </c>
      <c r="Q541" s="9" t="s">
        <v>32</v>
      </c>
      <c r="R541" s="9">
        <v>1270</v>
      </c>
      <c r="S541" s="9"/>
      <c r="T541" s="9"/>
      <c r="U541" s="9"/>
      <c r="V541" s="9"/>
      <c r="W541" s="9"/>
    </row>
    <row r="542" spans="1:23" ht="16" x14ac:dyDescent="0.2">
      <c r="A542" s="9">
        <v>1271</v>
      </c>
      <c r="B542" s="9">
        <v>4741</v>
      </c>
      <c r="C542" s="9" t="s">
        <v>713</v>
      </c>
      <c r="D542" s="10" t="s">
        <v>69</v>
      </c>
      <c r="E542" s="9" t="s">
        <v>70</v>
      </c>
      <c r="F542" s="9" t="s">
        <v>71</v>
      </c>
      <c r="G542" s="11"/>
      <c r="I542" s="9">
        <v>96</v>
      </c>
      <c r="J542" s="12">
        <v>44</v>
      </c>
      <c r="K542" s="12" t="s">
        <v>72</v>
      </c>
      <c r="L542" s="12" t="s">
        <v>73</v>
      </c>
      <c r="M542" s="12">
        <v>58</v>
      </c>
      <c r="N542" s="9" t="s">
        <v>613</v>
      </c>
      <c r="O542" s="9" t="s">
        <v>30</v>
      </c>
      <c r="P542" s="13" t="s">
        <v>31</v>
      </c>
      <c r="Q542" s="9" t="s">
        <v>32</v>
      </c>
      <c r="R542" s="9">
        <v>1271</v>
      </c>
      <c r="S542" s="9"/>
      <c r="T542" s="9"/>
      <c r="U542" s="9"/>
      <c r="V542" s="9"/>
      <c r="W542" s="9"/>
    </row>
    <row r="543" spans="1:23" ht="16" x14ac:dyDescent="0.2">
      <c r="A543" s="9">
        <v>1271</v>
      </c>
      <c r="B543" s="9">
        <v>4742</v>
      </c>
      <c r="C543" s="9" t="s">
        <v>713</v>
      </c>
      <c r="D543" s="10" t="s">
        <v>69</v>
      </c>
      <c r="E543" s="9" t="s">
        <v>70</v>
      </c>
      <c r="F543" s="9" t="s">
        <v>71</v>
      </c>
      <c r="G543" s="11"/>
      <c r="I543" s="9">
        <v>96</v>
      </c>
      <c r="J543" s="12">
        <v>44</v>
      </c>
      <c r="K543" s="12" t="s">
        <v>72</v>
      </c>
      <c r="L543" s="12" t="s">
        <v>73</v>
      </c>
      <c r="M543" s="12">
        <v>58</v>
      </c>
      <c r="N543" s="9" t="s">
        <v>613</v>
      </c>
      <c r="O543" s="9" t="s">
        <v>30</v>
      </c>
      <c r="P543" s="13" t="s">
        <v>33</v>
      </c>
      <c r="Q543" s="9" t="s">
        <v>32</v>
      </c>
      <c r="R543" s="9">
        <v>1271</v>
      </c>
      <c r="S543" s="9"/>
      <c r="T543" s="9"/>
      <c r="U543" s="9"/>
      <c r="V543" s="9"/>
      <c r="W543" s="9"/>
    </row>
    <row r="544" spans="1:23" ht="16" x14ac:dyDescent="0.2">
      <c r="A544" s="9">
        <v>1272</v>
      </c>
      <c r="B544" s="9">
        <v>4743</v>
      </c>
      <c r="C544" s="9" t="s">
        <v>714</v>
      </c>
      <c r="D544" s="10" t="s">
        <v>417</v>
      </c>
      <c r="E544" s="9" t="s">
        <v>418</v>
      </c>
      <c r="F544" s="9" t="s">
        <v>419</v>
      </c>
      <c r="G544" s="11"/>
      <c r="I544" s="9">
        <v>96</v>
      </c>
      <c r="J544" s="12">
        <v>22</v>
      </c>
      <c r="K544" s="12" t="s">
        <v>420</v>
      </c>
      <c r="L544" s="12" t="s">
        <v>421</v>
      </c>
      <c r="M544" s="12">
        <v>50</v>
      </c>
      <c r="N544" s="9" t="s">
        <v>613</v>
      </c>
      <c r="O544" s="9" t="s">
        <v>30</v>
      </c>
      <c r="P544" s="13" t="s">
        <v>31</v>
      </c>
      <c r="Q544" s="9" t="s">
        <v>32</v>
      </c>
      <c r="R544" s="9">
        <v>1272</v>
      </c>
      <c r="S544" s="9"/>
      <c r="T544" s="9"/>
      <c r="U544" s="9"/>
      <c r="V544" s="9"/>
      <c r="W544" s="9"/>
    </row>
    <row r="545" spans="1:23" ht="16" x14ac:dyDescent="0.2">
      <c r="A545" s="9">
        <v>1272</v>
      </c>
      <c r="B545" s="9">
        <v>4744</v>
      </c>
      <c r="C545" s="9" t="s">
        <v>714</v>
      </c>
      <c r="D545" s="10" t="s">
        <v>417</v>
      </c>
      <c r="E545" s="9" t="s">
        <v>418</v>
      </c>
      <c r="F545" s="9" t="s">
        <v>419</v>
      </c>
      <c r="G545" s="11"/>
      <c r="I545" s="9">
        <v>96</v>
      </c>
      <c r="J545" s="12">
        <v>22</v>
      </c>
      <c r="K545" s="12" t="s">
        <v>420</v>
      </c>
      <c r="L545" s="12" t="s">
        <v>421</v>
      </c>
      <c r="M545" s="12">
        <v>50</v>
      </c>
      <c r="N545" s="9" t="s">
        <v>613</v>
      </c>
      <c r="O545" s="9" t="s">
        <v>30</v>
      </c>
      <c r="P545" s="13" t="s">
        <v>33</v>
      </c>
      <c r="Q545" s="9" t="s">
        <v>32</v>
      </c>
      <c r="R545" s="9">
        <v>1272</v>
      </c>
      <c r="S545" s="9"/>
      <c r="T545" s="9"/>
      <c r="U545" s="9"/>
      <c r="V545" s="9"/>
      <c r="W545" s="9"/>
    </row>
    <row r="546" spans="1:23" ht="16" x14ac:dyDescent="0.2">
      <c r="A546" s="9">
        <v>1273</v>
      </c>
      <c r="B546" s="9">
        <v>4745</v>
      </c>
      <c r="C546" s="9" t="s">
        <v>715</v>
      </c>
      <c r="D546" s="10" t="s">
        <v>513</v>
      </c>
      <c r="E546" s="9" t="s">
        <v>514</v>
      </c>
      <c r="F546" s="9" t="s">
        <v>513</v>
      </c>
      <c r="G546" s="11"/>
      <c r="I546" s="9">
        <v>96</v>
      </c>
      <c r="J546" s="12">
        <v>81</v>
      </c>
      <c r="K546" s="12"/>
      <c r="L546" s="12" t="s">
        <v>43</v>
      </c>
      <c r="M546" s="12">
        <v>80</v>
      </c>
      <c r="N546" s="9" t="s">
        <v>613</v>
      </c>
      <c r="O546" s="9" t="s">
        <v>30</v>
      </c>
      <c r="P546" s="13" t="s">
        <v>31</v>
      </c>
      <c r="Q546" s="9" t="s">
        <v>32</v>
      </c>
      <c r="R546" s="9">
        <v>1273</v>
      </c>
      <c r="S546" s="9"/>
      <c r="T546" s="9"/>
      <c r="U546" s="9"/>
      <c r="V546" s="9"/>
      <c r="W546" s="9"/>
    </row>
    <row r="547" spans="1:23" ht="16" x14ac:dyDescent="0.2">
      <c r="A547" s="9">
        <v>1273</v>
      </c>
      <c r="B547" s="9">
        <v>4746</v>
      </c>
      <c r="C547" s="9" t="s">
        <v>715</v>
      </c>
      <c r="D547" s="10" t="s">
        <v>513</v>
      </c>
      <c r="E547" s="9" t="s">
        <v>514</v>
      </c>
      <c r="F547" s="9" t="s">
        <v>513</v>
      </c>
      <c r="G547" s="11"/>
      <c r="I547" s="9">
        <v>96</v>
      </c>
      <c r="J547" s="12">
        <v>81</v>
      </c>
      <c r="K547" s="12"/>
      <c r="L547" s="12" t="s">
        <v>43</v>
      </c>
      <c r="M547" s="12">
        <v>80</v>
      </c>
      <c r="N547" s="9" t="s">
        <v>613</v>
      </c>
      <c r="O547" s="9" t="s">
        <v>30</v>
      </c>
      <c r="P547" s="13" t="s">
        <v>33</v>
      </c>
      <c r="Q547" s="9" t="s">
        <v>32</v>
      </c>
      <c r="R547" s="9">
        <v>1273</v>
      </c>
      <c r="S547" s="9"/>
      <c r="T547" s="9"/>
      <c r="U547" s="9"/>
      <c r="V547" s="9"/>
      <c r="W547" s="9"/>
    </row>
    <row r="548" spans="1:23" ht="16" x14ac:dyDescent="0.2">
      <c r="A548" s="9">
        <v>1274</v>
      </c>
      <c r="B548" s="9">
        <v>4747</v>
      </c>
      <c r="C548" s="9" t="s">
        <v>716</v>
      </c>
      <c r="D548" s="10" t="s">
        <v>45</v>
      </c>
      <c r="E548" s="9" t="s">
        <v>46</v>
      </c>
      <c r="F548" s="9" t="s">
        <v>47</v>
      </c>
      <c r="G548" s="11"/>
      <c r="I548" s="9">
        <v>96</v>
      </c>
      <c r="J548" s="12">
        <v>46</v>
      </c>
      <c r="K548" s="12" t="s">
        <v>48</v>
      </c>
      <c r="L548" s="12" t="s">
        <v>49</v>
      </c>
      <c r="M548" s="12">
        <v>29</v>
      </c>
      <c r="N548" s="9" t="s">
        <v>613</v>
      </c>
      <c r="O548" s="9" t="s">
        <v>30</v>
      </c>
      <c r="P548" s="13" t="s">
        <v>31</v>
      </c>
      <c r="Q548" s="9" t="s">
        <v>32</v>
      </c>
      <c r="R548" s="9">
        <v>1274</v>
      </c>
      <c r="S548" s="9"/>
      <c r="T548" s="9"/>
      <c r="U548" s="9"/>
      <c r="V548" s="9"/>
      <c r="W548" s="9"/>
    </row>
    <row r="549" spans="1:23" ht="16" x14ac:dyDescent="0.2">
      <c r="A549" s="9">
        <v>1274</v>
      </c>
      <c r="B549" s="9">
        <v>4748</v>
      </c>
      <c r="C549" s="9" t="s">
        <v>716</v>
      </c>
      <c r="D549" s="10" t="s">
        <v>45</v>
      </c>
      <c r="E549" s="9" t="s">
        <v>46</v>
      </c>
      <c r="F549" s="9" t="s">
        <v>47</v>
      </c>
      <c r="G549" s="11"/>
      <c r="I549" s="9">
        <v>96</v>
      </c>
      <c r="J549" s="12">
        <v>46</v>
      </c>
      <c r="K549" s="12" t="s">
        <v>48</v>
      </c>
      <c r="L549" s="12" t="s">
        <v>49</v>
      </c>
      <c r="M549" s="12">
        <v>29</v>
      </c>
      <c r="N549" s="9" t="s">
        <v>613</v>
      </c>
      <c r="O549" s="9" t="s">
        <v>30</v>
      </c>
      <c r="P549" s="13" t="s">
        <v>33</v>
      </c>
      <c r="Q549" s="9" t="s">
        <v>32</v>
      </c>
      <c r="R549" s="9">
        <v>1274</v>
      </c>
      <c r="S549" s="9"/>
      <c r="T549" s="9"/>
      <c r="U549" s="9"/>
      <c r="V549" s="9"/>
      <c r="W549" s="9"/>
    </row>
    <row r="550" spans="1:23" ht="16" x14ac:dyDescent="0.2">
      <c r="A550" s="9">
        <v>1275</v>
      </c>
      <c r="B550" s="9">
        <v>4749</v>
      </c>
      <c r="C550" s="9" t="s">
        <v>717</v>
      </c>
      <c r="D550" s="10" t="s">
        <v>296</v>
      </c>
      <c r="E550" s="9" t="s">
        <v>297</v>
      </c>
      <c r="F550" s="9" t="s">
        <v>298</v>
      </c>
      <c r="G550" s="11"/>
      <c r="I550" s="9">
        <v>96</v>
      </c>
      <c r="J550" s="12">
        <v>52</v>
      </c>
      <c r="K550" s="12" t="s">
        <v>299</v>
      </c>
      <c r="L550" s="12" t="s">
        <v>300</v>
      </c>
      <c r="M550" s="12">
        <v>17</v>
      </c>
      <c r="N550" s="9" t="s">
        <v>613</v>
      </c>
      <c r="O550" s="9" t="s">
        <v>30</v>
      </c>
      <c r="P550" s="13" t="s">
        <v>31</v>
      </c>
      <c r="Q550" s="9" t="s">
        <v>32</v>
      </c>
      <c r="R550" s="9">
        <v>1275</v>
      </c>
      <c r="S550" s="9"/>
      <c r="T550" s="9"/>
      <c r="U550" s="9"/>
      <c r="V550" s="9"/>
      <c r="W550" s="9"/>
    </row>
    <row r="551" spans="1:23" ht="16" x14ac:dyDescent="0.2">
      <c r="A551" s="9">
        <v>1275</v>
      </c>
      <c r="B551" s="9">
        <v>4750</v>
      </c>
      <c r="C551" s="9" t="s">
        <v>717</v>
      </c>
      <c r="D551" s="10" t="s">
        <v>296</v>
      </c>
      <c r="E551" s="9" t="s">
        <v>297</v>
      </c>
      <c r="F551" s="9" t="s">
        <v>298</v>
      </c>
      <c r="G551" s="11"/>
      <c r="I551" s="9">
        <v>96</v>
      </c>
      <c r="J551" s="12">
        <v>52</v>
      </c>
      <c r="K551" s="12" t="s">
        <v>299</v>
      </c>
      <c r="L551" s="12" t="s">
        <v>300</v>
      </c>
      <c r="M551" s="12">
        <v>17</v>
      </c>
      <c r="N551" s="9" t="s">
        <v>613</v>
      </c>
      <c r="O551" s="9" t="s">
        <v>30</v>
      </c>
      <c r="P551" s="13" t="s">
        <v>33</v>
      </c>
      <c r="Q551" s="9" t="s">
        <v>32</v>
      </c>
      <c r="R551" s="9">
        <v>1275</v>
      </c>
      <c r="S551" s="9"/>
      <c r="T551" s="9"/>
      <c r="U551" s="9"/>
      <c r="V551" s="9"/>
      <c r="W551" s="9"/>
    </row>
    <row r="552" spans="1:23" ht="16" x14ac:dyDescent="0.2">
      <c r="A552" s="9">
        <v>1276</v>
      </c>
      <c r="B552" s="9">
        <v>4751</v>
      </c>
      <c r="C552" s="9" t="s">
        <v>718</v>
      </c>
      <c r="D552" s="10" t="s">
        <v>169</v>
      </c>
      <c r="E552" s="9" t="s">
        <v>170</v>
      </c>
      <c r="F552" s="9" t="s">
        <v>171</v>
      </c>
      <c r="G552" s="11"/>
      <c r="I552" s="9">
        <v>96</v>
      </c>
      <c r="J552" s="12">
        <v>51</v>
      </c>
      <c r="K552" s="12" t="s">
        <v>172</v>
      </c>
      <c r="L552" s="12" t="s">
        <v>173</v>
      </c>
      <c r="M552" s="12">
        <v>62</v>
      </c>
      <c r="N552" s="9" t="s">
        <v>613</v>
      </c>
      <c r="O552" s="9" t="s">
        <v>30</v>
      </c>
      <c r="P552" s="13" t="s">
        <v>31</v>
      </c>
      <c r="Q552" s="9" t="s">
        <v>32</v>
      </c>
      <c r="R552" s="9">
        <v>1276</v>
      </c>
      <c r="S552" s="9"/>
      <c r="T552" s="9"/>
      <c r="U552" s="9"/>
      <c r="V552" s="9"/>
      <c r="W552" s="9"/>
    </row>
    <row r="553" spans="1:23" ht="16" x14ac:dyDescent="0.2">
      <c r="A553" s="9">
        <v>1276</v>
      </c>
      <c r="B553" s="9">
        <v>4752</v>
      </c>
      <c r="C553" s="9" t="s">
        <v>718</v>
      </c>
      <c r="D553" s="10" t="s">
        <v>169</v>
      </c>
      <c r="E553" s="9" t="s">
        <v>170</v>
      </c>
      <c r="F553" s="9" t="s">
        <v>171</v>
      </c>
      <c r="G553" s="11"/>
      <c r="I553" s="9">
        <v>96</v>
      </c>
      <c r="J553" s="12">
        <v>51</v>
      </c>
      <c r="K553" s="12" t="s">
        <v>172</v>
      </c>
      <c r="L553" s="12" t="s">
        <v>173</v>
      </c>
      <c r="M553" s="12">
        <v>62</v>
      </c>
      <c r="N553" s="9" t="s">
        <v>613</v>
      </c>
      <c r="O553" s="9" t="s">
        <v>30</v>
      </c>
      <c r="P553" s="13" t="s">
        <v>33</v>
      </c>
      <c r="Q553" s="9" t="s">
        <v>32</v>
      </c>
      <c r="R553" s="9">
        <v>1276</v>
      </c>
      <c r="S553" s="9"/>
      <c r="T553" s="9"/>
      <c r="U553" s="9"/>
      <c r="V553" s="9"/>
      <c r="W553" s="9"/>
    </row>
    <row r="554" spans="1:23" ht="16" x14ac:dyDescent="0.2">
      <c r="A554" s="9">
        <v>1277</v>
      </c>
      <c r="B554" s="9">
        <v>4753</v>
      </c>
      <c r="C554" s="9" t="s">
        <v>719</v>
      </c>
      <c r="D554" s="10" t="s">
        <v>585</v>
      </c>
      <c r="E554" s="9" t="s">
        <v>586</v>
      </c>
      <c r="F554" s="9" t="s">
        <v>587</v>
      </c>
      <c r="G554" s="11"/>
      <c r="H554" s="9"/>
      <c r="I554" s="9">
        <v>96</v>
      </c>
      <c r="J554" s="12">
        <v>21</v>
      </c>
      <c r="K554" s="12" t="s">
        <v>588</v>
      </c>
      <c r="L554" s="12" t="s">
        <v>589</v>
      </c>
      <c r="M554" s="12">
        <v>4</v>
      </c>
      <c r="N554" s="9" t="s">
        <v>613</v>
      </c>
      <c r="O554" s="9" t="s">
        <v>30</v>
      </c>
      <c r="P554" s="13" t="s">
        <v>31</v>
      </c>
      <c r="Q554" s="9" t="s">
        <v>32</v>
      </c>
      <c r="R554" s="9">
        <v>1277</v>
      </c>
      <c r="S554" s="9"/>
      <c r="T554" s="9"/>
      <c r="U554" s="9"/>
      <c r="V554" s="9"/>
      <c r="W554" s="9"/>
    </row>
    <row r="555" spans="1:23" ht="16" x14ac:dyDescent="0.2">
      <c r="A555" s="9">
        <v>1277</v>
      </c>
      <c r="B555" s="9">
        <v>4754</v>
      </c>
      <c r="C555" s="9" t="s">
        <v>719</v>
      </c>
      <c r="D555" s="10" t="s">
        <v>585</v>
      </c>
      <c r="E555" s="9" t="s">
        <v>586</v>
      </c>
      <c r="F555" s="9" t="s">
        <v>587</v>
      </c>
      <c r="G555" s="11"/>
      <c r="H555" s="9"/>
      <c r="I555" s="9">
        <v>96</v>
      </c>
      <c r="J555" s="12">
        <v>21</v>
      </c>
      <c r="K555" s="12" t="s">
        <v>588</v>
      </c>
      <c r="L555" s="12" t="s">
        <v>589</v>
      </c>
      <c r="M555" s="12">
        <v>4</v>
      </c>
      <c r="N555" s="9" t="s">
        <v>613</v>
      </c>
      <c r="O555" s="9" t="s">
        <v>30</v>
      </c>
      <c r="P555" s="13" t="s">
        <v>33</v>
      </c>
      <c r="Q555" s="9" t="s">
        <v>32</v>
      </c>
      <c r="R555" s="9">
        <v>1277</v>
      </c>
      <c r="S555" s="9"/>
      <c r="T555" s="9"/>
      <c r="U555" s="9"/>
      <c r="V555" s="9"/>
      <c r="W555" s="9"/>
    </row>
    <row r="556" spans="1:23" ht="16" x14ac:dyDescent="0.2">
      <c r="A556" s="9">
        <v>1278</v>
      </c>
      <c r="B556" s="9">
        <v>4755</v>
      </c>
      <c r="C556" s="9" t="s">
        <v>720</v>
      </c>
      <c r="D556" s="10" t="s">
        <v>132</v>
      </c>
      <c r="E556" s="9" t="s">
        <v>133</v>
      </c>
      <c r="F556" s="9" t="s">
        <v>134</v>
      </c>
      <c r="G556" s="11"/>
      <c r="I556" s="9">
        <v>96</v>
      </c>
      <c r="J556" s="12">
        <v>54</v>
      </c>
      <c r="K556" s="12" t="s">
        <v>135</v>
      </c>
      <c r="L556" s="12" t="s">
        <v>136</v>
      </c>
      <c r="M556" s="12">
        <v>69</v>
      </c>
      <c r="N556" s="9" t="s">
        <v>613</v>
      </c>
      <c r="O556" s="9" t="s">
        <v>30</v>
      </c>
      <c r="P556" s="13" t="s">
        <v>31</v>
      </c>
      <c r="Q556" s="9" t="s">
        <v>32</v>
      </c>
      <c r="R556" s="9">
        <v>1278</v>
      </c>
      <c r="S556" s="9"/>
      <c r="T556" s="9"/>
      <c r="U556" s="9"/>
      <c r="V556" s="9"/>
      <c r="W556" s="9"/>
    </row>
    <row r="557" spans="1:23" ht="16" x14ac:dyDescent="0.2">
      <c r="A557" s="9">
        <v>1278</v>
      </c>
      <c r="B557" s="9">
        <v>4756</v>
      </c>
      <c r="C557" s="9" t="s">
        <v>720</v>
      </c>
      <c r="D557" s="10" t="s">
        <v>132</v>
      </c>
      <c r="E557" s="9" t="s">
        <v>133</v>
      </c>
      <c r="F557" s="9" t="s">
        <v>134</v>
      </c>
      <c r="G557" s="11"/>
      <c r="I557" s="9">
        <v>96</v>
      </c>
      <c r="J557" s="12">
        <v>54</v>
      </c>
      <c r="K557" s="12" t="s">
        <v>135</v>
      </c>
      <c r="L557" s="12" t="s">
        <v>136</v>
      </c>
      <c r="M557" s="12">
        <v>69</v>
      </c>
      <c r="N557" s="9" t="s">
        <v>613</v>
      </c>
      <c r="O557" s="9" t="s">
        <v>30</v>
      </c>
      <c r="P557" s="13" t="s">
        <v>33</v>
      </c>
      <c r="Q557" s="9" t="s">
        <v>32</v>
      </c>
      <c r="R557" s="9">
        <v>1278</v>
      </c>
      <c r="S557" s="9"/>
      <c r="T557" s="9"/>
      <c r="U557" s="9"/>
      <c r="V557" s="9"/>
      <c r="W557" s="9"/>
    </row>
    <row r="558" spans="1:23" ht="16" x14ac:dyDescent="0.2">
      <c r="A558" s="9">
        <v>1279</v>
      </c>
      <c r="B558" s="9">
        <v>4757</v>
      </c>
      <c r="C558" s="9" t="s">
        <v>721</v>
      </c>
      <c r="D558" s="10" t="s">
        <v>527</v>
      </c>
      <c r="E558" s="9" t="s">
        <v>528</v>
      </c>
      <c r="F558" s="9" t="s">
        <v>529</v>
      </c>
      <c r="G558" s="11"/>
      <c r="I558" s="9">
        <v>96</v>
      </c>
      <c r="J558" s="12">
        <v>24</v>
      </c>
      <c r="K558" s="12" t="s">
        <v>530</v>
      </c>
      <c r="L558" s="12" t="s">
        <v>531</v>
      </c>
      <c r="M558" s="12">
        <v>40</v>
      </c>
      <c r="N558" s="9" t="s">
        <v>613</v>
      </c>
      <c r="O558" s="9" t="s">
        <v>30</v>
      </c>
      <c r="P558" s="13" t="s">
        <v>31</v>
      </c>
      <c r="Q558" s="9" t="s">
        <v>32</v>
      </c>
      <c r="R558" s="9">
        <v>1279</v>
      </c>
      <c r="S558" s="9"/>
      <c r="T558" s="9"/>
      <c r="U558" s="9"/>
      <c r="V558" s="9"/>
      <c r="W558" s="9"/>
    </row>
    <row r="559" spans="1:23" ht="16" x14ac:dyDescent="0.2">
      <c r="A559" s="9">
        <v>1279</v>
      </c>
      <c r="B559" s="9">
        <v>4758</v>
      </c>
      <c r="C559" s="9" t="s">
        <v>721</v>
      </c>
      <c r="D559" s="10" t="s">
        <v>527</v>
      </c>
      <c r="E559" s="9" t="s">
        <v>528</v>
      </c>
      <c r="F559" s="9" t="s">
        <v>529</v>
      </c>
      <c r="G559" s="11"/>
      <c r="I559" s="9">
        <v>96</v>
      </c>
      <c r="J559" s="12">
        <v>24</v>
      </c>
      <c r="K559" s="12" t="s">
        <v>530</v>
      </c>
      <c r="L559" s="12" t="s">
        <v>531</v>
      </c>
      <c r="M559" s="12">
        <v>40</v>
      </c>
      <c r="N559" s="9" t="s">
        <v>613</v>
      </c>
      <c r="O559" s="9" t="s">
        <v>30</v>
      </c>
      <c r="P559" s="13" t="s">
        <v>33</v>
      </c>
      <c r="Q559" s="9" t="s">
        <v>32</v>
      </c>
      <c r="R559" s="9">
        <v>1279</v>
      </c>
      <c r="S559" s="9"/>
      <c r="T559" s="9"/>
      <c r="U559" s="9"/>
      <c r="V559" s="9"/>
      <c r="W559" s="9"/>
    </row>
    <row r="560" spans="1:23" ht="16" x14ac:dyDescent="0.2">
      <c r="A560" s="9">
        <v>1280</v>
      </c>
      <c r="B560" s="9">
        <v>4759</v>
      </c>
      <c r="C560" s="9" t="s">
        <v>722</v>
      </c>
      <c r="D560" s="10" t="s">
        <v>93</v>
      </c>
      <c r="E560" s="9" t="s">
        <v>94</v>
      </c>
      <c r="F560" s="9" t="s">
        <v>95</v>
      </c>
      <c r="G560" s="11"/>
      <c r="I560" s="9">
        <v>96</v>
      </c>
      <c r="J560" s="12">
        <v>25</v>
      </c>
      <c r="K560" s="12" t="s">
        <v>96</v>
      </c>
      <c r="L560" s="12" t="s">
        <v>97</v>
      </c>
      <c r="M560" s="12">
        <v>59</v>
      </c>
      <c r="N560" s="9" t="s">
        <v>613</v>
      </c>
      <c r="O560" s="9" t="s">
        <v>30</v>
      </c>
      <c r="P560" s="13" t="s">
        <v>31</v>
      </c>
      <c r="Q560" s="9" t="s">
        <v>32</v>
      </c>
      <c r="R560" s="9">
        <v>1280</v>
      </c>
      <c r="S560" s="9"/>
      <c r="T560" s="9"/>
      <c r="U560" s="9"/>
      <c r="V560" s="9"/>
      <c r="W560" s="9"/>
    </row>
    <row r="561" spans="1:23" ht="16" x14ac:dyDescent="0.2">
      <c r="A561" s="9">
        <v>1280</v>
      </c>
      <c r="B561" s="9">
        <v>4760</v>
      </c>
      <c r="C561" s="9" t="s">
        <v>722</v>
      </c>
      <c r="D561" s="10" t="s">
        <v>93</v>
      </c>
      <c r="E561" s="9" t="s">
        <v>94</v>
      </c>
      <c r="F561" s="9" t="s">
        <v>95</v>
      </c>
      <c r="G561" s="11"/>
      <c r="I561" s="9">
        <v>96</v>
      </c>
      <c r="J561" s="12">
        <v>25</v>
      </c>
      <c r="K561" s="12" t="s">
        <v>96</v>
      </c>
      <c r="L561" s="12" t="s">
        <v>97</v>
      </c>
      <c r="M561" s="12">
        <v>59</v>
      </c>
      <c r="N561" s="9" t="s">
        <v>613</v>
      </c>
      <c r="O561" s="9" t="s">
        <v>30</v>
      </c>
      <c r="P561" s="13" t="s">
        <v>33</v>
      </c>
      <c r="Q561" s="9" t="s">
        <v>32</v>
      </c>
      <c r="R561" s="9">
        <v>1280</v>
      </c>
      <c r="S561" s="9"/>
      <c r="T561" s="9"/>
      <c r="U561" s="9"/>
      <c r="V561" s="9"/>
      <c r="W561" s="9"/>
    </row>
    <row r="562" spans="1:23" ht="16" x14ac:dyDescent="0.2">
      <c r="A562" s="9">
        <v>1281</v>
      </c>
      <c r="B562" s="9">
        <v>4761</v>
      </c>
      <c r="C562" s="9" t="s">
        <v>723</v>
      </c>
      <c r="D562" s="10" t="s">
        <v>181</v>
      </c>
      <c r="E562" s="9" t="s">
        <v>182</v>
      </c>
      <c r="F562" s="9" t="s">
        <v>183</v>
      </c>
      <c r="G562" s="11"/>
      <c r="I562" s="9">
        <v>96</v>
      </c>
      <c r="J562" s="12">
        <v>66</v>
      </c>
      <c r="K562" s="12" t="s">
        <v>184</v>
      </c>
      <c r="L562" s="12" t="s">
        <v>185</v>
      </c>
      <c r="M562" s="12">
        <v>79</v>
      </c>
      <c r="N562" s="9" t="s">
        <v>613</v>
      </c>
      <c r="O562" s="9" t="s">
        <v>30</v>
      </c>
      <c r="P562" s="13" t="s">
        <v>31</v>
      </c>
      <c r="Q562" s="9" t="s">
        <v>32</v>
      </c>
      <c r="R562" s="9">
        <v>1281</v>
      </c>
      <c r="S562" s="9"/>
      <c r="T562" s="9"/>
      <c r="U562" s="9"/>
      <c r="V562" s="9"/>
      <c r="W562" s="9"/>
    </row>
    <row r="563" spans="1:23" ht="16" x14ac:dyDescent="0.2">
      <c r="A563" s="9">
        <v>1281</v>
      </c>
      <c r="B563" s="9">
        <v>4762</v>
      </c>
      <c r="C563" s="9" t="s">
        <v>723</v>
      </c>
      <c r="D563" s="10" t="s">
        <v>181</v>
      </c>
      <c r="E563" s="9" t="s">
        <v>182</v>
      </c>
      <c r="F563" s="9" t="s">
        <v>183</v>
      </c>
      <c r="G563" s="11"/>
      <c r="I563" s="9">
        <v>96</v>
      </c>
      <c r="J563" s="12">
        <v>66</v>
      </c>
      <c r="K563" s="12" t="s">
        <v>184</v>
      </c>
      <c r="L563" s="12" t="s">
        <v>185</v>
      </c>
      <c r="M563" s="12">
        <v>79</v>
      </c>
      <c r="N563" s="9" t="s">
        <v>613</v>
      </c>
      <c r="O563" s="9" t="s">
        <v>30</v>
      </c>
      <c r="P563" s="13" t="s">
        <v>33</v>
      </c>
      <c r="Q563" s="9" t="s">
        <v>32</v>
      </c>
      <c r="R563" s="9">
        <v>1281</v>
      </c>
      <c r="S563" s="9"/>
      <c r="T563" s="9"/>
      <c r="U563" s="9"/>
      <c r="V563" s="9"/>
      <c r="W563" s="9"/>
    </row>
    <row r="564" spans="1:23" ht="16" x14ac:dyDescent="0.2">
      <c r="A564" s="9">
        <v>1282</v>
      </c>
      <c r="B564" s="9">
        <v>4763</v>
      </c>
      <c r="C564" s="9" t="s">
        <v>724</v>
      </c>
      <c r="D564" s="10" t="s">
        <v>436</v>
      </c>
      <c r="E564" s="9" t="s">
        <v>437</v>
      </c>
      <c r="F564" s="9" t="s">
        <v>438</v>
      </c>
      <c r="G564" s="11"/>
      <c r="I564" s="9">
        <v>96</v>
      </c>
      <c r="J564" s="12">
        <v>58</v>
      </c>
      <c r="K564" s="12" t="s">
        <v>439</v>
      </c>
      <c r="L564" s="12" t="s">
        <v>440</v>
      </c>
      <c r="M564" s="12">
        <v>43</v>
      </c>
      <c r="N564" s="9" t="s">
        <v>613</v>
      </c>
      <c r="O564" s="9" t="s">
        <v>30</v>
      </c>
      <c r="P564" s="13" t="s">
        <v>31</v>
      </c>
      <c r="Q564" s="9" t="s">
        <v>32</v>
      </c>
      <c r="R564" s="9">
        <v>1282</v>
      </c>
      <c r="S564" s="9"/>
      <c r="T564" s="9"/>
      <c r="U564" s="9"/>
      <c r="V564" s="9"/>
      <c r="W564" s="9"/>
    </row>
    <row r="565" spans="1:23" ht="16" x14ac:dyDescent="0.2">
      <c r="A565" s="9">
        <v>1282</v>
      </c>
      <c r="B565" s="9">
        <v>4764</v>
      </c>
      <c r="C565" s="9" t="s">
        <v>724</v>
      </c>
      <c r="D565" s="10" t="s">
        <v>436</v>
      </c>
      <c r="E565" s="9" t="s">
        <v>437</v>
      </c>
      <c r="F565" s="9" t="s">
        <v>438</v>
      </c>
      <c r="G565" s="11"/>
      <c r="I565" s="9">
        <v>96</v>
      </c>
      <c r="J565" s="12">
        <v>58</v>
      </c>
      <c r="K565" s="12" t="s">
        <v>439</v>
      </c>
      <c r="L565" s="12" t="s">
        <v>440</v>
      </c>
      <c r="M565" s="12">
        <v>43</v>
      </c>
      <c r="N565" s="9" t="s">
        <v>613</v>
      </c>
      <c r="O565" s="9" t="s">
        <v>30</v>
      </c>
      <c r="P565" s="13" t="s">
        <v>33</v>
      </c>
      <c r="Q565" s="9" t="s">
        <v>32</v>
      </c>
      <c r="R565" s="9">
        <v>1282</v>
      </c>
      <c r="S565" s="9"/>
      <c r="T565" s="9"/>
      <c r="U565" s="9"/>
      <c r="V565" s="9"/>
      <c r="W565" s="9"/>
    </row>
    <row r="566" spans="1:23" ht="16" x14ac:dyDescent="0.2">
      <c r="A566" s="9">
        <v>1283</v>
      </c>
      <c r="B566" s="9">
        <v>4765</v>
      </c>
      <c r="C566" s="9" t="s">
        <v>725</v>
      </c>
      <c r="D566" s="10" t="s">
        <v>501</v>
      </c>
      <c r="E566" s="9" t="s">
        <v>502</v>
      </c>
      <c r="F566" s="9" t="s">
        <v>503</v>
      </c>
      <c r="G566" s="11"/>
      <c r="I566" s="9">
        <v>96</v>
      </c>
      <c r="J566" s="12">
        <v>40</v>
      </c>
      <c r="K566" s="12" t="s">
        <v>504</v>
      </c>
      <c r="L566" s="12" t="s">
        <v>505</v>
      </c>
      <c r="M566" s="12">
        <v>55</v>
      </c>
      <c r="N566" s="9" t="s">
        <v>613</v>
      </c>
      <c r="O566" s="9" t="s">
        <v>104</v>
      </c>
      <c r="P566" s="13" t="s">
        <v>105</v>
      </c>
      <c r="Q566" s="9" t="s">
        <v>32</v>
      </c>
      <c r="R566" s="9">
        <v>1283</v>
      </c>
      <c r="S566" s="9"/>
      <c r="T566" s="9"/>
      <c r="U566" s="9"/>
      <c r="V566" s="9"/>
      <c r="W566" s="9"/>
    </row>
    <row r="567" spans="1:23" ht="16" x14ac:dyDescent="0.2">
      <c r="A567" s="9">
        <v>1283</v>
      </c>
      <c r="B567" s="9">
        <v>4766</v>
      </c>
      <c r="C567" s="9" t="s">
        <v>725</v>
      </c>
      <c r="D567" s="10" t="s">
        <v>501</v>
      </c>
      <c r="E567" s="9" t="s">
        <v>502</v>
      </c>
      <c r="F567" s="9" t="s">
        <v>503</v>
      </c>
      <c r="G567" s="11"/>
      <c r="I567" s="9">
        <v>96</v>
      </c>
      <c r="J567" s="12">
        <v>40</v>
      </c>
      <c r="K567" s="12" t="s">
        <v>504</v>
      </c>
      <c r="L567" s="12" t="s">
        <v>505</v>
      </c>
      <c r="M567" s="12">
        <v>55</v>
      </c>
      <c r="N567" s="9" t="s">
        <v>613</v>
      </c>
      <c r="O567" s="9" t="s">
        <v>104</v>
      </c>
      <c r="P567" s="13" t="s">
        <v>106</v>
      </c>
      <c r="Q567" s="9" t="s">
        <v>32</v>
      </c>
      <c r="R567" s="9">
        <v>1283</v>
      </c>
      <c r="S567" s="9"/>
      <c r="T567" s="9"/>
      <c r="U567" s="9"/>
      <c r="V567" s="9"/>
      <c r="W567" s="9"/>
    </row>
    <row r="568" spans="1:23" ht="16" x14ac:dyDescent="0.2">
      <c r="A568" s="9">
        <v>1284</v>
      </c>
      <c r="B568" s="9">
        <v>4767</v>
      </c>
      <c r="C568" s="9" t="s">
        <v>726</v>
      </c>
      <c r="D568" s="10" t="s">
        <v>527</v>
      </c>
      <c r="E568" s="9" t="s">
        <v>528</v>
      </c>
      <c r="F568" s="9" t="s">
        <v>529</v>
      </c>
      <c r="G568" s="11"/>
      <c r="I568" s="9">
        <v>96</v>
      </c>
      <c r="J568" s="12">
        <v>24</v>
      </c>
      <c r="K568" s="12" t="s">
        <v>530</v>
      </c>
      <c r="L568" s="12" t="s">
        <v>531</v>
      </c>
      <c r="M568" s="12">
        <v>40</v>
      </c>
      <c r="N568" s="9" t="s">
        <v>613</v>
      </c>
      <c r="O568" s="9" t="s">
        <v>104</v>
      </c>
      <c r="P568" s="13" t="s">
        <v>105</v>
      </c>
      <c r="Q568" s="9" t="s">
        <v>32</v>
      </c>
      <c r="R568" s="9">
        <v>1284</v>
      </c>
      <c r="S568" s="9"/>
      <c r="T568" s="9"/>
      <c r="U568" s="9"/>
      <c r="V568" s="9"/>
      <c r="W568" s="9"/>
    </row>
    <row r="569" spans="1:23" ht="16" x14ac:dyDescent="0.2">
      <c r="A569" s="9">
        <v>1284</v>
      </c>
      <c r="B569" s="9">
        <v>4768</v>
      </c>
      <c r="C569" s="9" t="s">
        <v>726</v>
      </c>
      <c r="D569" s="10" t="s">
        <v>527</v>
      </c>
      <c r="E569" s="9" t="s">
        <v>528</v>
      </c>
      <c r="F569" s="9" t="s">
        <v>529</v>
      </c>
      <c r="G569" s="11"/>
      <c r="I569" s="9">
        <v>96</v>
      </c>
      <c r="J569" s="12">
        <v>24</v>
      </c>
      <c r="K569" s="12" t="s">
        <v>530</v>
      </c>
      <c r="L569" s="12" t="s">
        <v>531</v>
      </c>
      <c r="M569" s="12">
        <v>40</v>
      </c>
      <c r="N569" s="9" t="s">
        <v>613</v>
      </c>
      <c r="O569" s="9" t="s">
        <v>104</v>
      </c>
      <c r="P569" s="13" t="s">
        <v>106</v>
      </c>
      <c r="Q569" s="9" t="s">
        <v>32</v>
      </c>
      <c r="R569" s="9">
        <v>1284</v>
      </c>
      <c r="S569" s="9"/>
      <c r="T569" s="9"/>
      <c r="U569" s="9"/>
      <c r="V569" s="9"/>
      <c r="W569" s="9"/>
    </row>
    <row r="570" spans="1:23" ht="16" x14ac:dyDescent="0.2">
      <c r="A570" s="9">
        <v>1285</v>
      </c>
      <c r="B570" s="9">
        <v>4769</v>
      </c>
      <c r="C570" s="9" t="s">
        <v>727</v>
      </c>
      <c r="D570" s="10" t="s">
        <v>81</v>
      </c>
      <c r="E570" s="9" t="s">
        <v>82</v>
      </c>
      <c r="F570" s="9" t="s">
        <v>83</v>
      </c>
      <c r="G570" s="11"/>
      <c r="I570" s="9">
        <v>96</v>
      </c>
      <c r="J570" s="12">
        <v>17</v>
      </c>
      <c r="K570" s="12" t="s">
        <v>84</v>
      </c>
      <c r="L570" s="12" t="s">
        <v>85</v>
      </c>
      <c r="M570" s="12">
        <v>46</v>
      </c>
      <c r="N570" s="9" t="s">
        <v>613</v>
      </c>
      <c r="O570" s="9" t="s">
        <v>104</v>
      </c>
      <c r="P570" s="13" t="s">
        <v>105</v>
      </c>
      <c r="Q570" s="9" t="s">
        <v>32</v>
      </c>
      <c r="R570" s="9">
        <v>1285</v>
      </c>
      <c r="S570" s="9"/>
      <c r="T570" s="9"/>
      <c r="U570" s="9"/>
      <c r="V570" s="9"/>
      <c r="W570" s="9"/>
    </row>
    <row r="571" spans="1:23" ht="16" x14ac:dyDescent="0.2">
      <c r="A571" s="9">
        <v>1285</v>
      </c>
      <c r="B571" s="9">
        <v>4770</v>
      </c>
      <c r="C571" s="9" t="s">
        <v>727</v>
      </c>
      <c r="D571" s="10" t="s">
        <v>81</v>
      </c>
      <c r="E571" s="9" t="s">
        <v>82</v>
      </c>
      <c r="F571" s="9" t="s">
        <v>83</v>
      </c>
      <c r="G571" s="11"/>
      <c r="I571" s="9">
        <v>96</v>
      </c>
      <c r="J571" s="12">
        <v>17</v>
      </c>
      <c r="K571" s="12" t="s">
        <v>84</v>
      </c>
      <c r="L571" s="12" t="s">
        <v>85</v>
      </c>
      <c r="M571" s="12">
        <v>46</v>
      </c>
      <c r="N571" s="9" t="s">
        <v>613</v>
      </c>
      <c r="O571" s="9" t="s">
        <v>104</v>
      </c>
      <c r="P571" s="13" t="s">
        <v>106</v>
      </c>
      <c r="Q571" s="9" t="s">
        <v>32</v>
      </c>
      <c r="R571" s="9">
        <v>1285</v>
      </c>
      <c r="S571" s="9"/>
      <c r="T571" s="9"/>
      <c r="U571" s="9"/>
      <c r="V571" s="9"/>
      <c r="W571" s="9"/>
    </row>
    <row r="572" spans="1:23" ht="16" x14ac:dyDescent="0.2">
      <c r="A572" s="9">
        <v>1286</v>
      </c>
      <c r="B572" s="9">
        <v>4771</v>
      </c>
      <c r="C572" s="9" t="s">
        <v>728</v>
      </c>
      <c r="D572" s="10" t="s">
        <v>151</v>
      </c>
      <c r="E572" s="9" t="s">
        <v>152</v>
      </c>
      <c r="F572" s="9" t="s">
        <v>153</v>
      </c>
      <c r="G572" s="11"/>
      <c r="I572" s="9">
        <v>96</v>
      </c>
      <c r="J572" s="12">
        <v>45</v>
      </c>
      <c r="K572" s="12" t="s">
        <v>154</v>
      </c>
      <c r="L572" s="12" t="s">
        <v>155</v>
      </c>
      <c r="M572" s="12">
        <v>30</v>
      </c>
      <c r="N572" s="9" t="s">
        <v>613</v>
      </c>
      <c r="O572" s="9" t="s">
        <v>104</v>
      </c>
      <c r="P572" s="13" t="s">
        <v>105</v>
      </c>
      <c r="Q572" s="9" t="s">
        <v>32</v>
      </c>
      <c r="R572" s="9">
        <v>1286</v>
      </c>
      <c r="S572" s="9"/>
      <c r="T572" s="9"/>
      <c r="U572" s="9"/>
      <c r="V572" s="9"/>
      <c r="W572" s="9"/>
    </row>
    <row r="573" spans="1:23" ht="16" x14ac:dyDescent="0.2">
      <c r="A573" s="9">
        <v>1286</v>
      </c>
      <c r="B573" s="9">
        <v>4772</v>
      </c>
      <c r="C573" s="9" t="s">
        <v>728</v>
      </c>
      <c r="D573" s="10" t="s">
        <v>151</v>
      </c>
      <c r="E573" s="9" t="s">
        <v>152</v>
      </c>
      <c r="F573" s="9" t="s">
        <v>153</v>
      </c>
      <c r="G573" s="11"/>
      <c r="I573" s="9">
        <v>96</v>
      </c>
      <c r="J573" s="12">
        <v>45</v>
      </c>
      <c r="K573" s="12" t="s">
        <v>154</v>
      </c>
      <c r="L573" s="12" t="s">
        <v>155</v>
      </c>
      <c r="M573" s="12">
        <v>30</v>
      </c>
      <c r="N573" s="9" t="s">
        <v>613</v>
      </c>
      <c r="O573" s="9" t="s">
        <v>104</v>
      </c>
      <c r="P573" s="13" t="s">
        <v>106</v>
      </c>
      <c r="Q573" s="9" t="s">
        <v>32</v>
      </c>
      <c r="R573" s="9">
        <v>1286</v>
      </c>
      <c r="S573" s="9"/>
      <c r="T573" s="9"/>
      <c r="U573" s="9"/>
      <c r="V573" s="9"/>
      <c r="W573" s="9"/>
    </row>
    <row r="574" spans="1:23" ht="16" x14ac:dyDescent="0.2">
      <c r="A574" s="9">
        <v>1287</v>
      </c>
      <c r="B574" s="9">
        <v>4773</v>
      </c>
      <c r="C574" s="9" t="s">
        <v>729</v>
      </c>
      <c r="D574" s="10" t="s">
        <v>494</v>
      </c>
      <c r="E574" s="9" t="s">
        <v>495</v>
      </c>
      <c r="F574" s="9" t="s">
        <v>496</v>
      </c>
      <c r="G574" s="11"/>
      <c r="I574" s="9">
        <v>96</v>
      </c>
      <c r="J574" s="12">
        <v>75</v>
      </c>
      <c r="K574" s="12" t="s">
        <v>497</v>
      </c>
      <c r="L574" s="12" t="s">
        <v>498</v>
      </c>
      <c r="M574" s="12">
        <v>20</v>
      </c>
      <c r="N574" s="9" t="s">
        <v>613</v>
      </c>
      <c r="O574" s="9" t="s">
        <v>104</v>
      </c>
      <c r="P574" s="13" t="s">
        <v>105</v>
      </c>
      <c r="Q574" s="9" t="s">
        <v>32</v>
      </c>
      <c r="R574" s="9">
        <v>1287</v>
      </c>
      <c r="S574" s="9"/>
      <c r="T574" s="9"/>
      <c r="U574" s="9"/>
      <c r="V574" s="9"/>
      <c r="W574" s="9"/>
    </row>
    <row r="575" spans="1:23" ht="16" x14ac:dyDescent="0.2">
      <c r="A575" s="9">
        <v>1287</v>
      </c>
      <c r="B575" s="9">
        <v>4774</v>
      </c>
      <c r="C575" s="9" t="s">
        <v>729</v>
      </c>
      <c r="D575" s="10" t="s">
        <v>494</v>
      </c>
      <c r="E575" s="9" t="s">
        <v>495</v>
      </c>
      <c r="F575" s="9" t="s">
        <v>496</v>
      </c>
      <c r="G575" s="11"/>
      <c r="I575" s="9">
        <v>96</v>
      </c>
      <c r="J575" s="12">
        <v>75</v>
      </c>
      <c r="K575" s="12" t="s">
        <v>497</v>
      </c>
      <c r="L575" s="12" t="s">
        <v>498</v>
      </c>
      <c r="M575" s="12">
        <v>20</v>
      </c>
      <c r="N575" s="9" t="s">
        <v>613</v>
      </c>
      <c r="O575" s="9" t="s">
        <v>104</v>
      </c>
      <c r="P575" s="13" t="s">
        <v>106</v>
      </c>
      <c r="Q575" s="9" t="s">
        <v>32</v>
      </c>
      <c r="R575" s="9">
        <v>1287</v>
      </c>
      <c r="S575" s="9"/>
      <c r="T575" s="9"/>
      <c r="U575" s="9"/>
      <c r="V575" s="9"/>
      <c r="W575" s="9"/>
    </row>
    <row r="576" spans="1:23" ht="16" x14ac:dyDescent="0.2">
      <c r="A576" s="9">
        <v>1288</v>
      </c>
      <c r="B576" s="9">
        <v>4775</v>
      </c>
      <c r="C576" s="9" t="s">
        <v>730</v>
      </c>
      <c r="D576" s="10" t="s">
        <v>51</v>
      </c>
      <c r="E576" s="9" t="s">
        <v>52</v>
      </c>
      <c r="F576" s="9" t="s">
        <v>53</v>
      </c>
      <c r="G576" s="11"/>
      <c r="I576" s="9">
        <v>96</v>
      </c>
      <c r="J576" s="12">
        <v>47</v>
      </c>
      <c r="K576" s="12" t="s">
        <v>54</v>
      </c>
      <c r="L576" s="12" t="s">
        <v>55</v>
      </c>
      <c r="M576" s="12">
        <v>61</v>
      </c>
      <c r="N576" s="9" t="s">
        <v>613</v>
      </c>
      <c r="O576" s="9" t="s">
        <v>104</v>
      </c>
      <c r="P576" s="13" t="s">
        <v>105</v>
      </c>
      <c r="Q576" s="9" t="s">
        <v>32</v>
      </c>
      <c r="R576" s="9">
        <v>1288</v>
      </c>
      <c r="S576" s="9"/>
      <c r="T576" s="9"/>
      <c r="U576" s="9"/>
      <c r="V576" s="9"/>
      <c r="W576" s="9"/>
    </row>
    <row r="577" spans="1:23" ht="16" x14ac:dyDescent="0.2">
      <c r="A577" s="9">
        <v>1288</v>
      </c>
      <c r="B577" s="9">
        <v>4776</v>
      </c>
      <c r="C577" s="9" t="s">
        <v>730</v>
      </c>
      <c r="D577" s="10" t="s">
        <v>51</v>
      </c>
      <c r="E577" s="9" t="s">
        <v>52</v>
      </c>
      <c r="F577" s="9" t="s">
        <v>53</v>
      </c>
      <c r="G577" s="11"/>
      <c r="I577" s="9">
        <v>96</v>
      </c>
      <c r="J577" s="12">
        <v>47</v>
      </c>
      <c r="K577" s="12" t="s">
        <v>54</v>
      </c>
      <c r="L577" s="12" t="s">
        <v>55</v>
      </c>
      <c r="M577" s="12">
        <v>61</v>
      </c>
      <c r="N577" s="9" t="s">
        <v>613</v>
      </c>
      <c r="O577" s="9" t="s">
        <v>104</v>
      </c>
      <c r="P577" s="13" t="s">
        <v>106</v>
      </c>
      <c r="Q577" s="9" t="s">
        <v>32</v>
      </c>
      <c r="R577" s="9">
        <v>1288</v>
      </c>
      <c r="S577" s="9"/>
      <c r="T577" s="9"/>
      <c r="U577" s="9"/>
      <c r="V577" s="9"/>
      <c r="W577" s="9"/>
    </row>
    <row r="578" spans="1:23" ht="16" x14ac:dyDescent="0.2">
      <c r="A578" s="9">
        <v>1289</v>
      </c>
      <c r="B578" s="9">
        <v>4777</v>
      </c>
      <c r="C578" s="9" t="s">
        <v>731</v>
      </c>
      <c r="D578" s="10" t="s">
        <v>478</v>
      </c>
      <c r="E578" s="9" t="s">
        <v>479</v>
      </c>
      <c r="F578" s="9" t="s">
        <v>480</v>
      </c>
      <c r="G578" s="11"/>
      <c r="I578" s="9">
        <v>96</v>
      </c>
      <c r="J578" s="12">
        <v>20</v>
      </c>
      <c r="K578" s="12" t="s">
        <v>481</v>
      </c>
      <c r="L578" s="12" t="s">
        <v>482</v>
      </c>
      <c r="M578" s="12">
        <v>39</v>
      </c>
      <c r="N578" s="9" t="s">
        <v>613</v>
      </c>
      <c r="O578" s="9" t="s">
        <v>104</v>
      </c>
      <c r="P578" s="13" t="s">
        <v>105</v>
      </c>
      <c r="Q578" s="9" t="s">
        <v>32</v>
      </c>
      <c r="R578" s="9">
        <v>1289</v>
      </c>
      <c r="S578" s="9"/>
      <c r="T578" s="9"/>
      <c r="U578" s="9"/>
      <c r="V578" s="9"/>
      <c r="W578" s="9"/>
    </row>
    <row r="579" spans="1:23" ht="16" x14ac:dyDescent="0.2">
      <c r="A579" s="9">
        <v>1289</v>
      </c>
      <c r="B579" s="9">
        <v>4778</v>
      </c>
      <c r="C579" s="9" t="s">
        <v>731</v>
      </c>
      <c r="D579" s="10" t="s">
        <v>478</v>
      </c>
      <c r="E579" s="9" t="s">
        <v>479</v>
      </c>
      <c r="F579" s="9" t="s">
        <v>480</v>
      </c>
      <c r="G579" s="11"/>
      <c r="I579" s="9">
        <v>96</v>
      </c>
      <c r="J579" s="12">
        <v>20</v>
      </c>
      <c r="K579" s="12" t="s">
        <v>481</v>
      </c>
      <c r="L579" s="12" t="s">
        <v>482</v>
      </c>
      <c r="M579" s="12">
        <v>39</v>
      </c>
      <c r="N579" s="9" t="s">
        <v>613</v>
      </c>
      <c r="O579" s="9" t="s">
        <v>104</v>
      </c>
      <c r="P579" s="13" t="s">
        <v>106</v>
      </c>
      <c r="Q579" s="9" t="s">
        <v>32</v>
      </c>
      <c r="R579" s="9">
        <v>1289</v>
      </c>
      <c r="S579" s="9"/>
      <c r="T579" s="9"/>
      <c r="U579" s="9"/>
      <c r="V579" s="9"/>
      <c r="W579" s="9"/>
    </row>
    <row r="580" spans="1:23" ht="16" x14ac:dyDescent="0.2">
      <c r="A580" s="9">
        <v>1290</v>
      </c>
      <c r="B580" s="9">
        <v>4779</v>
      </c>
      <c r="C580" s="9" t="s">
        <v>732</v>
      </c>
      <c r="D580" s="10" t="s">
        <v>488</v>
      </c>
      <c r="E580" s="9" t="s">
        <v>489</v>
      </c>
      <c r="F580" s="9" t="s">
        <v>490</v>
      </c>
      <c r="G580" s="11"/>
      <c r="I580" s="9">
        <v>96</v>
      </c>
      <c r="J580" s="12">
        <v>6</v>
      </c>
      <c r="K580" s="12" t="s">
        <v>491</v>
      </c>
      <c r="L580" s="12" t="s">
        <v>492</v>
      </c>
      <c r="M580" s="12">
        <v>35</v>
      </c>
      <c r="N580" s="9" t="s">
        <v>613</v>
      </c>
      <c r="O580" s="9" t="s">
        <v>104</v>
      </c>
      <c r="P580" s="13" t="s">
        <v>105</v>
      </c>
      <c r="Q580" s="9" t="s">
        <v>32</v>
      </c>
      <c r="R580" s="9">
        <v>1290</v>
      </c>
      <c r="S580" s="9" t="s">
        <v>143</v>
      </c>
      <c r="T580" s="9"/>
      <c r="U580" s="9" t="s">
        <v>143</v>
      </c>
      <c r="V580" s="9"/>
      <c r="W580" s="9"/>
    </row>
    <row r="581" spans="1:23" ht="16" x14ac:dyDescent="0.2">
      <c r="A581" s="9">
        <v>1290</v>
      </c>
      <c r="B581" s="9">
        <v>4780</v>
      </c>
      <c r="C581" s="9" t="s">
        <v>732</v>
      </c>
      <c r="D581" s="10" t="s">
        <v>488</v>
      </c>
      <c r="E581" s="9" t="s">
        <v>489</v>
      </c>
      <c r="F581" s="9" t="s">
        <v>490</v>
      </c>
      <c r="G581" s="11"/>
      <c r="I581" s="9">
        <v>96</v>
      </c>
      <c r="J581" s="12">
        <v>6</v>
      </c>
      <c r="K581" s="12" t="s">
        <v>491</v>
      </c>
      <c r="L581" s="12" t="s">
        <v>492</v>
      </c>
      <c r="M581" s="12">
        <v>35</v>
      </c>
      <c r="N581" s="9" t="s">
        <v>613</v>
      </c>
      <c r="O581" s="9" t="s">
        <v>104</v>
      </c>
      <c r="P581" s="13" t="s">
        <v>106</v>
      </c>
      <c r="Q581" s="9" t="s">
        <v>32</v>
      </c>
      <c r="R581" s="9">
        <v>1290</v>
      </c>
      <c r="S581" s="9" t="s">
        <v>143</v>
      </c>
      <c r="T581" s="9"/>
      <c r="U581" s="9" t="s">
        <v>143</v>
      </c>
      <c r="V581" s="9"/>
      <c r="W581" s="9"/>
    </row>
    <row r="582" spans="1:23" ht="16" x14ac:dyDescent="0.2">
      <c r="A582" s="9">
        <v>1291</v>
      </c>
      <c r="B582" s="9">
        <v>4781</v>
      </c>
      <c r="C582" s="9" t="s">
        <v>733</v>
      </c>
      <c r="D582" s="10" t="s">
        <v>138</v>
      </c>
      <c r="E582" s="9" t="s">
        <v>139</v>
      </c>
      <c r="F582" s="9" t="s">
        <v>140</v>
      </c>
      <c r="G582" s="11"/>
      <c r="H582" s="9"/>
      <c r="I582" s="9">
        <v>96</v>
      </c>
      <c r="J582" s="12">
        <v>48</v>
      </c>
      <c r="K582" s="12" t="s">
        <v>141</v>
      </c>
      <c r="L582" s="12" t="s">
        <v>142</v>
      </c>
      <c r="M582" s="12">
        <v>5</v>
      </c>
      <c r="N582" s="9" t="s">
        <v>613</v>
      </c>
      <c r="O582" s="9" t="s">
        <v>104</v>
      </c>
      <c r="P582" s="13" t="s">
        <v>105</v>
      </c>
      <c r="Q582" s="9" t="s">
        <v>32</v>
      </c>
      <c r="R582" s="9">
        <v>1291</v>
      </c>
      <c r="S582" s="9" t="s">
        <v>143</v>
      </c>
      <c r="T582" s="9"/>
      <c r="U582" s="9" t="s">
        <v>143</v>
      </c>
      <c r="V582" s="9"/>
      <c r="W582" s="9"/>
    </row>
    <row r="583" spans="1:23" ht="16" x14ac:dyDescent="0.2">
      <c r="A583" s="9">
        <v>1291</v>
      </c>
      <c r="B583" s="9">
        <v>4782</v>
      </c>
      <c r="C583" s="9" t="s">
        <v>733</v>
      </c>
      <c r="D583" s="10" t="s">
        <v>138</v>
      </c>
      <c r="E583" s="9" t="s">
        <v>139</v>
      </c>
      <c r="F583" s="9" t="s">
        <v>140</v>
      </c>
      <c r="G583" s="11"/>
      <c r="H583" s="9"/>
      <c r="I583" s="9">
        <v>96</v>
      </c>
      <c r="J583" s="12">
        <v>48</v>
      </c>
      <c r="K583" s="12" t="s">
        <v>141</v>
      </c>
      <c r="L583" s="12" t="s">
        <v>142</v>
      </c>
      <c r="M583" s="12">
        <v>5</v>
      </c>
      <c r="N583" s="9" t="s">
        <v>613</v>
      </c>
      <c r="O583" s="9" t="s">
        <v>104</v>
      </c>
      <c r="P583" s="13" t="s">
        <v>106</v>
      </c>
      <c r="Q583" s="9" t="s">
        <v>32</v>
      </c>
      <c r="R583" s="9">
        <v>1291</v>
      </c>
      <c r="S583" s="9" t="s">
        <v>143</v>
      </c>
      <c r="T583" s="9"/>
      <c r="U583" s="9" t="s">
        <v>143</v>
      </c>
      <c r="V583" s="9"/>
      <c r="W583" s="9"/>
    </row>
    <row r="584" spans="1:23" ht="16" x14ac:dyDescent="0.2">
      <c r="A584" s="9">
        <v>1292</v>
      </c>
      <c r="B584" s="9">
        <v>4783</v>
      </c>
      <c r="C584" s="9" t="s">
        <v>734</v>
      </c>
      <c r="D584" s="10" t="s">
        <v>41</v>
      </c>
      <c r="E584" s="9" t="s">
        <v>42</v>
      </c>
      <c r="F584" s="9" t="s">
        <v>41</v>
      </c>
      <c r="G584" s="11"/>
      <c r="I584" s="9">
        <v>96</v>
      </c>
      <c r="J584" s="12">
        <v>85</v>
      </c>
      <c r="K584" s="12"/>
      <c r="L584" s="12" t="s">
        <v>43</v>
      </c>
      <c r="M584" s="12">
        <v>84</v>
      </c>
      <c r="N584" s="9" t="s">
        <v>613</v>
      </c>
      <c r="O584" s="9" t="s">
        <v>104</v>
      </c>
      <c r="P584" s="13" t="s">
        <v>105</v>
      </c>
      <c r="Q584" s="9" t="s">
        <v>32</v>
      </c>
      <c r="R584" s="9">
        <v>1292</v>
      </c>
      <c r="S584" s="9"/>
      <c r="T584" s="9"/>
      <c r="U584" s="9"/>
      <c r="V584" s="9"/>
      <c r="W584" s="9"/>
    </row>
    <row r="585" spans="1:23" ht="16" x14ac:dyDescent="0.2">
      <c r="A585" s="9">
        <v>1292</v>
      </c>
      <c r="B585" s="9">
        <v>4784</v>
      </c>
      <c r="C585" s="9" t="s">
        <v>734</v>
      </c>
      <c r="D585" s="10" t="s">
        <v>41</v>
      </c>
      <c r="E585" s="9" t="s">
        <v>42</v>
      </c>
      <c r="F585" s="9" t="s">
        <v>41</v>
      </c>
      <c r="G585" s="11"/>
      <c r="I585" s="9">
        <v>96</v>
      </c>
      <c r="J585" s="12">
        <v>85</v>
      </c>
      <c r="K585" s="12"/>
      <c r="L585" s="12" t="s">
        <v>43</v>
      </c>
      <c r="M585" s="12">
        <v>84</v>
      </c>
      <c r="N585" s="9" t="s">
        <v>613</v>
      </c>
      <c r="O585" s="9" t="s">
        <v>104</v>
      </c>
      <c r="P585" s="13" t="s">
        <v>106</v>
      </c>
      <c r="Q585" s="9" t="s">
        <v>32</v>
      </c>
      <c r="R585" s="9">
        <v>1292</v>
      </c>
      <c r="S585" s="9"/>
      <c r="T585" s="9"/>
      <c r="U585" s="9"/>
      <c r="V585" s="9"/>
      <c r="W585" s="9"/>
    </row>
    <row r="586" spans="1:23" ht="16" x14ac:dyDescent="0.2">
      <c r="A586" s="9">
        <v>1293</v>
      </c>
      <c r="B586" s="9">
        <v>4785</v>
      </c>
      <c r="C586" s="9" t="s">
        <v>735</v>
      </c>
      <c r="D586" s="10" t="s">
        <v>369</v>
      </c>
      <c r="E586" s="9" t="s">
        <v>370</v>
      </c>
      <c r="F586" s="9" t="s">
        <v>371</v>
      </c>
      <c r="G586" s="11"/>
      <c r="I586" s="9">
        <v>96</v>
      </c>
      <c r="J586" s="12">
        <v>55</v>
      </c>
      <c r="K586" s="12" t="s">
        <v>372</v>
      </c>
      <c r="L586" s="12" t="s">
        <v>373</v>
      </c>
      <c r="M586" s="12">
        <v>64</v>
      </c>
      <c r="N586" s="9" t="s">
        <v>613</v>
      </c>
      <c r="O586" s="9" t="s">
        <v>104</v>
      </c>
      <c r="P586" s="13" t="s">
        <v>105</v>
      </c>
      <c r="Q586" s="9" t="s">
        <v>32</v>
      </c>
      <c r="R586" s="9">
        <v>1293</v>
      </c>
      <c r="S586" s="9"/>
      <c r="T586" s="9"/>
      <c r="U586" s="9"/>
      <c r="V586" s="9"/>
      <c r="W586" s="9"/>
    </row>
    <row r="587" spans="1:23" ht="16" x14ac:dyDescent="0.2">
      <c r="A587" s="9">
        <v>1293</v>
      </c>
      <c r="B587" s="9">
        <v>4786</v>
      </c>
      <c r="C587" s="9" t="s">
        <v>735</v>
      </c>
      <c r="D587" s="10" t="s">
        <v>369</v>
      </c>
      <c r="E587" s="9" t="s">
        <v>370</v>
      </c>
      <c r="F587" s="9" t="s">
        <v>371</v>
      </c>
      <c r="G587" s="11"/>
      <c r="I587" s="9">
        <v>96</v>
      </c>
      <c r="J587" s="12">
        <v>55</v>
      </c>
      <c r="K587" s="12" t="s">
        <v>372</v>
      </c>
      <c r="L587" s="12" t="s">
        <v>373</v>
      </c>
      <c r="M587" s="12">
        <v>64</v>
      </c>
      <c r="N587" s="9" t="s">
        <v>613</v>
      </c>
      <c r="O587" s="9" t="s">
        <v>104</v>
      </c>
      <c r="P587" s="13" t="s">
        <v>106</v>
      </c>
      <c r="Q587" s="9" t="s">
        <v>32</v>
      </c>
      <c r="R587" s="9">
        <v>1293</v>
      </c>
      <c r="S587" s="9"/>
      <c r="T587" s="9"/>
      <c r="U587" s="9"/>
      <c r="V587" s="9"/>
      <c r="W587" s="9"/>
    </row>
    <row r="588" spans="1:23" ht="16" x14ac:dyDescent="0.2">
      <c r="A588" s="9">
        <v>1294</v>
      </c>
      <c r="B588" s="9">
        <v>4787</v>
      </c>
      <c r="C588" s="9" t="s">
        <v>736</v>
      </c>
      <c r="D588" s="10" t="s">
        <v>396</v>
      </c>
      <c r="E588" s="9" t="s">
        <v>397</v>
      </c>
      <c r="F588" s="9" t="s">
        <v>398</v>
      </c>
      <c r="G588" s="11"/>
      <c r="I588" s="9">
        <v>96</v>
      </c>
      <c r="J588" s="12">
        <v>70</v>
      </c>
      <c r="K588" s="12" t="s">
        <v>399</v>
      </c>
      <c r="L588" s="12" t="s">
        <v>400</v>
      </c>
      <c r="M588" s="12">
        <v>78</v>
      </c>
      <c r="N588" s="9" t="s">
        <v>613</v>
      </c>
      <c r="O588" s="9" t="s">
        <v>104</v>
      </c>
      <c r="P588" s="13" t="s">
        <v>105</v>
      </c>
      <c r="Q588" s="9" t="s">
        <v>32</v>
      </c>
      <c r="R588" s="9">
        <v>1294</v>
      </c>
      <c r="S588" s="9"/>
      <c r="T588" s="9"/>
      <c r="U588" s="9"/>
      <c r="V588" s="9"/>
      <c r="W588" s="9"/>
    </row>
    <row r="589" spans="1:23" ht="16" x14ac:dyDescent="0.2">
      <c r="A589" s="9">
        <v>1294</v>
      </c>
      <c r="B589" s="9">
        <v>4788</v>
      </c>
      <c r="C589" s="9" t="s">
        <v>736</v>
      </c>
      <c r="D589" s="10" t="s">
        <v>396</v>
      </c>
      <c r="E589" s="9" t="s">
        <v>397</v>
      </c>
      <c r="F589" s="9" t="s">
        <v>398</v>
      </c>
      <c r="G589" s="11"/>
      <c r="I589" s="9">
        <v>96</v>
      </c>
      <c r="J589" s="12">
        <v>70</v>
      </c>
      <c r="K589" s="12" t="s">
        <v>399</v>
      </c>
      <c r="L589" s="12" t="s">
        <v>400</v>
      </c>
      <c r="M589" s="12">
        <v>78</v>
      </c>
      <c r="N589" s="9" t="s">
        <v>613</v>
      </c>
      <c r="O589" s="9" t="s">
        <v>104</v>
      </c>
      <c r="P589" s="13" t="s">
        <v>106</v>
      </c>
      <c r="Q589" s="9" t="s">
        <v>32</v>
      </c>
      <c r="R589" s="9">
        <v>1294</v>
      </c>
      <c r="S589" s="9"/>
      <c r="T589" s="9"/>
      <c r="U589" s="9"/>
      <c r="V589" s="9"/>
      <c r="W589" s="9"/>
    </row>
    <row r="590" spans="1:23" ht="90" x14ac:dyDescent="0.2">
      <c r="A590" s="9">
        <v>1295</v>
      </c>
      <c r="B590" s="9">
        <v>4789</v>
      </c>
      <c r="C590" s="9" t="s">
        <v>737</v>
      </c>
      <c r="D590" s="10" t="s">
        <v>598</v>
      </c>
      <c r="E590" s="9" t="s">
        <v>599</v>
      </c>
      <c r="F590" s="9" t="s">
        <v>600</v>
      </c>
      <c r="G590" s="11" t="s">
        <v>258</v>
      </c>
      <c r="H590" s="14" t="s">
        <v>143</v>
      </c>
      <c r="I590" s="9">
        <v>88</v>
      </c>
      <c r="J590" s="12">
        <v>79</v>
      </c>
      <c r="K590" s="12" t="s">
        <v>601</v>
      </c>
      <c r="L590" s="12" t="s">
        <v>602</v>
      </c>
      <c r="M590" s="12">
        <v>9</v>
      </c>
      <c r="N590" s="9" t="s">
        <v>613</v>
      </c>
      <c r="O590" s="14" t="s">
        <v>104</v>
      </c>
      <c r="P590" s="13" t="s">
        <v>105</v>
      </c>
      <c r="Q590" s="9" t="s">
        <v>32</v>
      </c>
      <c r="R590" s="9">
        <v>1295</v>
      </c>
      <c r="S590" s="9"/>
      <c r="T590" s="9"/>
      <c r="U590" s="9"/>
      <c r="V590" s="9"/>
      <c r="W590" s="9"/>
    </row>
    <row r="591" spans="1:23" ht="90" x14ac:dyDescent="0.2">
      <c r="A591" s="9">
        <v>1295</v>
      </c>
      <c r="B591" s="9">
        <v>4790</v>
      </c>
      <c r="C591" s="9" t="s">
        <v>737</v>
      </c>
      <c r="D591" s="10" t="s">
        <v>598</v>
      </c>
      <c r="E591" s="9" t="s">
        <v>599</v>
      </c>
      <c r="F591" s="9" t="s">
        <v>600</v>
      </c>
      <c r="G591" s="11" t="s">
        <v>258</v>
      </c>
      <c r="H591" s="14" t="s">
        <v>143</v>
      </c>
      <c r="I591" s="9">
        <v>88</v>
      </c>
      <c r="J591" s="12">
        <v>79</v>
      </c>
      <c r="K591" s="12" t="s">
        <v>601</v>
      </c>
      <c r="L591" s="12" t="s">
        <v>602</v>
      </c>
      <c r="M591" s="12">
        <v>9</v>
      </c>
      <c r="N591" s="9" t="s">
        <v>613</v>
      </c>
      <c r="O591" s="14" t="s">
        <v>104</v>
      </c>
      <c r="P591" s="13" t="s">
        <v>106</v>
      </c>
      <c r="Q591" s="9" t="s">
        <v>32</v>
      </c>
      <c r="R591" s="9">
        <v>1295</v>
      </c>
      <c r="S591" s="9"/>
      <c r="T591" s="9"/>
      <c r="U591" s="9"/>
      <c r="V591" s="9"/>
      <c r="W591" s="9"/>
    </row>
    <row r="592" spans="1:23" ht="16" x14ac:dyDescent="0.2">
      <c r="A592" s="9">
        <v>1296</v>
      </c>
      <c r="B592" s="9">
        <v>4791</v>
      </c>
      <c r="C592" s="9" t="s">
        <v>738</v>
      </c>
      <c r="D592" s="10" t="s">
        <v>51</v>
      </c>
      <c r="E592" s="9" t="s">
        <v>52</v>
      </c>
      <c r="F592" s="9" t="s">
        <v>53</v>
      </c>
      <c r="G592" s="11"/>
      <c r="I592" s="9">
        <v>96</v>
      </c>
      <c r="J592" s="12">
        <v>47</v>
      </c>
      <c r="K592" s="12" t="s">
        <v>54</v>
      </c>
      <c r="L592" s="12" t="s">
        <v>55</v>
      </c>
      <c r="M592" s="12">
        <v>61</v>
      </c>
      <c r="N592" s="9" t="s">
        <v>613</v>
      </c>
      <c r="O592" s="9" t="s">
        <v>30</v>
      </c>
      <c r="P592" s="13" t="s">
        <v>31</v>
      </c>
      <c r="Q592" s="9" t="s">
        <v>32</v>
      </c>
      <c r="R592" s="9">
        <v>1296</v>
      </c>
      <c r="S592" s="9"/>
      <c r="T592" s="9"/>
      <c r="U592" s="9"/>
      <c r="V592" s="9"/>
      <c r="W592" s="9"/>
    </row>
    <row r="593" spans="1:23" ht="16" x14ac:dyDescent="0.2">
      <c r="A593" s="9">
        <v>1296</v>
      </c>
      <c r="B593" s="9">
        <v>4792</v>
      </c>
      <c r="C593" s="9" t="s">
        <v>738</v>
      </c>
      <c r="D593" s="10" t="s">
        <v>51</v>
      </c>
      <c r="E593" s="9" t="s">
        <v>52</v>
      </c>
      <c r="F593" s="9" t="s">
        <v>53</v>
      </c>
      <c r="G593" s="11"/>
      <c r="I593" s="9">
        <v>96</v>
      </c>
      <c r="J593" s="12">
        <v>47</v>
      </c>
      <c r="K593" s="12" t="s">
        <v>54</v>
      </c>
      <c r="L593" s="12" t="s">
        <v>55</v>
      </c>
      <c r="M593" s="12">
        <v>61</v>
      </c>
      <c r="N593" s="9" t="s">
        <v>613</v>
      </c>
      <c r="O593" s="9" t="s">
        <v>30</v>
      </c>
      <c r="P593" s="13" t="s">
        <v>33</v>
      </c>
      <c r="Q593" s="9" t="s">
        <v>32</v>
      </c>
      <c r="R593" s="9">
        <v>1296</v>
      </c>
      <c r="S593" s="9"/>
      <c r="T593" s="9"/>
      <c r="U593" s="9"/>
      <c r="V593" s="9"/>
      <c r="W593" s="9"/>
    </row>
    <row r="594" spans="1:23" ht="16" x14ac:dyDescent="0.2">
      <c r="A594" s="9">
        <v>1297</v>
      </c>
      <c r="B594" s="9">
        <v>4793</v>
      </c>
      <c r="C594" s="9" t="s">
        <v>739</v>
      </c>
      <c r="D594" s="10" t="s">
        <v>175</v>
      </c>
      <c r="E594" s="9" t="s">
        <v>176</v>
      </c>
      <c r="F594" s="9" t="s">
        <v>177</v>
      </c>
      <c r="G594" s="11"/>
      <c r="H594" s="9"/>
      <c r="I594" s="9">
        <v>96</v>
      </c>
      <c r="J594" s="12">
        <v>72</v>
      </c>
      <c r="K594" s="12" t="s">
        <v>178</v>
      </c>
      <c r="L594" s="12" t="s">
        <v>179</v>
      </c>
      <c r="M594" s="12">
        <v>2</v>
      </c>
      <c r="N594" s="9" t="s">
        <v>613</v>
      </c>
      <c r="O594" s="9" t="s">
        <v>30</v>
      </c>
      <c r="P594" s="13" t="s">
        <v>31</v>
      </c>
      <c r="Q594" s="9" t="s">
        <v>32</v>
      </c>
      <c r="R594" s="9">
        <v>1297</v>
      </c>
      <c r="S594" s="9"/>
      <c r="T594" s="9"/>
      <c r="U594" s="9"/>
      <c r="V594" s="9"/>
      <c r="W594" s="9"/>
    </row>
    <row r="595" spans="1:23" ht="16" x14ac:dyDescent="0.2">
      <c r="A595" s="9">
        <v>1297</v>
      </c>
      <c r="B595" s="9">
        <v>4794</v>
      </c>
      <c r="C595" s="9" t="s">
        <v>739</v>
      </c>
      <c r="D595" s="10" t="s">
        <v>175</v>
      </c>
      <c r="E595" s="9" t="s">
        <v>176</v>
      </c>
      <c r="F595" s="9" t="s">
        <v>177</v>
      </c>
      <c r="G595" s="11"/>
      <c r="H595" s="9"/>
      <c r="I595" s="9">
        <v>96</v>
      </c>
      <c r="J595" s="12">
        <v>72</v>
      </c>
      <c r="K595" s="12" t="s">
        <v>178</v>
      </c>
      <c r="L595" s="12" t="s">
        <v>179</v>
      </c>
      <c r="M595" s="12">
        <v>2</v>
      </c>
      <c r="N595" s="9" t="s">
        <v>613</v>
      </c>
      <c r="O595" s="9" t="s">
        <v>30</v>
      </c>
      <c r="P595" s="13" t="s">
        <v>33</v>
      </c>
      <c r="Q595" s="9" t="s">
        <v>32</v>
      </c>
      <c r="R595" s="9">
        <v>1297</v>
      </c>
      <c r="S595" s="9"/>
      <c r="T595" s="9"/>
      <c r="U595" s="9"/>
      <c r="V595" s="9"/>
      <c r="W595" s="9"/>
    </row>
    <row r="596" spans="1:23" ht="16" x14ac:dyDescent="0.2">
      <c r="A596" s="9">
        <v>1298</v>
      </c>
      <c r="B596" s="9">
        <v>4795</v>
      </c>
      <c r="C596" s="9" t="s">
        <v>740</v>
      </c>
      <c r="D596" s="10" t="s">
        <v>369</v>
      </c>
      <c r="E596" s="9" t="s">
        <v>370</v>
      </c>
      <c r="F596" s="9" t="s">
        <v>371</v>
      </c>
      <c r="G596" s="11"/>
      <c r="I596" s="9">
        <v>96</v>
      </c>
      <c r="J596" s="12">
        <v>55</v>
      </c>
      <c r="K596" s="12" t="s">
        <v>372</v>
      </c>
      <c r="L596" s="12" t="s">
        <v>373</v>
      </c>
      <c r="M596" s="12">
        <v>64</v>
      </c>
      <c r="N596" s="9" t="s">
        <v>613</v>
      </c>
      <c r="O596" s="9" t="s">
        <v>30</v>
      </c>
      <c r="P596" s="13" t="s">
        <v>31</v>
      </c>
      <c r="Q596" s="9" t="s">
        <v>32</v>
      </c>
      <c r="R596" s="9">
        <v>1298</v>
      </c>
      <c r="S596" s="9"/>
      <c r="T596" s="9"/>
      <c r="U596" s="9"/>
      <c r="V596" s="9"/>
      <c r="W596" s="9"/>
    </row>
    <row r="597" spans="1:23" ht="16" x14ac:dyDescent="0.2">
      <c r="A597" s="9">
        <v>1298</v>
      </c>
      <c r="B597" s="9">
        <v>4796</v>
      </c>
      <c r="C597" s="9" t="s">
        <v>740</v>
      </c>
      <c r="D597" s="10" t="s">
        <v>369</v>
      </c>
      <c r="E597" s="9" t="s">
        <v>370</v>
      </c>
      <c r="F597" s="9" t="s">
        <v>371</v>
      </c>
      <c r="G597" s="11"/>
      <c r="I597" s="9">
        <v>96</v>
      </c>
      <c r="J597" s="12">
        <v>55</v>
      </c>
      <c r="K597" s="12" t="s">
        <v>372</v>
      </c>
      <c r="L597" s="12" t="s">
        <v>373</v>
      </c>
      <c r="M597" s="12">
        <v>64</v>
      </c>
      <c r="N597" s="9" t="s">
        <v>613</v>
      </c>
      <c r="O597" s="9" t="s">
        <v>30</v>
      </c>
      <c r="P597" s="13" t="s">
        <v>33</v>
      </c>
      <c r="Q597" s="9" t="s">
        <v>32</v>
      </c>
      <c r="R597" s="9">
        <v>1298</v>
      </c>
      <c r="S597" s="9"/>
      <c r="T597" s="9"/>
      <c r="U597" s="9"/>
      <c r="V597" s="9"/>
      <c r="W597" s="9"/>
    </row>
    <row r="598" spans="1:23" ht="16" x14ac:dyDescent="0.2">
      <c r="A598" s="9">
        <v>1299</v>
      </c>
      <c r="B598" s="9">
        <v>4797</v>
      </c>
      <c r="C598" s="9" t="s">
        <v>741</v>
      </c>
      <c r="D598" s="10" t="s">
        <v>404</v>
      </c>
      <c r="E598" s="9" t="s">
        <v>405</v>
      </c>
      <c r="F598" s="9" t="s">
        <v>406</v>
      </c>
      <c r="G598" s="11"/>
      <c r="I598" s="9">
        <v>96</v>
      </c>
      <c r="J598" s="12">
        <v>23</v>
      </c>
      <c r="K598" s="12" t="s">
        <v>407</v>
      </c>
      <c r="L598" s="12" t="s">
        <v>408</v>
      </c>
      <c r="M598" s="12">
        <v>44</v>
      </c>
      <c r="N598" s="9" t="s">
        <v>613</v>
      </c>
      <c r="O598" s="9" t="s">
        <v>30</v>
      </c>
      <c r="P598" s="13" t="s">
        <v>31</v>
      </c>
      <c r="Q598" s="9" t="s">
        <v>32</v>
      </c>
      <c r="R598" s="9">
        <v>1299</v>
      </c>
      <c r="S598" s="9"/>
      <c r="T598" s="9"/>
      <c r="U598" s="9"/>
      <c r="V598" s="9"/>
      <c r="W598" s="9"/>
    </row>
    <row r="599" spans="1:23" ht="16" x14ac:dyDescent="0.2">
      <c r="A599" s="9">
        <v>1299</v>
      </c>
      <c r="B599" s="9">
        <v>4798</v>
      </c>
      <c r="C599" s="9" t="s">
        <v>741</v>
      </c>
      <c r="D599" s="10" t="s">
        <v>404</v>
      </c>
      <c r="E599" s="9" t="s">
        <v>405</v>
      </c>
      <c r="F599" s="9" t="s">
        <v>406</v>
      </c>
      <c r="G599" s="11"/>
      <c r="I599" s="9">
        <v>96</v>
      </c>
      <c r="J599" s="12">
        <v>23</v>
      </c>
      <c r="K599" s="12" t="s">
        <v>407</v>
      </c>
      <c r="L599" s="12" t="s">
        <v>408</v>
      </c>
      <c r="M599" s="12">
        <v>44</v>
      </c>
      <c r="N599" s="9" t="s">
        <v>613</v>
      </c>
      <c r="O599" s="9" t="s">
        <v>30</v>
      </c>
      <c r="P599" s="13" t="s">
        <v>33</v>
      </c>
      <c r="Q599" s="9" t="s">
        <v>32</v>
      </c>
      <c r="R599" s="9">
        <v>1299</v>
      </c>
      <c r="S599" s="9"/>
      <c r="T599" s="9"/>
      <c r="U599" s="9"/>
      <c r="V599" s="9"/>
      <c r="W599" s="9"/>
    </row>
    <row r="600" spans="1:23" ht="16" x14ac:dyDescent="0.2">
      <c r="A600" s="9">
        <v>1300</v>
      </c>
      <c r="B600" s="9">
        <v>4799</v>
      </c>
      <c r="C600" s="9" t="s">
        <v>742</v>
      </c>
      <c r="D600" s="10" t="s">
        <v>114</v>
      </c>
      <c r="E600" s="9" t="s">
        <v>115</v>
      </c>
      <c r="F600" s="9" t="s">
        <v>116</v>
      </c>
      <c r="G600" s="11"/>
      <c r="I600" s="9">
        <v>96</v>
      </c>
      <c r="J600" s="12">
        <v>36</v>
      </c>
      <c r="K600" s="12" t="s">
        <v>117</v>
      </c>
      <c r="L600" s="12" t="s">
        <v>118</v>
      </c>
      <c r="M600" s="12">
        <v>14</v>
      </c>
      <c r="N600" s="9" t="s">
        <v>613</v>
      </c>
      <c r="O600" s="9" t="s">
        <v>30</v>
      </c>
      <c r="P600" s="13" t="s">
        <v>31</v>
      </c>
      <c r="Q600" s="9" t="s">
        <v>32</v>
      </c>
      <c r="R600" s="9">
        <v>1300</v>
      </c>
      <c r="S600" s="9"/>
      <c r="T600" s="9"/>
      <c r="U600" s="9"/>
      <c r="V600" s="9"/>
      <c r="W600" s="9"/>
    </row>
    <row r="601" spans="1:23" ht="16" x14ac:dyDescent="0.2">
      <c r="A601" s="9">
        <v>1300</v>
      </c>
      <c r="B601" s="9">
        <v>4800</v>
      </c>
      <c r="C601" s="9" t="s">
        <v>742</v>
      </c>
      <c r="D601" s="10" t="s">
        <v>114</v>
      </c>
      <c r="E601" s="9" t="s">
        <v>115</v>
      </c>
      <c r="F601" s="9" t="s">
        <v>116</v>
      </c>
      <c r="G601" s="11"/>
      <c r="I601" s="9">
        <v>96</v>
      </c>
      <c r="J601" s="12">
        <v>36</v>
      </c>
      <c r="K601" s="12" t="s">
        <v>117</v>
      </c>
      <c r="L601" s="12" t="s">
        <v>118</v>
      </c>
      <c r="M601" s="12">
        <v>14</v>
      </c>
      <c r="N601" s="9" t="s">
        <v>613</v>
      </c>
      <c r="O601" s="9" t="s">
        <v>30</v>
      </c>
      <c r="P601" s="13" t="s">
        <v>33</v>
      </c>
      <c r="Q601" s="9" t="s">
        <v>32</v>
      </c>
      <c r="R601" s="9">
        <v>1300</v>
      </c>
      <c r="S601" s="9"/>
      <c r="T601" s="9"/>
      <c r="U601" s="9"/>
      <c r="V601" s="9"/>
      <c r="W601" s="9"/>
    </row>
    <row r="602" spans="1:23" ht="16" x14ac:dyDescent="0.2">
      <c r="A602" s="9">
        <v>1301</v>
      </c>
      <c r="B602" s="9">
        <v>4801</v>
      </c>
      <c r="C602" s="9" t="s">
        <v>743</v>
      </c>
      <c r="D602" s="10" t="s">
        <v>457</v>
      </c>
      <c r="E602" s="9" t="s">
        <v>458</v>
      </c>
      <c r="F602" s="9" t="s">
        <v>459</v>
      </c>
      <c r="G602" s="11"/>
      <c r="I602" s="9">
        <v>96</v>
      </c>
      <c r="J602" s="12">
        <v>56</v>
      </c>
      <c r="K602" s="12" t="s">
        <v>460</v>
      </c>
      <c r="L602" s="12" t="s">
        <v>461</v>
      </c>
      <c r="M602" s="12">
        <v>75</v>
      </c>
      <c r="N602" s="9" t="s">
        <v>613</v>
      </c>
      <c r="O602" s="9" t="s">
        <v>30</v>
      </c>
      <c r="P602" s="13" t="s">
        <v>31</v>
      </c>
      <c r="Q602" s="9" t="s">
        <v>32</v>
      </c>
      <c r="R602" s="9">
        <v>1301</v>
      </c>
      <c r="S602" s="9"/>
      <c r="T602" s="9"/>
      <c r="U602" s="9"/>
      <c r="V602" s="9"/>
      <c r="W602" s="9"/>
    </row>
    <row r="603" spans="1:23" ht="16" x14ac:dyDescent="0.2">
      <c r="A603" s="9">
        <v>1301</v>
      </c>
      <c r="B603" s="9">
        <v>4802</v>
      </c>
      <c r="C603" s="9" t="s">
        <v>743</v>
      </c>
      <c r="D603" s="10" t="s">
        <v>457</v>
      </c>
      <c r="E603" s="9" t="s">
        <v>458</v>
      </c>
      <c r="F603" s="9" t="s">
        <v>459</v>
      </c>
      <c r="G603" s="11"/>
      <c r="I603" s="9">
        <v>96</v>
      </c>
      <c r="J603" s="12">
        <v>56</v>
      </c>
      <c r="K603" s="12" t="s">
        <v>460</v>
      </c>
      <c r="L603" s="12" t="s">
        <v>461</v>
      </c>
      <c r="M603" s="12">
        <v>75</v>
      </c>
      <c r="N603" s="9" t="s">
        <v>613</v>
      </c>
      <c r="O603" s="9" t="s">
        <v>30</v>
      </c>
      <c r="P603" s="13" t="s">
        <v>33</v>
      </c>
      <c r="Q603" s="9" t="s">
        <v>32</v>
      </c>
      <c r="R603" s="9">
        <v>1301</v>
      </c>
      <c r="S603" s="9"/>
      <c r="T603" s="9"/>
      <c r="U603" s="9"/>
      <c r="V603" s="9"/>
      <c r="W603" s="9"/>
    </row>
    <row r="604" spans="1:23" ht="16" x14ac:dyDescent="0.2">
      <c r="A604" s="9">
        <v>1302</v>
      </c>
      <c r="B604" s="9">
        <v>4803</v>
      </c>
      <c r="C604" s="9" t="s">
        <v>744</v>
      </c>
      <c r="D604" s="10" t="s">
        <v>430</v>
      </c>
      <c r="E604" s="9" t="s">
        <v>431</v>
      </c>
      <c r="F604" s="9" t="s">
        <v>432</v>
      </c>
      <c r="G604" s="11"/>
      <c r="I604" s="9">
        <v>96</v>
      </c>
      <c r="J604" s="12">
        <v>27</v>
      </c>
      <c r="K604" s="12" t="s">
        <v>433</v>
      </c>
      <c r="L604" s="12" t="s">
        <v>434</v>
      </c>
      <c r="M604" s="12">
        <v>25</v>
      </c>
      <c r="N604" s="9" t="s">
        <v>613</v>
      </c>
      <c r="O604" s="9" t="s">
        <v>30</v>
      </c>
      <c r="P604" s="13" t="s">
        <v>31</v>
      </c>
      <c r="Q604" s="9" t="s">
        <v>32</v>
      </c>
      <c r="R604" s="9">
        <v>1302</v>
      </c>
      <c r="S604" s="9"/>
      <c r="T604" s="9"/>
      <c r="U604" s="9"/>
      <c r="V604" s="9"/>
      <c r="W604" s="9"/>
    </row>
    <row r="605" spans="1:23" ht="16" x14ac:dyDescent="0.2">
      <c r="A605" s="9">
        <v>1302</v>
      </c>
      <c r="B605" s="9">
        <v>4804</v>
      </c>
      <c r="C605" s="9" t="s">
        <v>744</v>
      </c>
      <c r="D605" s="10" t="s">
        <v>430</v>
      </c>
      <c r="E605" s="9" t="s">
        <v>431</v>
      </c>
      <c r="F605" s="9" t="s">
        <v>432</v>
      </c>
      <c r="G605" s="11"/>
      <c r="I605" s="9">
        <v>96</v>
      </c>
      <c r="J605" s="12">
        <v>27</v>
      </c>
      <c r="K605" s="12" t="s">
        <v>433</v>
      </c>
      <c r="L605" s="12" t="s">
        <v>434</v>
      </c>
      <c r="M605" s="12">
        <v>25</v>
      </c>
      <c r="N605" s="9" t="s">
        <v>613</v>
      </c>
      <c r="O605" s="9" t="s">
        <v>30</v>
      </c>
      <c r="P605" s="13" t="s">
        <v>33</v>
      </c>
      <c r="Q605" s="9" t="s">
        <v>32</v>
      </c>
      <c r="R605" s="9">
        <v>1302</v>
      </c>
      <c r="S605" s="9"/>
      <c r="T605" s="9"/>
      <c r="U605" s="9"/>
      <c r="V605" s="9"/>
      <c r="W605" s="9"/>
    </row>
    <row r="606" spans="1:23" ht="16" x14ac:dyDescent="0.2">
      <c r="A606" s="9">
        <v>1303</v>
      </c>
      <c r="B606" s="9">
        <v>4805</v>
      </c>
      <c r="C606" s="9" t="s">
        <v>745</v>
      </c>
      <c r="D606" s="10" t="s">
        <v>351</v>
      </c>
      <c r="E606" s="9" t="s">
        <v>352</v>
      </c>
      <c r="F606" s="9" t="s">
        <v>351</v>
      </c>
      <c r="G606" s="11"/>
      <c r="I606" s="9">
        <v>96</v>
      </c>
      <c r="J606" s="12">
        <v>82</v>
      </c>
      <c r="K606" s="12"/>
      <c r="L606" s="12" t="s">
        <v>43</v>
      </c>
      <c r="M606" s="12">
        <v>81</v>
      </c>
      <c r="N606" s="9" t="s">
        <v>613</v>
      </c>
      <c r="O606" s="9" t="s">
        <v>30</v>
      </c>
      <c r="P606" s="13" t="s">
        <v>31</v>
      </c>
      <c r="Q606" s="9" t="s">
        <v>32</v>
      </c>
      <c r="R606" s="9">
        <v>1303</v>
      </c>
      <c r="S606" s="9"/>
      <c r="T606" s="9"/>
      <c r="U606" s="9"/>
      <c r="V606" s="9"/>
      <c r="W606" s="9"/>
    </row>
    <row r="607" spans="1:23" ht="16" x14ac:dyDescent="0.2">
      <c r="A607" s="9">
        <v>1303</v>
      </c>
      <c r="B607" s="9">
        <v>4806</v>
      </c>
      <c r="C607" s="9" t="s">
        <v>745</v>
      </c>
      <c r="D607" s="10" t="s">
        <v>351</v>
      </c>
      <c r="E607" s="9" t="s">
        <v>352</v>
      </c>
      <c r="F607" s="9" t="s">
        <v>351</v>
      </c>
      <c r="G607" s="11"/>
      <c r="I607" s="9">
        <v>96</v>
      </c>
      <c r="J607" s="12">
        <v>82</v>
      </c>
      <c r="K607" s="12"/>
      <c r="L607" s="12" t="s">
        <v>43</v>
      </c>
      <c r="M607" s="12">
        <v>81</v>
      </c>
      <c r="N607" s="9" t="s">
        <v>613</v>
      </c>
      <c r="O607" s="9" t="s">
        <v>30</v>
      </c>
      <c r="P607" s="13" t="s">
        <v>33</v>
      </c>
      <c r="Q607" s="9" t="s">
        <v>32</v>
      </c>
      <c r="R607" s="9">
        <v>1303</v>
      </c>
      <c r="S607" s="9"/>
      <c r="T607" s="9"/>
      <c r="U607" s="9"/>
      <c r="V607" s="9"/>
      <c r="W607" s="9"/>
    </row>
    <row r="608" spans="1:23" ht="16" x14ac:dyDescent="0.2">
      <c r="A608" s="9">
        <v>1304</v>
      </c>
      <c r="B608" s="9">
        <v>4807</v>
      </c>
      <c r="C608" s="9" t="s">
        <v>746</v>
      </c>
      <c r="D608" s="10" t="s">
        <v>442</v>
      </c>
      <c r="E608" s="9" t="s">
        <v>443</v>
      </c>
      <c r="F608" s="9" t="s">
        <v>444</v>
      </c>
      <c r="G608" s="11"/>
      <c r="I608" s="9">
        <v>96</v>
      </c>
      <c r="J608" s="12">
        <v>29</v>
      </c>
      <c r="K608" s="12" t="s">
        <v>445</v>
      </c>
      <c r="L608" s="12" t="s">
        <v>446</v>
      </c>
      <c r="M608" s="12">
        <v>38</v>
      </c>
      <c r="N608" s="9" t="s">
        <v>613</v>
      </c>
      <c r="O608" s="9" t="s">
        <v>30</v>
      </c>
      <c r="P608" s="13" t="s">
        <v>31</v>
      </c>
      <c r="Q608" s="9" t="s">
        <v>32</v>
      </c>
      <c r="R608" s="9">
        <v>1304</v>
      </c>
      <c r="S608" s="9"/>
      <c r="T608" s="9"/>
      <c r="U608" s="9"/>
      <c r="V608" s="9"/>
      <c r="W608" s="9"/>
    </row>
    <row r="609" spans="1:23" ht="16" x14ac:dyDescent="0.2">
      <c r="A609" s="9">
        <v>1304</v>
      </c>
      <c r="B609" s="9">
        <v>4808</v>
      </c>
      <c r="C609" s="9" t="s">
        <v>746</v>
      </c>
      <c r="D609" s="10" t="s">
        <v>442</v>
      </c>
      <c r="E609" s="9" t="s">
        <v>443</v>
      </c>
      <c r="F609" s="9" t="s">
        <v>444</v>
      </c>
      <c r="G609" s="11"/>
      <c r="I609" s="9">
        <v>96</v>
      </c>
      <c r="J609" s="12">
        <v>29</v>
      </c>
      <c r="K609" s="12" t="s">
        <v>445</v>
      </c>
      <c r="L609" s="12" t="s">
        <v>446</v>
      </c>
      <c r="M609" s="12">
        <v>38</v>
      </c>
      <c r="N609" s="9" t="s">
        <v>613</v>
      </c>
      <c r="O609" s="9" t="s">
        <v>30</v>
      </c>
      <c r="P609" s="13" t="s">
        <v>33</v>
      </c>
      <c r="Q609" s="9" t="s">
        <v>32</v>
      </c>
      <c r="R609" s="9">
        <v>1304</v>
      </c>
      <c r="S609" s="9"/>
      <c r="T609" s="9"/>
      <c r="U609" s="9"/>
      <c r="V609" s="9"/>
      <c r="W609" s="9"/>
    </row>
    <row r="610" spans="1:23" ht="16" x14ac:dyDescent="0.2">
      <c r="A610" s="9">
        <v>1305</v>
      </c>
      <c r="B610" s="9">
        <v>4809</v>
      </c>
      <c r="C610" s="9" t="s">
        <v>747</v>
      </c>
      <c r="D610" s="10" t="s">
        <v>63</v>
      </c>
      <c r="E610" s="9" t="s">
        <v>64</v>
      </c>
      <c r="F610" s="9" t="s">
        <v>65</v>
      </c>
      <c r="G610" s="11"/>
      <c r="H610" s="9"/>
      <c r="I610" s="9">
        <v>96</v>
      </c>
      <c r="J610" s="12">
        <v>12</v>
      </c>
      <c r="K610" s="12" t="s">
        <v>66</v>
      </c>
      <c r="L610" s="12" t="s">
        <v>67</v>
      </c>
      <c r="M610" s="12">
        <v>8</v>
      </c>
      <c r="N610" s="9" t="s">
        <v>613</v>
      </c>
      <c r="O610" s="9" t="s">
        <v>30</v>
      </c>
      <c r="P610" s="13" t="s">
        <v>31</v>
      </c>
      <c r="Q610" s="9" t="s">
        <v>32</v>
      </c>
      <c r="R610" s="9">
        <v>1305</v>
      </c>
      <c r="S610" s="9"/>
      <c r="T610" s="9"/>
      <c r="U610" s="9"/>
      <c r="V610" s="9"/>
      <c r="W610" s="9"/>
    </row>
    <row r="611" spans="1:23" ht="16" x14ac:dyDescent="0.2">
      <c r="A611" s="9">
        <v>1305</v>
      </c>
      <c r="B611" s="9">
        <v>4810</v>
      </c>
      <c r="C611" s="9" t="s">
        <v>747</v>
      </c>
      <c r="D611" s="10" t="s">
        <v>63</v>
      </c>
      <c r="E611" s="9" t="s">
        <v>64</v>
      </c>
      <c r="F611" s="9" t="s">
        <v>65</v>
      </c>
      <c r="G611" s="11"/>
      <c r="H611" s="9"/>
      <c r="I611" s="9">
        <v>96</v>
      </c>
      <c r="J611" s="12">
        <v>12</v>
      </c>
      <c r="K611" s="12" t="s">
        <v>66</v>
      </c>
      <c r="L611" s="12" t="s">
        <v>67</v>
      </c>
      <c r="M611" s="12">
        <v>8</v>
      </c>
      <c r="N611" s="9" t="s">
        <v>613</v>
      </c>
      <c r="O611" s="9" t="s">
        <v>30</v>
      </c>
      <c r="P611" s="13" t="s">
        <v>33</v>
      </c>
      <c r="Q611" s="9" t="s">
        <v>32</v>
      </c>
      <c r="R611" s="9">
        <v>1305</v>
      </c>
      <c r="S611" s="9"/>
      <c r="T611" s="9"/>
      <c r="U611" s="9"/>
      <c r="V611" s="9"/>
      <c r="W611" s="9"/>
    </row>
    <row r="612" spans="1:23" ht="16" x14ac:dyDescent="0.2">
      <c r="A612" s="9">
        <v>1306</v>
      </c>
      <c r="B612" s="9">
        <v>4811</v>
      </c>
      <c r="C612" s="9" t="s">
        <v>748</v>
      </c>
      <c r="D612" s="10" t="s">
        <v>157</v>
      </c>
      <c r="E612" s="9" t="s">
        <v>158</v>
      </c>
      <c r="F612" s="9" t="s">
        <v>159</v>
      </c>
      <c r="G612" s="11"/>
      <c r="I612" s="9">
        <v>96</v>
      </c>
      <c r="J612" s="12">
        <v>61</v>
      </c>
      <c r="K612" s="12" t="s">
        <v>160</v>
      </c>
      <c r="L612" s="12" t="s">
        <v>161</v>
      </c>
      <c r="M612" s="12">
        <v>65</v>
      </c>
      <c r="N612" s="9" t="s">
        <v>613</v>
      </c>
      <c r="O612" s="9" t="s">
        <v>30</v>
      </c>
      <c r="P612" s="13" t="s">
        <v>31</v>
      </c>
      <c r="Q612" s="9" t="s">
        <v>32</v>
      </c>
      <c r="R612" s="9">
        <v>1306</v>
      </c>
      <c r="S612" s="9"/>
      <c r="T612" s="9"/>
      <c r="U612" s="9"/>
      <c r="V612" s="9"/>
      <c r="W612" s="9"/>
    </row>
    <row r="613" spans="1:23" ht="16" x14ac:dyDescent="0.2">
      <c r="A613" s="9">
        <v>1306</v>
      </c>
      <c r="B613" s="9">
        <v>4812</v>
      </c>
      <c r="C613" s="9" t="s">
        <v>748</v>
      </c>
      <c r="D613" s="10" t="s">
        <v>157</v>
      </c>
      <c r="E613" s="9" t="s">
        <v>158</v>
      </c>
      <c r="F613" s="9" t="s">
        <v>159</v>
      </c>
      <c r="G613" s="11"/>
      <c r="I613" s="9">
        <v>96</v>
      </c>
      <c r="J613" s="12">
        <v>61</v>
      </c>
      <c r="K613" s="12" t="s">
        <v>160</v>
      </c>
      <c r="L613" s="12" t="s">
        <v>161</v>
      </c>
      <c r="M613" s="12">
        <v>65</v>
      </c>
      <c r="N613" s="9" t="s">
        <v>613</v>
      </c>
      <c r="O613" s="9" t="s">
        <v>30</v>
      </c>
      <c r="P613" s="13" t="s">
        <v>33</v>
      </c>
      <c r="Q613" s="9" t="s">
        <v>32</v>
      </c>
      <c r="R613" s="9">
        <v>1306</v>
      </c>
      <c r="S613" s="9"/>
      <c r="T613" s="9"/>
      <c r="U613" s="9"/>
      <c r="V613" s="9"/>
      <c r="W613" s="9"/>
    </row>
    <row r="614" spans="1:23" ht="16" x14ac:dyDescent="0.2">
      <c r="A614" s="9">
        <v>1307</v>
      </c>
      <c r="B614" s="9">
        <v>4813</v>
      </c>
      <c r="C614" s="9" t="s">
        <v>749</v>
      </c>
      <c r="D614" s="10" t="s">
        <v>163</v>
      </c>
      <c r="E614" s="9" t="s">
        <v>164</v>
      </c>
      <c r="F614" s="9" t="s">
        <v>165</v>
      </c>
      <c r="G614" s="11"/>
      <c r="I614" s="9">
        <v>96</v>
      </c>
      <c r="J614" s="12">
        <v>60</v>
      </c>
      <c r="K614" s="12" t="s">
        <v>166</v>
      </c>
      <c r="L614" s="12" t="s">
        <v>167</v>
      </c>
      <c r="M614" s="12">
        <v>21</v>
      </c>
      <c r="N614" s="9" t="s">
        <v>613</v>
      </c>
      <c r="O614" s="9" t="s">
        <v>30</v>
      </c>
      <c r="P614" s="13" t="s">
        <v>31</v>
      </c>
      <c r="Q614" s="9" t="s">
        <v>32</v>
      </c>
      <c r="R614" s="9">
        <v>1307</v>
      </c>
      <c r="S614" s="9"/>
      <c r="T614" s="9"/>
      <c r="U614" s="9"/>
      <c r="V614" s="9"/>
      <c r="W614" s="9"/>
    </row>
    <row r="615" spans="1:23" ht="16" x14ac:dyDescent="0.2">
      <c r="A615" s="9">
        <v>1307</v>
      </c>
      <c r="B615" s="9">
        <v>4814</v>
      </c>
      <c r="C615" s="9" t="s">
        <v>749</v>
      </c>
      <c r="D615" s="10" t="s">
        <v>163</v>
      </c>
      <c r="E615" s="9" t="s">
        <v>164</v>
      </c>
      <c r="F615" s="9" t="s">
        <v>165</v>
      </c>
      <c r="G615" s="11"/>
      <c r="I615" s="9">
        <v>96</v>
      </c>
      <c r="J615" s="12">
        <v>60</v>
      </c>
      <c r="K615" s="12" t="s">
        <v>166</v>
      </c>
      <c r="L615" s="12" t="s">
        <v>167</v>
      </c>
      <c r="M615" s="12">
        <v>21</v>
      </c>
      <c r="N615" s="9" t="s">
        <v>613</v>
      </c>
      <c r="O615" s="9" t="s">
        <v>30</v>
      </c>
      <c r="P615" s="13" t="s">
        <v>33</v>
      </c>
      <c r="Q615" s="9" t="s">
        <v>32</v>
      </c>
      <c r="R615" s="9">
        <v>1307</v>
      </c>
      <c r="S615" s="9"/>
      <c r="T615" s="9"/>
      <c r="U615" s="9"/>
      <c r="V615" s="9"/>
      <c r="W615" s="9"/>
    </row>
    <row r="616" spans="1:23" ht="16" x14ac:dyDescent="0.2">
      <c r="A616" s="9">
        <v>1308</v>
      </c>
      <c r="B616" s="9">
        <v>4815</v>
      </c>
      <c r="C616" s="9" t="s">
        <v>750</v>
      </c>
      <c r="D616" s="10" t="s">
        <v>332</v>
      </c>
      <c r="E616" s="9" t="s">
        <v>333</v>
      </c>
      <c r="F616" s="9" t="s">
        <v>334</v>
      </c>
      <c r="G616" s="11"/>
      <c r="I616" s="9">
        <v>96</v>
      </c>
      <c r="J616" s="12">
        <v>38</v>
      </c>
      <c r="K616" s="12" t="s">
        <v>335</v>
      </c>
      <c r="L616" s="12" t="s">
        <v>336</v>
      </c>
      <c r="M616" s="12">
        <v>57</v>
      </c>
      <c r="N616" s="9" t="s">
        <v>613</v>
      </c>
      <c r="O616" s="9" t="s">
        <v>104</v>
      </c>
      <c r="P616" s="13" t="s">
        <v>105</v>
      </c>
      <c r="Q616" s="9" t="s">
        <v>32</v>
      </c>
      <c r="R616" s="9">
        <v>1308</v>
      </c>
      <c r="S616" s="9"/>
      <c r="T616" s="9"/>
      <c r="U616" s="9"/>
      <c r="V616" s="9"/>
      <c r="W616" s="9"/>
    </row>
    <row r="617" spans="1:23" ht="16" x14ac:dyDescent="0.2">
      <c r="A617" s="9">
        <v>1308</v>
      </c>
      <c r="B617" s="9">
        <v>4816</v>
      </c>
      <c r="C617" s="9" t="s">
        <v>750</v>
      </c>
      <c r="D617" s="10" t="s">
        <v>332</v>
      </c>
      <c r="E617" s="9" t="s">
        <v>333</v>
      </c>
      <c r="F617" s="9" t="s">
        <v>334</v>
      </c>
      <c r="G617" s="11"/>
      <c r="I617" s="9">
        <v>96</v>
      </c>
      <c r="J617" s="12">
        <v>38</v>
      </c>
      <c r="K617" s="12" t="s">
        <v>335</v>
      </c>
      <c r="L617" s="12" t="s">
        <v>336</v>
      </c>
      <c r="M617" s="12">
        <v>57</v>
      </c>
      <c r="N617" s="9" t="s">
        <v>613</v>
      </c>
      <c r="O617" s="9" t="s">
        <v>104</v>
      </c>
      <c r="P617" s="13" t="s">
        <v>106</v>
      </c>
      <c r="Q617" s="9" t="s">
        <v>32</v>
      </c>
      <c r="R617" s="9">
        <v>1308</v>
      </c>
      <c r="S617" s="9"/>
      <c r="T617" s="9"/>
      <c r="U617" s="9"/>
      <c r="V617" s="9"/>
      <c r="W617" s="9"/>
    </row>
    <row r="618" spans="1:23" ht="16" x14ac:dyDescent="0.2">
      <c r="A618" s="9">
        <v>1309</v>
      </c>
      <c r="B618" s="9">
        <v>4817</v>
      </c>
      <c r="C618" s="9" t="s">
        <v>751</v>
      </c>
      <c r="D618" s="10" t="s">
        <v>320</v>
      </c>
      <c r="E618" s="9" t="s">
        <v>321</v>
      </c>
      <c r="F618" s="9" t="s">
        <v>322</v>
      </c>
      <c r="G618" s="11"/>
      <c r="I618" s="9">
        <v>96</v>
      </c>
      <c r="J618" s="12">
        <v>1</v>
      </c>
      <c r="K618" s="12" t="s">
        <v>323</v>
      </c>
      <c r="L618" s="12" t="s">
        <v>324</v>
      </c>
      <c r="M618" s="12">
        <v>48</v>
      </c>
      <c r="N618" s="9" t="s">
        <v>613</v>
      </c>
      <c r="O618" s="9" t="s">
        <v>104</v>
      </c>
      <c r="P618" s="13" t="s">
        <v>105</v>
      </c>
      <c r="Q618" s="9" t="s">
        <v>32</v>
      </c>
      <c r="R618" s="9">
        <v>1309</v>
      </c>
      <c r="S618" s="9"/>
      <c r="T618" s="9"/>
      <c r="U618" s="9"/>
      <c r="V618" s="9"/>
      <c r="W618" s="9"/>
    </row>
    <row r="619" spans="1:23" ht="16" x14ac:dyDescent="0.2">
      <c r="A619" s="9">
        <v>1309</v>
      </c>
      <c r="B619" s="9">
        <v>4818</v>
      </c>
      <c r="C619" s="9" t="s">
        <v>751</v>
      </c>
      <c r="D619" s="10" t="s">
        <v>320</v>
      </c>
      <c r="E619" s="9" t="s">
        <v>321</v>
      </c>
      <c r="F619" s="9" t="s">
        <v>322</v>
      </c>
      <c r="G619" s="11"/>
      <c r="I619" s="9">
        <v>96</v>
      </c>
      <c r="J619" s="12">
        <v>1</v>
      </c>
      <c r="K619" s="12" t="s">
        <v>323</v>
      </c>
      <c r="L619" s="12" t="s">
        <v>324</v>
      </c>
      <c r="M619" s="12">
        <v>48</v>
      </c>
      <c r="N619" s="9" t="s">
        <v>613</v>
      </c>
      <c r="O619" s="9" t="s">
        <v>104</v>
      </c>
      <c r="P619" s="13" t="s">
        <v>106</v>
      </c>
      <c r="Q619" s="9" t="s">
        <v>32</v>
      </c>
      <c r="R619" s="9">
        <v>1309</v>
      </c>
      <c r="S619" s="9"/>
      <c r="T619" s="9"/>
      <c r="U619" s="9"/>
      <c r="V619" s="9"/>
      <c r="W619" s="9"/>
    </row>
    <row r="620" spans="1:23" ht="16" x14ac:dyDescent="0.2">
      <c r="A620" s="9">
        <v>1310</v>
      </c>
      <c r="B620" s="9">
        <v>4819</v>
      </c>
      <c r="C620" s="9" t="s">
        <v>752</v>
      </c>
      <c r="D620" s="10" t="s">
        <v>123</v>
      </c>
      <c r="E620" s="9" t="s">
        <v>124</v>
      </c>
      <c r="F620" s="9" t="s">
        <v>125</v>
      </c>
      <c r="G620" s="11"/>
      <c r="I620" s="9">
        <v>96</v>
      </c>
      <c r="J620" s="12">
        <v>31</v>
      </c>
      <c r="K620" s="12" t="s">
        <v>126</v>
      </c>
      <c r="L620" s="12" t="s">
        <v>127</v>
      </c>
      <c r="M620" s="12">
        <v>51</v>
      </c>
      <c r="N620" s="9" t="s">
        <v>613</v>
      </c>
      <c r="O620" s="9" t="s">
        <v>104</v>
      </c>
      <c r="P620" s="13" t="s">
        <v>105</v>
      </c>
      <c r="Q620" s="9" t="s">
        <v>32</v>
      </c>
      <c r="R620" s="9">
        <v>1310</v>
      </c>
      <c r="S620" s="9"/>
      <c r="T620" s="9"/>
      <c r="U620" s="9"/>
      <c r="V620" s="9"/>
      <c r="W620" s="9"/>
    </row>
    <row r="621" spans="1:23" ht="16" x14ac:dyDescent="0.2">
      <c r="A621" s="9">
        <v>1310</v>
      </c>
      <c r="B621" s="9">
        <v>4820</v>
      </c>
      <c r="C621" s="9" t="s">
        <v>752</v>
      </c>
      <c r="D621" s="10" t="s">
        <v>123</v>
      </c>
      <c r="E621" s="9" t="s">
        <v>124</v>
      </c>
      <c r="F621" s="9" t="s">
        <v>125</v>
      </c>
      <c r="G621" s="11"/>
      <c r="I621" s="9">
        <v>96</v>
      </c>
      <c r="J621" s="12">
        <v>31</v>
      </c>
      <c r="K621" s="12" t="s">
        <v>126</v>
      </c>
      <c r="L621" s="12" t="s">
        <v>127</v>
      </c>
      <c r="M621" s="12">
        <v>51</v>
      </c>
      <c r="N621" s="9" t="s">
        <v>613</v>
      </c>
      <c r="O621" s="9" t="s">
        <v>104</v>
      </c>
      <c r="P621" s="13" t="s">
        <v>106</v>
      </c>
      <c r="Q621" s="9" t="s">
        <v>32</v>
      </c>
      <c r="R621" s="9">
        <v>1310</v>
      </c>
      <c r="S621" s="9"/>
      <c r="T621" s="9"/>
      <c r="U621" s="9"/>
      <c r="V621" s="9"/>
      <c r="W621" s="9"/>
    </row>
    <row r="622" spans="1:23" ht="16" x14ac:dyDescent="0.2">
      <c r="A622" s="9">
        <v>1311</v>
      </c>
      <c r="B622" s="9">
        <v>4821</v>
      </c>
      <c r="C622" s="9" t="s">
        <v>753</v>
      </c>
      <c r="D622" s="10" t="s">
        <v>120</v>
      </c>
      <c r="E622" s="9" t="s">
        <v>121</v>
      </c>
      <c r="F622" s="9" t="s">
        <v>120</v>
      </c>
      <c r="G622" s="11"/>
      <c r="I622" s="9">
        <v>96</v>
      </c>
      <c r="J622" s="12">
        <v>84</v>
      </c>
      <c r="K622" s="12"/>
      <c r="L622" s="12" t="s">
        <v>43</v>
      </c>
      <c r="M622" s="12">
        <v>83</v>
      </c>
      <c r="N622" s="9" t="s">
        <v>613</v>
      </c>
      <c r="O622" s="9" t="s">
        <v>104</v>
      </c>
      <c r="P622" s="13" t="s">
        <v>105</v>
      </c>
      <c r="Q622" s="9" t="s">
        <v>32</v>
      </c>
      <c r="R622" s="9">
        <v>1311</v>
      </c>
      <c r="S622" s="9"/>
      <c r="T622" s="9"/>
      <c r="U622" s="9"/>
      <c r="V622" s="9"/>
      <c r="W622" s="9"/>
    </row>
    <row r="623" spans="1:23" ht="16" x14ac:dyDescent="0.2">
      <c r="A623" s="9">
        <v>1311</v>
      </c>
      <c r="B623" s="9">
        <v>4822</v>
      </c>
      <c r="C623" s="9" t="s">
        <v>753</v>
      </c>
      <c r="D623" s="10" t="s">
        <v>120</v>
      </c>
      <c r="E623" s="9" t="s">
        <v>121</v>
      </c>
      <c r="F623" s="9" t="s">
        <v>120</v>
      </c>
      <c r="G623" s="11"/>
      <c r="I623" s="9">
        <v>96</v>
      </c>
      <c r="J623" s="12">
        <v>84</v>
      </c>
      <c r="K623" s="12"/>
      <c r="L623" s="12" t="s">
        <v>43</v>
      </c>
      <c r="M623" s="12">
        <v>83</v>
      </c>
      <c r="N623" s="9" t="s">
        <v>613</v>
      </c>
      <c r="O623" s="9" t="s">
        <v>104</v>
      </c>
      <c r="P623" s="13" t="s">
        <v>106</v>
      </c>
      <c r="Q623" s="9" t="s">
        <v>32</v>
      </c>
      <c r="R623" s="9">
        <v>1311</v>
      </c>
      <c r="S623" s="9"/>
      <c r="T623" s="9"/>
      <c r="U623" s="9"/>
      <c r="V623" s="9"/>
      <c r="W623" s="9"/>
    </row>
    <row r="624" spans="1:23" ht="16" x14ac:dyDescent="0.2">
      <c r="A624" s="9">
        <v>1312</v>
      </c>
      <c r="B624" s="9">
        <v>4823</v>
      </c>
      <c r="C624" s="9" t="s">
        <v>754</v>
      </c>
      <c r="D624" s="10" t="s">
        <v>472</v>
      </c>
      <c r="E624" s="9" t="s">
        <v>473</v>
      </c>
      <c r="F624" s="9" t="s">
        <v>474</v>
      </c>
      <c r="G624" s="11"/>
      <c r="I624" s="9">
        <v>96</v>
      </c>
      <c r="J624" s="12">
        <v>14</v>
      </c>
      <c r="K624" s="12" t="s">
        <v>475</v>
      </c>
      <c r="L624" s="12" t="s">
        <v>476</v>
      </c>
      <c r="M624" s="12">
        <v>49</v>
      </c>
      <c r="N624" s="9" t="s">
        <v>613</v>
      </c>
      <c r="O624" s="9" t="s">
        <v>104</v>
      </c>
      <c r="P624" s="13" t="s">
        <v>105</v>
      </c>
      <c r="Q624" s="9" t="s">
        <v>32</v>
      </c>
      <c r="R624" s="9">
        <v>1312</v>
      </c>
      <c r="S624" s="9"/>
      <c r="T624" s="9"/>
      <c r="U624" s="9"/>
      <c r="V624" s="9"/>
      <c r="W624" s="9"/>
    </row>
    <row r="625" spans="1:23" ht="16" x14ac:dyDescent="0.2">
      <c r="A625" s="9">
        <v>1312</v>
      </c>
      <c r="B625" s="9">
        <v>4824</v>
      </c>
      <c r="C625" s="9" t="s">
        <v>754</v>
      </c>
      <c r="D625" s="10" t="s">
        <v>472</v>
      </c>
      <c r="E625" s="9" t="s">
        <v>473</v>
      </c>
      <c r="F625" s="9" t="s">
        <v>474</v>
      </c>
      <c r="G625" s="11"/>
      <c r="I625" s="9">
        <v>96</v>
      </c>
      <c r="J625" s="12">
        <v>14</v>
      </c>
      <c r="K625" s="12" t="s">
        <v>475</v>
      </c>
      <c r="L625" s="12" t="s">
        <v>476</v>
      </c>
      <c r="M625" s="12">
        <v>49</v>
      </c>
      <c r="N625" s="9" t="s">
        <v>613</v>
      </c>
      <c r="O625" s="9" t="s">
        <v>104</v>
      </c>
      <c r="P625" s="13" t="s">
        <v>106</v>
      </c>
      <c r="Q625" s="9" t="s">
        <v>32</v>
      </c>
      <c r="R625" s="9">
        <v>1312</v>
      </c>
      <c r="S625" s="9"/>
      <c r="T625" s="9"/>
      <c r="U625" s="9"/>
      <c r="V625" s="9"/>
      <c r="W625" s="9"/>
    </row>
    <row r="626" spans="1:23" ht="16" x14ac:dyDescent="0.2">
      <c r="A626" s="9">
        <v>1313</v>
      </c>
      <c r="B626" s="9">
        <v>4825</v>
      </c>
      <c r="C626" s="9" t="s">
        <v>755</v>
      </c>
      <c r="D626" s="10" t="s">
        <v>199</v>
      </c>
      <c r="E626" s="9" t="s">
        <v>200</v>
      </c>
      <c r="F626" s="9" t="s">
        <v>201</v>
      </c>
      <c r="G626" s="11"/>
      <c r="I626" s="9">
        <v>96</v>
      </c>
      <c r="J626" s="12">
        <v>68</v>
      </c>
      <c r="K626" s="12" t="s">
        <v>202</v>
      </c>
      <c r="L626" s="12" t="s">
        <v>203</v>
      </c>
      <c r="M626" s="12">
        <v>31</v>
      </c>
      <c r="N626" s="9" t="s">
        <v>613</v>
      </c>
      <c r="O626" s="9" t="s">
        <v>104</v>
      </c>
      <c r="P626" s="13" t="s">
        <v>105</v>
      </c>
      <c r="Q626" s="9" t="s">
        <v>32</v>
      </c>
      <c r="R626" s="9">
        <v>1313</v>
      </c>
      <c r="S626" s="9"/>
      <c r="T626" s="9"/>
      <c r="U626" s="9"/>
      <c r="V626" s="9"/>
      <c r="W626" s="9"/>
    </row>
    <row r="627" spans="1:23" ht="16" x14ac:dyDescent="0.2">
      <c r="A627" s="9">
        <v>1313</v>
      </c>
      <c r="B627" s="9">
        <v>4826</v>
      </c>
      <c r="C627" s="9" t="s">
        <v>755</v>
      </c>
      <c r="D627" s="10" t="s">
        <v>199</v>
      </c>
      <c r="E627" s="9" t="s">
        <v>200</v>
      </c>
      <c r="F627" s="9" t="s">
        <v>201</v>
      </c>
      <c r="G627" s="11"/>
      <c r="I627" s="9">
        <v>96</v>
      </c>
      <c r="J627" s="12">
        <v>68</v>
      </c>
      <c r="K627" s="12" t="s">
        <v>202</v>
      </c>
      <c r="L627" s="12" t="s">
        <v>203</v>
      </c>
      <c r="M627" s="12">
        <v>31</v>
      </c>
      <c r="N627" s="9" t="s">
        <v>613</v>
      </c>
      <c r="O627" s="9" t="s">
        <v>104</v>
      </c>
      <c r="P627" s="13" t="s">
        <v>106</v>
      </c>
      <c r="Q627" s="9" t="s">
        <v>32</v>
      </c>
      <c r="R627" s="9">
        <v>1313</v>
      </c>
      <c r="S627" s="9"/>
      <c r="T627" s="9"/>
      <c r="U627" s="9"/>
      <c r="V627" s="9"/>
      <c r="W627" s="9"/>
    </row>
    <row r="628" spans="1:23" ht="16" x14ac:dyDescent="0.2">
      <c r="A628" s="9">
        <v>1314</v>
      </c>
      <c r="B628" s="9">
        <v>4827</v>
      </c>
      <c r="C628" s="9" t="s">
        <v>756</v>
      </c>
      <c r="D628" s="10" t="s">
        <v>302</v>
      </c>
      <c r="E628" s="9" t="s">
        <v>303</v>
      </c>
      <c r="F628" s="9" t="s">
        <v>304</v>
      </c>
      <c r="G628" s="11"/>
      <c r="I628" s="9">
        <v>96</v>
      </c>
      <c r="J628" s="12">
        <v>28</v>
      </c>
      <c r="K628" s="12" t="s">
        <v>305</v>
      </c>
      <c r="L628" s="12" t="s">
        <v>306</v>
      </c>
      <c r="M628" s="12">
        <v>28</v>
      </c>
      <c r="N628" s="9" t="s">
        <v>613</v>
      </c>
      <c r="O628" s="9" t="s">
        <v>104</v>
      </c>
      <c r="P628" s="13" t="s">
        <v>105</v>
      </c>
      <c r="Q628" s="9" t="s">
        <v>32</v>
      </c>
      <c r="R628" s="9">
        <v>1314</v>
      </c>
      <c r="S628" s="9"/>
      <c r="T628" s="9"/>
      <c r="U628" s="9"/>
      <c r="V628" s="9"/>
      <c r="W628" s="9"/>
    </row>
    <row r="629" spans="1:23" ht="16" x14ac:dyDescent="0.2">
      <c r="A629" s="9">
        <v>1314</v>
      </c>
      <c r="B629" s="9">
        <v>4828</v>
      </c>
      <c r="C629" s="9" t="s">
        <v>756</v>
      </c>
      <c r="D629" s="10" t="s">
        <v>302</v>
      </c>
      <c r="E629" s="9" t="s">
        <v>303</v>
      </c>
      <c r="F629" s="9" t="s">
        <v>304</v>
      </c>
      <c r="G629" s="11"/>
      <c r="I629" s="9">
        <v>96</v>
      </c>
      <c r="J629" s="12">
        <v>28</v>
      </c>
      <c r="K629" s="12" t="s">
        <v>305</v>
      </c>
      <c r="L629" s="12" t="s">
        <v>306</v>
      </c>
      <c r="M629" s="12">
        <v>28</v>
      </c>
      <c r="N629" s="9" t="s">
        <v>613</v>
      </c>
      <c r="O629" s="9" t="s">
        <v>104</v>
      </c>
      <c r="P629" s="13" t="s">
        <v>106</v>
      </c>
      <c r="Q629" s="9" t="s">
        <v>32</v>
      </c>
      <c r="R629" s="9">
        <v>1314</v>
      </c>
      <c r="S629" s="9"/>
      <c r="T629" s="9"/>
      <c r="U629" s="9"/>
      <c r="V629" s="9"/>
      <c r="W629" s="9"/>
    </row>
    <row r="630" spans="1:23" ht="16" x14ac:dyDescent="0.2">
      <c r="A630" s="9">
        <v>1315</v>
      </c>
      <c r="B630" s="9">
        <v>4829</v>
      </c>
      <c r="C630" s="9" t="s">
        <v>757</v>
      </c>
      <c r="D630" s="10" t="s">
        <v>63</v>
      </c>
      <c r="E630" s="9" t="s">
        <v>64</v>
      </c>
      <c r="F630" s="9" t="s">
        <v>65</v>
      </c>
      <c r="G630" s="11"/>
      <c r="H630" s="9"/>
      <c r="I630" s="9">
        <v>96</v>
      </c>
      <c r="J630" s="12">
        <v>12</v>
      </c>
      <c r="K630" s="12" t="s">
        <v>66</v>
      </c>
      <c r="L630" s="12" t="s">
        <v>67</v>
      </c>
      <c r="M630" s="12">
        <v>8</v>
      </c>
      <c r="N630" s="9" t="s">
        <v>613</v>
      </c>
      <c r="O630" s="9" t="s">
        <v>104</v>
      </c>
      <c r="P630" s="13" t="s">
        <v>105</v>
      </c>
      <c r="Q630" s="9" t="s">
        <v>32</v>
      </c>
      <c r="R630" s="9">
        <v>1315</v>
      </c>
      <c r="S630" s="9" t="s">
        <v>143</v>
      </c>
      <c r="T630" s="9"/>
      <c r="U630" s="9" t="s">
        <v>143</v>
      </c>
      <c r="V630" s="9"/>
      <c r="W630" s="9"/>
    </row>
    <row r="631" spans="1:23" ht="16" x14ac:dyDescent="0.2">
      <c r="A631" s="9">
        <v>1315</v>
      </c>
      <c r="B631" s="9">
        <v>4830</v>
      </c>
      <c r="C631" s="9" t="s">
        <v>757</v>
      </c>
      <c r="D631" s="10" t="s">
        <v>63</v>
      </c>
      <c r="E631" s="9" t="s">
        <v>64</v>
      </c>
      <c r="F631" s="9" t="s">
        <v>65</v>
      </c>
      <c r="G631" s="11"/>
      <c r="H631" s="9"/>
      <c r="I631" s="9">
        <v>96</v>
      </c>
      <c r="J631" s="12">
        <v>12</v>
      </c>
      <c r="K631" s="12" t="s">
        <v>66</v>
      </c>
      <c r="L631" s="12" t="s">
        <v>67</v>
      </c>
      <c r="M631" s="12">
        <v>8</v>
      </c>
      <c r="N631" s="9" t="s">
        <v>613</v>
      </c>
      <c r="O631" s="9" t="s">
        <v>104</v>
      </c>
      <c r="P631" s="13" t="s">
        <v>106</v>
      </c>
      <c r="Q631" s="9" t="s">
        <v>32</v>
      </c>
      <c r="R631" s="9">
        <v>1315</v>
      </c>
      <c r="S631" s="9" t="s">
        <v>143</v>
      </c>
      <c r="T631" s="9"/>
      <c r="U631" s="9" t="s">
        <v>143</v>
      </c>
      <c r="V631" s="9"/>
      <c r="W631" s="9"/>
    </row>
    <row r="632" spans="1:23" ht="16" x14ac:dyDescent="0.2">
      <c r="A632" s="9">
        <v>1316</v>
      </c>
      <c r="B632" s="9">
        <v>4831</v>
      </c>
      <c r="C632" s="9" t="s">
        <v>758</v>
      </c>
      <c r="D632" s="10" t="s">
        <v>308</v>
      </c>
      <c r="E632" s="9" t="s">
        <v>309</v>
      </c>
      <c r="F632" s="9" t="s">
        <v>310</v>
      </c>
      <c r="G632" s="11"/>
      <c r="I632" s="9">
        <v>96</v>
      </c>
      <c r="J632" s="12">
        <v>9</v>
      </c>
      <c r="K632" s="12" t="s">
        <v>311</v>
      </c>
      <c r="L632" s="12" t="s">
        <v>312</v>
      </c>
      <c r="M632" s="12">
        <v>33</v>
      </c>
      <c r="N632" s="9" t="s">
        <v>613</v>
      </c>
      <c r="O632" s="9" t="s">
        <v>104</v>
      </c>
      <c r="P632" s="13" t="s">
        <v>105</v>
      </c>
      <c r="Q632" s="9" t="s">
        <v>32</v>
      </c>
      <c r="R632" s="9">
        <v>1316</v>
      </c>
      <c r="S632" s="9" t="s">
        <v>143</v>
      </c>
      <c r="T632" s="9"/>
      <c r="U632" s="9" t="s">
        <v>143</v>
      </c>
      <c r="V632" s="9"/>
      <c r="W632" s="9"/>
    </row>
    <row r="633" spans="1:23" ht="16" x14ac:dyDescent="0.2">
      <c r="A633" s="9">
        <v>1316</v>
      </c>
      <c r="B633" s="9">
        <v>4832</v>
      </c>
      <c r="C633" s="9" t="s">
        <v>758</v>
      </c>
      <c r="D633" s="10" t="s">
        <v>308</v>
      </c>
      <c r="E633" s="9" t="s">
        <v>309</v>
      </c>
      <c r="F633" s="9" t="s">
        <v>310</v>
      </c>
      <c r="G633" s="11"/>
      <c r="I633" s="9">
        <v>96</v>
      </c>
      <c r="J633" s="12">
        <v>9</v>
      </c>
      <c r="K633" s="12" t="s">
        <v>311</v>
      </c>
      <c r="L633" s="12" t="s">
        <v>312</v>
      </c>
      <c r="M633" s="12">
        <v>33</v>
      </c>
      <c r="N633" s="9" t="s">
        <v>613</v>
      </c>
      <c r="O633" s="9" t="s">
        <v>104</v>
      </c>
      <c r="P633" s="13" t="s">
        <v>106</v>
      </c>
      <c r="Q633" s="9" t="s">
        <v>32</v>
      </c>
      <c r="R633" s="9">
        <v>1316</v>
      </c>
      <c r="S633" s="9" t="s">
        <v>143</v>
      </c>
      <c r="T633" s="9"/>
      <c r="U633" s="9" t="s">
        <v>143</v>
      </c>
      <c r="V633" s="9"/>
      <c r="W633" s="9"/>
    </row>
    <row r="634" spans="1:23" ht="16" x14ac:dyDescent="0.2">
      <c r="A634" s="9">
        <v>1317</v>
      </c>
      <c r="B634" s="9">
        <v>4833</v>
      </c>
      <c r="C634" s="9" t="s">
        <v>759</v>
      </c>
      <c r="D634" s="10" t="s">
        <v>404</v>
      </c>
      <c r="E634" s="9" t="s">
        <v>405</v>
      </c>
      <c r="F634" s="9" t="s">
        <v>406</v>
      </c>
      <c r="G634" s="11"/>
      <c r="I634" s="9">
        <v>96</v>
      </c>
      <c r="J634" s="12">
        <v>23</v>
      </c>
      <c r="K634" s="12" t="s">
        <v>407</v>
      </c>
      <c r="L634" s="12" t="s">
        <v>408</v>
      </c>
      <c r="M634" s="12">
        <v>44</v>
      </c>
      <c r="N634" s="9" t="s">
        <v>613</v>
      </c>
      <c r="O634" s="9" t="s">
        <v>104</v>
      </c>
      <c r="P634" s="13" t="s">
        <v>105</v>
      </c>
      <c r="Q634" s="9" t="s">
        <v>32</v>
      </c>
      <c r="R634" s="9">
        <v>1317</v>
      </c>
      <c r="S634" s="9"/>
      <c r="T634" s="9"/>
      <c r="U634" s="9"/>
      <c r="V634" s="9"/>
      <c r="W634" s="9"/>
    </row>
    <row r="635" spans="1:23" ht="16" x14ac:dyDescent="0.2">
      <c r="A635" s="9">
        <v>1317</v>
      </c>
      <c r="B635" s="9">
        <v>4834</v>
      </c>
      <c r="C635" s="9" t="s">
        <v>759</v>
      </c>
      <c r="D635" s="10" t="s">
        <v>404</v>
      </c>
      <c r="E635" s="9" t="s">
        <v>405</v>
      </c>
      <c r="F635" s="9" t="s">
        <v>406</v>
      </c>
      <c r="G635" s="11"/>
      <c r="I635" s="9">
        <v>96</v>
      </c>
      <c r="J635" s="12">
        <v>23</v>
      </c>
      <c r="K635" s="12" t="s">
        <v>407</v>
      </c>
      <c r="L635" s="12" t="s">
        <v>408</v>
      </c>
      <c r="M635" s="12">
        <v>44</v>
      </c>
      <c r="N635" s="9" t="s">
        <v>613</v>
      </c>
      <c r="O635" s="9" t="s">
        <v>104</v>
      </c>
      <c r="P635" s="13" t="s">
        <v>106</v>
      </c>
      <c r="Q635" s="9" t="s">
        <v>32</v>
      </c>
      <c r="R635" s="9">
        <v>1317</v>
      </c>
      <c r="S635" s="9"/>
      <c r="T635" s="9"/>
      <c r="U635" s="9"/>
      <c r="V635" s="9"/>
      <c r="W635" s="9"/>
    </row>
    <row r="636" spans="1:23" ht="16" x14ac:dyDescent="0.2">
      <c r="A636" s="9">
        <v>1318</v>
      </c>
      <c r="B636" s="9">
        <v>4835</v>
      </c>
      <c r="C636" s="9" t="s">
        <v>760</v>
      </c>
      <c r="D636" s="10" t="s">
        <v>277</v>
      </c>
      <c r="E636" s="9" t="s">
        <v>278</v>
      </c>
      <c r="F636" s="9" t="s">
        <v>279</v>
      </c>
      <c r="G636" s="11"/>
      <c r="I636" s="9">
        <v>96</v>
      </c>
      <c r="J636" s="12">
        <v>19</v>
      </c>
      <c r="K636" s="12" t="s">
        <v>280</v>
      </c>
      <c r="L636" s="12" t="s">
        <v>281</v>
      </c>
      <c r="M636" s="12">
        <v>41</v>
      </c>
      <c r="N636" s="9" t="s">
        <v>613</v>
      </c>
      <c r="O636" s="9" t="s">
        <v>104</v>
      </c>
      <c r="P636" s="13" t="s">
        <v>105</v>
      </c>
      <c r="Q636" s="9" t="s">
        <v>32</v>
      </c>
      <c r="R636" s="9">
        <v>1318</v>
      </c>
      <c r="S636" s="9"/>
      <c r="T636" s="9"/>
      <c r="U636" s="9"/>
      <c r="V636" s="9"/>
      <c r="W636" s="9"/>
    </row>
    <row r="637" spans="1:23" ht="16" x14ac:dyDescent="0.2">
      <c r="A637" s="9">
        <v>1318</v>
      </c>
      <c r="B637" s="9">
        <v>4836</v>
      </c>
      <c r="C637" s="9" t="s">
        <v>760</v>
      </c>
      <c r="D637" s="10" t="s">
        <v>277</v>
      </c>
      <c r="E637" s="9" t="s">
        <v>278</v>
      </c>
      <c r="F637" s="9" t="s">
        <v>279</v>
      </c>
      <c r="G637" s="11"/>
      <c r="I637" s="9">
        <v>96</v>
      </c>
      <c r="J637" s="12">
        <v>19</v>
      </c>
      <c r="K637" s="12" t="s">
        <v>280</v>
      </c>
      <c r="L637" s="12" t="s">
        <v>281</v>
      </c>
      <c r="M637" s="12">
        <v>41</v>
      </c>
      <c r="N637" s="9" t="s">
        <v>613</v>
      </c>
      <c r="O637" s="9" t="s">
        <v>104</v>
      </c>
      <c r="P637" s="13" t="s">
        <v>106</v>
      </c>
      <c r="Q637" s="9" t="s">
        <v>32</v>
      </c>
      <c r="R637" s="9">
        <v>1318</v>
      </c>
      <c r="S637" s="9"/>
      <c r="T637" s="9"/>
      <c r="U637" s="9"/>
      <c r="V637" s="9"/>
      <c r="W637" s="9"/>
    </row>
    <row r="638" spans="1:23" ht="16" x14ac:dyDescent="0.2">
      <c r="A638" s="9">
        <v>1319</v>
      </c>
      <c r="B638" s="9">
        <v>4837</v>
      </c>
      <c r="C638" s="9" t="s">
        <v>761</v>
      </c>
      <c r="D638" s="10" t="s">
        <v>35</v>
      </c>
      <c r="E638" s="9" t="s">
        <v>36</v>
      </c>
      <c r="F638" s="9" t="s">
        <v>37</v>
      </c>
      <c r="G638" s="11"/>
      <c r="I638" s="9">
        <v>96</v>
      </c>
      <c r="J638" s="12">
        <v>59</v>
      </c>
      <c r="K638" s="12" t="s">
        <v>38</v>
      </c>
      <c r="L638" s="12" t="s">
        <v>39</v>
      </c>
      <c r="M638" s="12">
        <v>66</v>
      </c>
      <c r="N638" s="9" t="s">
        <v>613</v>
      </c>
      <c r="O638" s="9" t="s">
        <v>104</v>
      </c>
      <c r="P638" s="13" t="s">
        <v>105</v>
      </c>
      <c r="Q638" s="9" t="s">
        <v>32</v>
      </c>
      <c r="R638" s="9">
        <v>1319</v>
      </c>
      <c r="S638" s="9"/>
      <c r="T638" s="9"/>
      <c r="U638" s="9"/>
      <c r="V638" s="9"/>
      <c r="W638" s="9"/>
    </row>
    <row r="639" spans="1:23" ht="16" x14ac:dyDescent="0.2">
      <c r="A639" s="9">
        <v>1319</v>
      </c>
      <c r="B639" s="9">
        <v>4838</v>
      </c>
      <c r="C639" s="9" t="s">
        <v>761</v>
      </c>
      <c r="D639" s="10" t="s">
        <v>35</v>
      </c>
      <c r="E639" s="9" t="s">
        <v>36</v>
      </c>
      <c r="F639" s="9" t="s">
        <v>37</v>
      </c>
      <c r="G639" s="11"/>
      <c r="I639" s="9">
        <v>96</v>
      </c>
      <c r="J639" s="12">
        <v>59</v>
      </c>
      <c r="K639" s="12" t="s">
        <v>38</v>
      </c>
      <c r="L639" s="12" t="s">
        <v>39</v>
      </c>
      <c r="M639" s="12">
        <v>66</v>
      </c>
      <c r="N639" s="9" t="s">
        <v>613</v>
      </c>
      <c r="O639" s="9" t="s">
        <v>104</v>
      </c>
      <c r="P639" s="13" t="s">
        <v>106</v>
      </c>
      <c r="Q639" s="9" t="s">
        <v>32</v>
      </c>
      <c r="R639" s="9">
        <v>1319</v>
      </c>
      <c r="S639" s="9"/>
      <c r="T639" s="9"/>
      <c r="U639" s="9"/>
      <c r="V639" s="9"/>
      <c r="W639" s="9"/>
    </row>
    <row r="640" spans="1:23" ht="16" x14ac:dyDescent="0.2">
      <c r="A640" s="9">
        <v>1320</v>
      </c>
      <c r="B640" s="9">
        <v>4839</v>
      </c>
      <c r="C640" s="9" t="s">
        <v>762</v>
      </c>
      <c r="D640" s="10" t="s">
        <v>93</v>
      </c>
      <c r="E640" s="9" t="s">
        <v>94</v>
      </c>
      <c r="F640" s="9" t="s">
        <v>95</v>
      </c>
      <c r="G640" s="11"/>
      <c r="I640" s="9">
        <v>96</v>
      </c>
      <c r="J640" s="12">
        <v>25</v>
      </c>
      <c r="K640" s="12" t="s">
        <v>96</v>
      </c>
      <c r="L640" s="12" t="s">
        <v>97</v>
      </c>
      <c r="M640" s="12">
        <v>59</v>
      </c>
      <c r="N640" s="9" t="s">
        <v>613</v>
      </c>
      <c r="O640" s="9" t="s">
        <v>104</v>
      </c>
      <c r="P640" s="13" t="s">
        <v>105</v>
      </c>
      <c r="Q640" s="9" t="s">
        <v>32</v>
      </c>
      <c r="R640" s="9">
        <v>1320</v>
      </c>
      <c r="S640" s="9"/>
      <c r="T640" s="9"/>
      <c r="U640" s="9"/>
      <c r="V640" s="9"/>
      <c r="W640" s="9"/>
    </row>
    <row r="641" spans="1:23" ht="16" x14ac:dyDescent="0.2">
      <c r="A641" s="9">
        <v>1320</v>
      </c>
      <c r="B641" s="9">
        <v>4840</v>
      </c>
      <c r="C641" s="9" t="s">
        <v>762</v>
      </c>
      <c r="D641" s="10" t="s">
        <v>93</v>
      </c>
      <c r="E641" s="9" t="s">
        <v>94</v>
      </c>
      <c r="F641" s="9" t="s">
        <v>95</v>
      </c>
      <c r="G641" s="11"/>
      <c r="I641" s="9">
        <v>96</v>
      </c>
      <c r="J641" s="12">
        <v>25</v>
      </c>
      <c r="K641" s="12" t="s">
        <v>96</v>
      </c>
      <c r="L641" s="12" t="s">
        <v>97</v>
      </c>
      <c r="M641" s="12">
        <v>59</v>
      </c>
      <c r="N641" s="9" t="s">
        <v>613</v>
      </c>
      <c r="O641" s="9" t="s">
        <v>104</v>
      </c>
      <c r="P641" s="13" t="s">
        <v>106</v>
      </c>
      <c r="Q641" s="9" t="s">
        <v>32</v>
      </c>
      <c r="R641" s="9">
        <v>1320</v>
      </c>
      <c r="S641" s="9"/>
      <c r="T641" s="9"/>
      <c r="U641" s="9"/>
      <c r="V641" s="9"/>
      <c r="W641" s="9"/>
    </row>
    <row r="642" spans="1:23" ht="16" x14ac:dyDescent="0.2">
      <c r="A642" s="9">
        <v>1321</v>
      </c>
      <c r="B642" s="9">
        <v>4841</v>
      </c>
      <c r="C642" s="9" t="s">
        <v>763</v>
      </c>
      <c r="D642" s="10" t="s">
        <v>75</v>
      </c>
      <c r="E642" s="9" t="s">
        <v>76</v>
      </c>
      <c r="F642" s="9" t="s">
        <v>77</v>
      </c>
      <c r="G642" s="11"/>
      <c r="I642" s="9">
        <v>96</v>
      </c>
      <c r="J642" s="12">
        <v>41</v>
      </c>
      <c r="K642" s="12" t="s">
        <v>78</v>
      </c>
      <c r="L642" s="12" t="s">
        <v>79</v>
      </c>
      <c r="M642" s="12">
        <v>52</v>
      </c>
      <c r="N642" s="9" t="s">
        <v>613</v>
      </c>
      <c r="O642" s="9" t="s">
        <v>30</v>
      </c>
      <c r="P642" s="13" t="s">
        <v>31</v>
      </c>
      <c r="Q642" s="9" t="s">
        <v>32</v>
      </c>
      <c r="R642" s="9">
        <v>1321</v>
      </c>
      <c r="S642" s="9"/>
      <c r="T642" s="9"/>
      <c r="U642" s="9"/>
      <c r="V642" s="9"/>
      <c r="W642" s="9"/>
    </row>
    <row r="643" spans="1:23" ht="16" x14ac:dyDescent="0.2">
      <c r="A643" s="9">
        <v>1321</v>
      </c>
      <c r="B643" s="9">
        <v>4842</v>
      </c>
      <c r="C643" s="9" t="s">
        <v>763</v>
      </c>
      <c r="D643" s="10" t="s">
        <v>75</v>
      </c>
      <c r="E643" s="9" t="s">
        <v>76</v>
      </c>
      <c r="F643" s="9" t="s">
        <v>77</v>
      </c>
      <c r="G643" s="11"/>
      <c r="I643" s="9">
        <v>96</v>
      </c>
      <c r="J643" s="12">
        <v>41</v>
      </c>
      <c r="K643" s="12" t="s">
        <v>78</v>
      </c>
      <c r="L643" s="12" t="s">
        <v>79</v>
      </c>
      <c r="M643" s="12">
        <v>52</v>
      </c>
      <c r="N643" s="9" t="s">
        <v>613</v>
      </c>
      <c r="O643" s="9" t="s">
        <v>30</v>
      </c>
      <c r="P643" s="13" t="s">
        <v>33</v>
      </c>
      <c r="Q643" s="9" t="s">
        <v>32</v>
      </c>
      <c r="R643" s="9">
        <v>1321</v>
      </c>
      <c r="S643" s="9"/>
      <c r="T643" s="9"/>
      <c r="U643" s="9"/>
      <c r="V643" s="9"/>
      <c r="W643" s="9"/>
    </row>
    <row r="644" spans="1:23" ht="16" x14ac:dyDescent="0.2">
      <c r="A644" s="9">
        <v>1322</v>
      </c>
      <c r="B644" s="9">
        <v>4843</v>
      </c>
      <c r="C644" s="9" t="s">
        <v>764</v>
      </c>
      <c r="D644" s="10" t="s">
        <v>35</v>
      </c>
      <c r="E644" s="9" t="s">
        <v>36</v>
      </c>
      <c r="F644" s="9" t="s">
        <v>37</v>
      </c>
      <c r="G644" s="11"/>
      <c r="I644" s="9">
        <v>96</v>
      </c>
      <c r="J644" s="12">
        <v>59</v>
      </c>
      <c r="K644" s="12" t="s">
        <v>38</v>
      </c>
      <c r="L644" s="12" t="s">
        <v>39</v>
      </c>
      <c r="M644" s="12">
        <v>66</v>
      </c>
      <c r="N644" s="9" t="s">
        <v>613</v>
      </c>
      <c r="O644" s="9" t="s">
        <v>30</v>
      </c>
      <c r="P644" s="13" t="s">
        <v>31</v>
      </c>
      <c r="Q644" s="9" t="s">
        <v>32</v>
      </c>
      <c r="R644" s="9">
        <v>1322</v>
      </c>
      <c r="S644" s="9"/>
      <c r="T644" s="9"/>
      <c r="U644" s="9"/>
      <c r="V644" s="9"/>
      <c r="W644" s="9"/>
    </row>
    <row r="645" spans="1:23" ht="16" x14ac:dyDescent="0.2">
      <c r="A645" s="9">
        <v>1322</v>
      </c>
      <c r="B645" s="9">
        <v>4844</v>
      </c>
      <c r="C645" s="9" t="s">
        <v>764</v>
      </c>
      <c r="D645" s="10" t="s">
        <v>35</v>
      </c>
      <c r="E645" s="9" t="s">
        <v>36</v>
      </c>
      <c r="F645" s="9" t="s">
        <v>37</v>
      </c>
      <c r="G645" s="11"/>
      <c r="I645" s="9">
        <v>96</v>
      </c>
      <c r="J645" s="12">
        <v>59</v>
      </c>
      <c r="K645" s="12" t="s">
        <v>38</v>
      </c>
      <c r="L645" s="12" t="s">
        <v>39</v>
      </c>
      <c r="M645" s="12">
        <v>66</v>
      </c>
      <c r="N645" s="9" t="s">
        <v>613</v>
      </c>
      <c r="O645" s="9" t="s">
        <v>30</v>
      </c>
      <c r="P645" s="13" t="s">
        <v>33</v>
      </c>
      <c r="Q645" s="9" t="s">
        <v>32</v>
      </c>
      <c r="R645" s="9">
        <v>1322</v>
      </c>
      <c r="S645" s="9"/>
      <c r="T645" s="9"/>
      <c r="U645" s="9"/>
      <c r="V645" s="9"/>
      <c r="W645" s="9"/>
    </row>
    <row r="646" spans="1:23" ht="16" x14ac:dyDescent="0.2">
      <c r="A646" s="9">
        <v>1323</v>
      </c>
      <c r="B646" s="9">
        <v>4845</v>
      </c>
      <c r="C646" s="9" t="s">
        <v>765</v>
      </c>
      <c r="D646" s="10" t="s">
        <v>314</v>
      </c>
      <c r="E646" s="9" t="s">
        <v>315</v>
      </c>
      <c r="F646" s="9" t="s">
        <v>316</v>
      </c>
      <c r="G646" s="11"/>
      <c r="I646" s="9">
        <v>96</v>
      </c>
      <c r="J646" s="12">
        <v>4</v>
      </c>
      <c r="K646" s="12" t="s">
        <v>317</v>
      </c>
      <c r="L646" s="12" t="s">
        <v>318</v>
      </c>
      <c r="M646" s="12">
        <v>18</v>
      </c>
      <c r="N646" s="9" t="s">
        <v>613</v>
      </c>
      <c r="O646" s="9" t="s">
        <v>30</v>
      </c>
      <c r="P646" s="13" t="s">
        <v>31</v>
      </c>
      <c r="Q646" s="9" t="s">
        <v>32</v>
      </c>
      <c r="R646" s="9">
        <v>1323</v>
      </c>
      <c r="S646" s="9"/>
      <c r="T646" s="9"/>
      <c r="U646" s="9"/>
      <c r="V646" s="9"/>
      <c r="W646" s="9"/>
    </row>
    <row r="647" spans="1:23" ht="16" x14ac:dyDescent="0.2">
      <c r="A647" s="9">
        <v>1323</v>
      </c>
      <c r="B647" s="9">
        <v>4846</v>
      </c>
      <c r="C647" s="9" t="s">
        <v>765</v>
      </c>
      <c r="D647" s="10" t="s">
        <v>314</v>
      </c>
      <c r="E647" s="9" t="s">
        <v>315</v>
      </c>
      <c r="F647" s="9" t="s">
        <v>316</v>
      </c>
      <c r="G647" s="11"/>
      <c r="I647" s="9">
        <v>96</v>
      </c>
      <c r="J647" s="12">
        <v>4</v>
      </c>
      <c r="K647" s="12" t="s">
        <v>317</v>
      </c>
      <c r="L647" s="12" t="s">
        <v>318</v>
      </c>
      <c r="M647" s="12">
        <v>18</v>
      </c>
      <c r="N647" s="9" t="s">
        <v>613</v>
      </c>
      <c r="O647" s="9" t="s">
        <v>30</v>
      </c>
      <c r="P647" s="13" t="s">
        <v>33</v>
      </c>
      <c r="Q647" s="9" t="s">
        <v>32</v>
      </c>
      <c r="R647" s="9">
        <v>1323</v>
      </c>
      <c r="S647" s="9"/>
      <c r="T647" s="9"/>
      <c r="U647" s="9"/>
      <c r="V647" s="9"/>
      <c r="W647" s="9"/>
    </row>
    <row r="648" spans="1:23" ht="16" x14ac:dyDescent="0.2">
      <c r="A648" s="9">
        <v>1324</v>
      </c>
      <c r="B648" s="9">
        <v>4847</v>
      </c>
      <c r="C648" s="9" t="s">
        <v>766</v>
      </c>
      <c r="D648" s="10" t="s">
        <v>345</v>
      </c>
      <c r="E648" s="9" t="s">
        <v>346</v>
      </c>
      <c r="F648" s="9" t="s">
        <v>347</v>
      </c>
      <c r="G648" s="11"/>
      <c r="I648" s="9">
        <v>96</v>
      </c>
      <c r="J648" s="12">
        <v>50</v>
      </c>
      <c r="K648" s="12" t="s">
        <v>348</v>
      </c>
      <c r="L648" s="12" t="s">
        <v>349</v>
      </c>
      <c r="M648" s="12">
        <v>72</v>
      </c>
      <c r="N648" s="9" t="s">
        <v>613</v>
      </c>
      <c r="O648" s="9" t="s">
        <v>30</v>
      </c>
      <c r="P648" s="13" t="s">
        <v>31</v>
      </c>
      <c r="Q648" s="9" t="s">
        <v>32</v>
      </c>
      <c r="R648" s="9">
        <v>1324</v>
      </c>
      <c r="S648" s="9"/>
      <c r="T648" s="9"/>
      <c r="U648" s="9"/>
      <c r="V648" s="9"/>
      <c r="W648" s="9"/>
    </row>
    <row r="649" spans="1:23" ht="16" x14ac:dyDescent="0.2">
      <c r="A649" s="9">
        <v>1324</v>
      </c>
      <c r="B649" s="9">
        <v>4848</v>
      </c>
      <c r="C649" s="9" t="s">
        <v>766</v>
      </c>
      <c r="D649" s="10" t="s">
        <v>345</v>
      </c>
      <c r="E649" s="9" t="s">
        <v>346</v>
      </c>
      <c r="F649" s="9" t="s">
        <v>347</v>
      </c>
      <c r="G649" s="11"/>
      <c r="I649" s="9">
        <v>96</v>
      </c>
      <c r="J649" s="12">
        <v>50</v>
      </c>
      <c r="K649" s="12" t="s">
        <v>348</v>
      </c>
      <c r="L649" s="12" t="s">
        <v>349</v>
      </c>
      <c r="M649" s="12">
        <v>72</v>
      </c>
      <c r="N649" s="9" t="s">
        <v>613</v>
      </c>
      <c r="O649" s="9" t="s">
        <v>30</v>
      </c>
      <c r="P649" s="13" t="s">
        <v>33</v>
      </c>
      <c r="Q649" s="9" t="s">
        <v>32</v>
      </c>
      <c r="R649" s="9">
        <v>1324</v>
      </c>
      <c r="S649" s="9"/>
      <c r="T649" s="9"/>
      <c r="U649" s="9"/>
      <c r="V649" s="9"/>
      <c r="W649" s="9"/>
    </row>
    <row r="650" spans="1:23" ht="16" x14ac:dyDescent="0.2">
      <c r="A650" s="9">
        <v>1325</v>
      </c>
      <c r="B650" s="9">
        <v>4849</v>
      </c>
      <c r="C650" s="9" t="s">
        <v>767</v>
      </c>
      <c r="D650" s="10" t="s">
        <v>41</v>
      </c>
      <c r="E650" s="9" t="s">
        <v>42</v>
      </c>
      <c r="F650" s="9" t="s">
        <v>41</v>
      </c>
      <c r="G650" s="11"/>
      <c r="I650" s="9">
        <v>96</v>
      </c>
      <c r="J650" s="12">
        <v>85</v>
      </c>
      <c r="K650" s="12"/>
      <c r="L650" s="12" t="s">
        <v>43</v>
      </c>
      <c r="M650" s="12">
        <v>84</v>
      </c>
      <c r="N650" s="9" t="s">
        <v>613</v>
      </c>
      <c r="O650" s="9" t="s">
        <v>30</v>
      </c>
      <c r="P650" s="13" t="s">
        <v>31</v>
      </c>
      <c r="Q650" s="9" t="s">
        <v>32</v>
      </c>
      <c r="R650" s="9">
        <v>1325</v>
      </c>
      <c r="S650" s="9"/>
      <c r="T650" s="9"/>
      <c r="U650" s="9"/>
      <c r="V650" s="9"/>
      <c r="W650" s="9"/>
    </row>
    <row r="651" spans="1:23" ht="16" x14ac:dyDescent="0.2">
      <c r="A651" s="9">
        <v>1325</v>
      </c>
      <c r="B651" s="9">
        <v>4850</v>
      </c>
      <c r="C651" s="9" t="s">
        <v>767</v>
      </c>
      <c r="D651" s="10" t="s">
        <v>41</v>
      </c>
      <c r="E651" s="9" t="s">
        <v>42</v>
      </c>
      <c r="F651" s="9" t="s">
        <v>41</v>
      </c>
      <c r="G651" s="11"/>
      <c r="I651" s="9">
        <v>96</v>
      </c>
      <c r="J651" s="12">
        <v>85</v>
      </c>
      <c r="K651" s="12"/>
      <c r="L651" s="12" t="s">
        <v>43</v>
      </c>
      <c r="M651" s="12">
        <v>84</v>
      </c>
      <c r="N651" s="9" t="s">
        <v>613</v>
      </c>
      <c r="O651" s="9" t="s">
        <v>30</v>
      </c>
      <c r="P651" s="13" t="s">
        <v>33</v>
      </c>
      <c r="Q651" s="9" t="s">
        <v>32</v>
      </c>
      <c r="R651" s="9">
        <v>1325</v>
      </c>
      <c r="S651" s="9"/>
      <c r="T651" s="9"/>
      <c r="U651" s="9"/>
      <c r="V651" s="9"/>
      <c r="W651" s="9"/>
    </row>
    <row r="652" spans="1:23" ht="16" x14ac:dyDescent="0.2">
      <c r="A652" s="9">
        <v>1326</v>
      </c>
      <c r="B652" s="9">
        <v>4851</v>
      </c>
      <c r="C652" s="9" t="s">
        <v>768</v>
      </c>
      <c r="D652" s="10" t="s">
        <v>211</v>
      </c>
      <c r="E652" s="9" t="s">
        <v>212</v>
      </c>
      <c r="F652" s="9" t="s">
        <v>213</v>
      </c>
      <c r="G652" s="11"/>
      <c r="I652" s="9">
        <v>96</v>
      </c>
      <c r="J652" s="12">
        <v>63</v>
      </c>
      <c r="K652" s="12" t="s">
        <v>214</v>
      </c>
      <c r="L652" s="12" t="s">
        <v>215</v>
      </c>
      <c r="M652" s="12">
        <v>63</v>
      </c>
      <c r="N652" s="9" t="s">
        <v>613</v>
      </c>
      <c r="O652" s="9" t="s">
        <v>30</v>
      </c>
      <c r="P652" s="13" t="s">
        <v>31</v>
      </c>
      <c r="Q652" s="9" t="s">
        <v>32</v>
      </c>
      <c r="R652" s="9">
        <v>1326</v>
      </c>
      <c r="S652" s="9"/>
      <c r="T652" s="9"/>
      <c r="U652" s="9"/>
      <c r="V652" s="9"/>
      <c r="W652" s="9"/>
    </row>
    <row r="653" spans="1:23" ht="16" x14ac:dyDescent="0.2">
      <c r="A653" s="9">
        <v>1326</v>
      </c>
      <c r="B653" s="9">
        <v>4852</v>
      </c>
      <c r="C653" s="9" t="s">
        <v>768</v>
      </c>
      <c r="D653" s="10" t="s">
        <v>211</v>
      </c>
      <c r="E653" s="9" t="s">
        <v>212</v>
      </c>
      <c r="F653" s="9" t="s">
        <v>213</v>
      </c>
      <c r="G653" s="11"/>
      <c r="I653" s="9">
        <v>96</v>
      </c>
      <c r="J653" s="12">
        <v>63</v>
      </c>
      <c r="K653" s="12" t="s">
        <v>214</v>
      </c>
      <c r="L653" s="12" t="s">
        <v>215</v>
      </c>
      <c r="M653" s="12">
        <v>63</v>
      </c>
      <c r="N653" s="9" t="s">
        <v>613</v>
      </c>
      <c r="O653" s="9" t="s">
        <v>30</v>
      </c>
      <c r="P653" s="13" t="s">
        <v>33</v>
      </c>
      <c r="Q653" s="9" t="s">
        <v>32</v>
      </c>
      <c r="R653" s="9">
        <v>1326</v>
      </c>
      <c r="S653" s="9"/>
      <c r="T653" s="9"/>
      <c r="U653" s="9"/>
      <c r="V653" s="9"/>
      <c r="W653" s="9"/>
    </row>
    <row r="654" spans="1:23" ht="16" x14ac:dyDescent="0.2">
      <c r="A654" s="9">
        <v>1327</v>
      </c>
      <c r="B654" s="9">
        <v>4853</v>
      </c>
      <c r="C654" s="9" t="s">
        <v>769</v>
      </c>
      <c r="D654" s="10" t="s">
        <v>424</v>
      </c>
      <c r="E654" s="9" t="s">
        <v>425</v>
      </c>
      <c r="F654" s="9" t="s">
        <v>426</v>
      </c>
      <c r="G654" s="11"/>
      <c r="I654" s="9">
        <v>96</v>
      </c>
      <c r="J654" s="12">
        <v>5</v>
      </c>
      <c r="K654" s="12" t="s">
        <v>427</v>
      </c>
      <c r="L654" s="12" t="s">
        <v>428</v>
      </c>
      <c r="M654" s="12">
        <v>56</v>
      </c>
      <c r="N654" s="9" t="s">
        <v>613</v>
      </c>
      <c r="O654" s="9" t="s">
        <v>30</v>
      </c>
      <c r="P654" s="13" t="s">
        <v>31</v>
      </c>
      <c r="Q654" s="9" t="s">
        <v>32</v>
      </c>
      <c r="R654" s="9">
        <v>1327</v>
      </c>
      <c r="S654" s="9"/>
      <c r="T654" s="9"/>
      <c r="U654" s="9"/>
      <c r="V654" s="9"/>
      <c r="W654" s="9"/>
    </row>
    <row r="655" spans="1:23" ht="16" x14ac:dyDescent="0.2">
      <c r="A655" s="9">
        <v>1327</v>
      </c>
      <c r="B655" s="9">
        <v>4854</v>
      </c>
      <c r="C655" s="9" t="s">
        <v>769</v>
      </c>
      <c r="D655" s="10" t="s">
        <v>424</v>
      </c>
      <c r="E655" s="9" t="s">
        <v>425</v>
      </c>
      <c r="F655" s="9" t="s">
        <v>426</v>
      </c>
      <c r="G655" s="11"/>
      <c r="I655" s="9">
        <v>96</v>
      </c>
      <c r="J655" s="12">
        <v>5</v>
      </c>
      <c r="K655" s="12" t="s">
        <v>427</v>
      </c>
      <c r="L655" s="12" t="s">
        <v>428</v>
      </c>
      <c r="M655" s="12">
        <v>56</v>
      </c>
      <c r="N655" s="9" t="s">
        <v>613</v>
      </c>
      <c r="O655" s="9" t="s">
        <v>30</v>
      </c>
      <c r="P655" s="13" t="s">
        <v>33</v>
      </c>
      <c r="Q655" s="9" t="s">
        <v>32</v>
      </c>
      <c r="R655" s="9">
        <v>1327</v>
      </c>
      <c r="S655" s="9"/>
      <c r="T655" s="9"/>
      <c r="U655" s="9"/>
      <c r="V655" s="9"/>
      <c r="W655" s="9"/>
    </row>
    <row r="656" spans="1:23" ht="16" x14ac:dyDescent="0.2">
      <c r="A656" s="9">
        <v>1328</v>
      </c>
      <c r="B656" s="9">
        <v>4855</v>
      </c>
      <c r="C656" s="9" t="s">
        <v>770</v>
      </c>
      <c r="D656" s="10"/>
      <c r="E656" s="9" t="s">
        <v>42</v>
      </c>
      <c r="F656" s="9" t="s">
        <v>591</v>
      </c>
      <c r="G656" s="11"/>
      <c r="I656" s="9">
        <v>96</v>
      </c>
      <c r="J656" s="12">
        <v>101</v>
      </c>
      <c r="K656" s="12"/>
      <c r="L656" s="12" t="s">
        <v>43</v>
      </c>
      <c r="M656" s="16"/>
      <c r="N656" s="9" t="s">
        <v>613</v>
      </c>
      <c r="O656" s="9" t="s">
        <v>30</v>
      </c>
      <c r="P656" s="13" t="s">
        <v>31</v>
      </c>
      <c r="Q656" s="9" t="s">
        <v>32</v>
      </c>
      <c r="R656" s="9">
        <v>1328</v>
      </c>
      <c r="S656" s="9"/>
      <c r="T656" s="9"/>
      <c r="U656" s="9"/>
      <c r="V656" s="9"/>
      <c r="W656" s="9"/>
    </row>
    <row r="657" spans="1:23" ht="16" x14ac:dyDescent="0.2">
      <c r="A657" s="9">
        <v>1328</v>
      </c>
      <c r="B657" s="9">
        <v>4856</v>
      </c>
      <c r="C657" s="9" t="s">
        <v>770</v>
      </c>
      <c r="D657" s="10"/>
      <c r="E657" s="9" t="s">
        <v>42</v>
      </c>
      <c r="F657" s="9" t="s">
        <v>591</v>
      </c>
      <c r="G657" s="11"/>
      <c r="I657" s="9">
        <v>96</v>
      </c>
      <c r="J657" s="12">
        <v>101</v>
      </c>
      <c r="K657" s="12"/>
      <c r="L657" s="12" t="s">
        <v>43</v>
      </c>
      <c r="M657" s="16"/>
      <c r="N657" s="9" t="s">
        <v>613</v>
      </c>
      <c r="O657" s="9" t="s">
        <v>30</v>
      </c>
      <c r="P657" s="13" t="s">
        <v>33</v>
      </c>
      <c r="Q657" s="9" t="s">
        <v>32</v>
      </c>
      <c r="R657" s="9">
        <v>1328</v>
      </c>
      <c r="S657" s="9"/>
      <c r="T657" s="9"/>
      <c r="U657" s="9"/>
      <c r="V657" s="9"/>
      <c r="W657" s="9"/>
    </row>
    <row r="658" spans="1:23" ht="16" x14ac:dyDescent="0.2">
      <c r="A658" s="9">
        <v>1329</v>
      </c>
      <c r="B658" s="9">
        <v>4857</v>
      </c>
      <c r="C658" s="9" t="s">
        <v>771</v>
      </c>
      <c r="D658" s="10"/>
      <c r="E658" s="9" t="s">
        <v>42</v>
      </c>
      <c r="F658" s="9" t="s">
        <v>591</v>
      </c>
      <c r="G658" s="11"/>
      <c r="I658" s="9">
        <v>96</v>
      </c>
      <c r="J658" s="12">
        <v>101</v>
      </c>
      <c r="K658" s="12"/>
      <c r="L658" s="12" t="s">
        <v>43</v>
      </c>
      <c r="M658" s="16"/>
      <c r="N658" s="9" t="s">
        <v>613</v>
      </c>
      <c r="O658" s="9" t="s">
        <v>30</v>
      </c>
      <c r="P658" s="13" t="s">
        <v>31</v>
      </c>
      <c r="Q658" s="9" t="s">
        <v>32</v>
      </c>
      <c r="R658" s="9">
        <v>1329</v>
      </c>
      <c r="S658" s="9"/>
      <c r="T658" s="9"/>
      <c r="U658" s="9"/>
      <c r="V658" s="9"/>
      <c r="W658" s="9"/>
    </row>
    <row r="659" spans="1:23" ht="16" x14ac:dyDescent="0.2">
      <c r="A659" s="9">
        <v>1329</v>
      </c>
      <c r="B659" s="9">
        <v>4858</v>
      </c>
      <c r="C659" s="9" t="s">
        <v>771</v>
      </c>
      <c r="D659" s="10"/>
      <c r="E659" s="9" t="s">
        <v>42</v>
      </c>
      <c r="F659" s="9" t="s">
        <v>591</v>
      </c>
      <c r="G659" s="11"/>
      <c r="I659" s="9">
        <v>96</v>
      </c>
      <c r="J659" s="12">
        <v>101</v>
      </c>
      <c r="K659" s="12"/>
      <c r="L659" s="12" t="s">
        <v>43</v>
      </c>
      <c r="M659" s="16"/>
      <c r="N659" s="9" t="s">
        <v>613</v>
      </c>
      <c r="O659" s="9" t="s">
        <v>30</v>
      </c>
      <c r="P659" s="13" t="s">
        <v>33</v>
      </c>
      <c r="Q659" s="9" t="s">
        <v>32</v>
      </c>
      <c r="R659" s="9">
        <v>1329</v>
      </c>
      <c r="S659" s="9"/>
      <c r="T659" s="9"/>
      <c r="U659" s="9"/>
      <c r="V659" s="9"/>
      <c r="W659" s="9"/>
    </row>
    <row r="660" spans="1:23" ht="16" x14ac:dyDescent="0.2">
      <c r="A660" s="9">
        <v>1330</v>
      </c>
      <c r="B660" s="9">
        <v>4859</v>
      </c>
      <c r="C660" s="9" t="s">
        <v>772</v>
      </c>
      <c r="D660" s="10"/>
      <c r="E660" s="9" t="s">
        <v>42</v>
      </c>
      <c r="F660" s="9" t="s">
        <v>591</v>
      </c>
      <c r="G660" s="11"/>
      <c r="I660" s="9">
        <v>96</v>
      </c>
      <c r="J660" s="12">
        <v>101</v>
      </c>
      <c r="K660" s="12"/>
      <c r="L660" s="12" t="s">
        <v>43</v>
      </c>
      <c r="M660" s="16"/>
      <c r="N660" s="9" t="s">
        <v>613</v>
      </c>
      <c r="O660" s="9" t="s">
        <v>30</v>
      </c>
      <c r="P660" s="13" t="s">
        <v>31</v>
      </c>
      <c r="Q660" s="9" t="s">
        <v>32</v>
      </c>
      <c r="R660" s="9">
        <v>1330</v>
      </c>
      <c r="S660" s="9"/>
      <c r="T660" s="9"/>
      <c r="U660" s="9"/>
      <c r="V660" s="9"/>
      <c r="W660" s="9"/>
    </row>
    <row r="661" spans="1:23" ht="16" x14ac:dyDescent="0.2">
      <c r="A661" s="9">
        <v>1330</v>
      </c>
      <c r="B661" s="9">
        <v>4860</v>
      </c>
      <c r="C661" s="9" t="s">
        <v>772</v>
      </c>
      <c r="D661" s="10"/>
      <c r="E661" s="9" t="s">
        <v>42</v>
      </c>
      <c r="F661" s="9" t="s">
        <v>591</v>
      </c>
      <c r="G661" s="11"/>
      <c r="I661" s="9">
        <v>96</v>
      </c>
      <c r="J661" s="12">
        <v>101</v>
      </c>
      <c r="K661" s="12"/>
      <c r="L661" s="12" t="s">
        <v>43</v>
      </c>
      <c r="M661" s="16"/>
      <c r="N661" s="9" t="s">
        <v>613</v>
      </c>
      <c r="O661" s="9" t="s">
        <v>30</v>
      </c>
      <c r="P661" s="13" t="s">
        <v>33</v>
      </c>
      <c r="Q661" s="9" t="s">
        <v>32</v>
      </c>
      <c r="R661" s="9">
        <v>1330</v>
      </c>
      <c r="S661" s="9"/>
      <c r="T661" s="9"/>
      <c r="U661" s="9"/>
      <c r="V661" s="9"/>
      <c r="W661" s="9"/>
    </row>
    <row r="662" spans="1:23" ht="16" x14ac:dyDescent="0.2">
      <c r="A662" s="9">
        <v>1331</v>
      </c>
      <c r="B662" s="9">
        <v>4861</v>
      </c>
      <c r="C662" s="9" t="s">
        <v>773</v>
      </c>
      <c r="D662" s="10"/>
      <c r="E662" s="9" t="s">
        <v>42</v>
      </c>
      <c r="F662" s="9" t="s">
        <v>591</v>
      </c>
      <c r="G662" s="11"/>
      <c r="I662" s="9">
        <v>96</v>
      </c>
      <c r="J662" s="12">
        <v>101</v>
      </c>
      <c r="K662" s="12"/>
      <c r="L662" s="12" t="s">
        <v>43</v>
      </c>
      <c r="M662" s="16"/>
      <c r="N662" s="9" t="s">
        <v>613</v>
      </c>
      <c r="O662" s="9" t="s">
        <v>30</v>
      </c>
      <c r="P662" s="13" t="s">
        <v>31</v>
      </c>
      <c r="Q662" s="9" t="s">
        <v>32</v>
      </c>
      <c r="R662" s="9">
        <v>1331</v>
      </c>
      <c r="S662" s="9"/>
      <c r="T662" s="9"/>
      <c r="U662" s="9"/>
      <c r="V662" s="9"/>
      <c r="W662" s="9"/>
    </row>
    <row r="663" spans="1:23" ht="16" x14ac:dyDescent="0.2">
      <c r="A663" s="9">
        <v>1331</v>
      </c>
      <c r="B663" s="9">
        <v>4862</v>
      </c>
      <c r="C663" s="9" t="s">
        <v>773</v>
      </c>
      <c r="D663" s="10"/>
      <c r="E663" s="9" t="s">
        <v>42</v>
      </c>
      <c r="F663" s="9" t="s">
        <v>591</v>
      </c>
      <c r="G663" s="11"/>
      <c r="I663" s="9">
        <v>96</v>
      </c>
      <c r="J663" s="12">
        <v>101</v>
      </c>
      <c r="K663" s="12"/>
      <c r="L663" s="12" t="s">
        <v>43</v>
      </c>
      <c r="M663" s="16"/>
      <c r="N663" s="9" t="s">
        <v>613</v>
      </c>
      <c r="O663" s="9" t="s">
        <v>30</v>
      </c>
      <c r="P663" s="13" t="s">
        <v>33</v>
      </c>
      <c r="Q663" s="9" t="s">
        <v>32</v>
      </c>
      <c r="R663" s="9">
        <v>1331</v>
      </c>
      <c r="S663" s="9"/>
      <c r="T663" s="9"/>
      <c r="U663" s="9"/>
      <c r="V663" s="9"/>
      <c r="W663" s="9"/>
    </row>
    <row r="664" spans="1:23" ht="16" x14ac:dyDescent="0.2">
      <c r="A664" s="9">
        <v>1332</v>
      </c>
      <c r="B664" s="9">
        <v>4863</v>
      </c>
      <c r="C664" s="9" t="s">
        <v>774</v>
      </c>
      <c r="D664" s="10"/>
      <c r="E664" s="9" t="s">
        <v>42</v>
      </c>
      <c r="F664" s="9" t="s">
        <v>591</v>
      </c>
      <c r="G664" s="11"/>
      <c r="I664" s="9">
        <v>96</v>
      </c>
      <c r="J664" s="12">
        <v>101</v>
      </c>
      <c r="K664" s="12"/>
      <c r="L664" s="12" t="s">
        <v>43</v>
      </c>
      <c r="M664" s="16"/>
      <c r="N664" s="9" t="s">
        <v>613</v>
      </c>
      <c r="O664" s="9" t="s">
        <v>30</v>
      </c>
      <c r="P664" s="13" t="s">
        <v>31</v>
      </c>
      <c r="Q664" s="9" t="s">
        <v>32</v>
      </c>
      <c r="R664" s="9">
        <v>1332</v>
      </c>
      <c r="S664" s="9"/>
      <c r="T664" s="9"/>
      <c r="U664" s="9"/>
      <c r="V664" s="9"/>
      <c r="W664" s="9"/>
    </row>
    <row r="665" spans="1:23" ht="16" x14ac:dyDescent="0.2">
      <c r="A665" s="9">
        <v>1332</v>
      </c>
      <c r="B665" s="9">
        <v>4864</v>
      </c>
      <c r="C665" s="9" t="s">
        <v>774</v>
      </c>
      <c r="D665" s="10"/>
      <c r="E665" s="9" t="s">
        <v>42</v>
      </c>
      <c r="F665" s="9" t="s">
        <v>591</v>
      </c>
      <c r="G665" s="11"/>
      <c r="I665" s="9">
        <v>96</v>
      </c>
      <c r="J665" s="12">
        <v>101</v>
      </c>
      <c r="K665" s="12"/>
      <c r="L665" s="12" t="s">
        <v>43</v>
      </c>
      <c r="M665" s="16"/>
      <c r="N665" s="9" t="s">
        <v>613</v>
      </c>
      <c r="O665" s="9" t="s">
        <v>30</v>
      </c>
      <c r="P665" s="13" t="s">
        <v>33</v>
      </c>
      <c r="Q665" s="9" t="s">
        <v>32</v>
      </c>
      <c r="R665" s="9">
        <v>1332</v>
      </c>
      <c r="S665" s="9"/>
      <c r="T665" s="9"/>
      <c r="U665" s="9"/>
      <c r="V665" s="9"/>
      <c r="W665" s="9"/>
    </row>
    <row r="666" spans="1:23" ht="16" x14ac:dyDescent="0.2">
      <c r="A666" s="9">
        <v>1333</v>
      </c>
      <c r="B666" s="9">
        <v>4865</v>
      </c>
      <c r="C666" s="9" t="s">
        <v>775</v>
      </c>
      <c r="D666" s="10" t="s">
        <v>262</v>
      </c>
      <c r="E666" s="9" t="s">
        <v>263</v>
      </c>
      <c r="F666" s="9" t="s">
        <v>264</v>
      </c>
      <c r="G666" s="11"/>
      <c r="H666" s="14" t="s">
        <v>143</v>
      </c>
      <c r="I666" s="9">
        <v>96</v>
      </c>
      <c r="J666" s="12">
        <v>76</v>
      </c>
      <c r="K666" s="12" t="s">
        <v>265</v>
      </c>
      <c r="L666" s="12" t="s">
        <v>266</v>
      </c>
      <c r="M666" s="12">
        <v>3</v>
      </c>
      <c r="N666" s="9" t="s">
        <v>613</v>
      </c>
      <c r="O666" s="14" t="s">
        <v>104</v>
      </c>
      <c r="P666" s="13" t="s">
        <v>105</v>
      </c>
      <c r="Q666" s="9" t="s">
        <v>32</v>
      </c>
      <c r="R666" s="9">
        <v>1333</v>
      </c>
      <c r="S666" s="9"/>
      <c r="T666" s="9"/>
      <c r="U666" s="9"/>
      <c r="V666" s="9"/>
      <c r="W666" s="9"/>
    </row>
    <row r="667" spans="1:23" ht="16" x14ac:dyDescent="0.2">
      <c r="A667" s="9">
        <v>1333</v>
      </c>
      <c r="B667" s="9">
        <v>4866</v>
      </c>
      <c r="C667" s="9" t="s">
        <v>775</v>
      </c>
      <c r="D667" s="10" t="s">
        <v>262</v>
      </c>
      <c r="E667" s="9" t="s">
        <v>263</v>
      </c>
      <c r="F667" s="9" t="s">
        <v>264</v>
      </c>
      <c r="G667" s="11"/>
      <c r="H667" s="14" t="s">
        <v>143</v>
      </c>
      <c r="I667" s="9">
        <v>96</v>
      </c>
      <c r="J667" s="12">
        <v>76</v>
      </c>
      <c r="K667" s="12" t="s">
        <v>265</v>
      </c>
      <c r="L667" s="12" t="s">
        <v>266</v>
      </c>
      <c r="M667" s="12">
        <v>3</v>
      </c>
      <c r="N667" s="9" t="s">
        <v>613</v>
      </c>
      <c r="O667" s="14" t="s">
        <v>104</v>
      </c>
      <c r="P667" s="13" t="s">
        <v>106</v>
      </c>
      <c r="Q667" s="9" t="s">
        <v>32</v>
      </c>
      <c r="R667" s="9">
        <v>1333</v>
      </c>
      <c r="S667" s="9"/>
      <c r="T667" s="9"/>
      <c r="U667" s="9"/>
      <c r="V667" s="9"/>
      <c r="W667" s="9"/>
    </row>
    <row r="668" spans="1:23" ht="16" x14ac:dyDescent="0.2">
      <c r="A668" s="9">
        <v>1334</v>
      </c>
      <c r="B668" s="9">
        <v>4867</v>
      </c>
      <c r="C668" s="9" t="s">
        <v>776</v>
      </c>
      <c r="D668" s="10" t="s">
        <v>411</v>
      </c>
      <c r="E668" s="9" t="s">
        <v>412</v>
      </c>
      <c r="F668" s="9" t="s">
        <v>413</v>
      </c>
      <c r="G668" s="11"/>
      <c r="I668" s="9">
        <v>96</v>
      </c>
      <c r="J668" s="12">
        <v>43</v>
      </c>
      <c r="K668" s="12" t="s">
        <v>414</v>
      </c>
      <c r="L668" s="12" t="s">
        <v>415</v>
      </c>
      <c r="M668" s="12">
        <v>16</v>
      </c>
      <c r="N668" s="9" t="s">
        <v>613</v>
      </c>
      <c r="O668" s="9" t="s">
        <v>104</v>
      </c>
      <c r="P668" s="13" t="s">
        <v>105</v>
      </c>
      <c r="Q668" s="9" t="s">
        <v>32</v>
      </c>
      <c r="R668" s="9">
        <v>1334</v>
      </c>
      <c r="S668" s="9"/>
      <c r="T668" s="9"/>
      <c r="U668" s="9"/>
      <c r="V668" s="9"/>
      <c r="W668" s="9"/>
    </row>
    <row r="669" spans="1:23" ht="16" x14ac:dyDescent="0.2">
      <c r="A669" s="9">
        <v>1334</v>
      </c>
      <c r="B669" s="9">
        <v>4868</v>
      </c>
      <c r="C669" s="9" t="s">
        <v>776</v>
      </c>
      <c r="D669" s="10" t="s">
        <v>411</v>
      </c>
      <c r="E669" s="9" t="s">
        <v>412</v>
      </c>
      <c r="F669" s="9" t="s">
        <v>413</v>
      </c>
      <c r="G669" s="11"/>
      <c r="I669" s="9">
        <v>96</v>
      </c>
      <c r="J669" s="12">
        <v>43</v>
      </c>
      <c r="K669" s="12" t="s">
        <v>414</v>
      </c>
      <c r="L669" s="12" t="s">
        <v>415</v>
      </c>
      <c r="M669" s="12">
        <v>16</v>
      </c>
      <c r="N669" s="9" t="s">
        <v>613</v>
      </c>
      <c r="O669" s="9" t="s">
        <v>104</v>
      </c>
      <c r="P669" s="13" t="s">
        <v>106</v>
      </c>
      <c r="Q669" s="9" t="s">
        <v>32</v>
      </c>
      <c r="R669" s="9">
        <v>1334</v>
      </c>
      <c r="S669" s="9"/>
      <c r="T669" s="9"/>
      <c r="U669" s="9"/>
      <c r="V669" s="9"/>
      <c r="W669" s="9"/>
    </row>
    <row r="670" spans="1:23" ht="16" x14ac:dyDescent="0.2">
      <c r="A670" s="9">
        <v>1335</v>
      </c>
      <c r="B670" s="9">
        <v>4869</v>
      </c>
      <c r="C670" s="9" t="s">
        <v>777</v>
      </c>
      <c r="D670" s="10" t="s">
        <v>249</v>
      </c>
      <c r="E670" s="9" t="s">
        <v>250</v>
      </c>
      <c r="F670" s="9" t="s">
        <v>251</v>
      </c>
      <c r="G670" s="11"/>
      <c r="H670" s="14" t="s">
        <v>143</v>
      </c>
      <c r="I670" s="9">
        <v>96</v>
      </c>
      <c r="J670" s="12">
        <v>78</v>
      </c>
      <c r="K670" s="12" t="s">
        <v>252</v>
      </c>
      <c r="L670" s="12" t="s">
        <v>253</v>
      </c>
      <c r="M670" s="12">
        <v>71</v>
      </c>
      <c r="N670" s="9" t="s">
        <v>613</v>
      </c>
      <c r="O670" s="14" t="s">
        <v>104</v>
      </c>
      <c r="P670" s="13" t="s">
        <v>105</v>
      </c>
      <c r="Q670" s="9" t="s">
        <v>32</v>
      </c>
      <c r="R670" s="9">
        <v>1335</v>
      </c>
      <c r="S670" s="9"/>
      <c r="T670" s="9"/>
      <c r="U670" s="9"/>
      <c r="V670" s="9"/>
      <c r="W670" s="9"/>
    </row>
    <row r="671" spans="1:23" ht="16" x14ac:dyDescent="0.2">
      <c r="A671" s="9">
        <v>1335</v>
      </c>
      <c r="B671" s="9">
        <v>4870</v>
      </c>
      <c r="C671" s="9" t="s">
        <v>777</v>
      </c>
      <c r="D671" s="10" t="s">
        <v>249</v>
      </c>
      <c r="E671" s="9" t="s">
        <v>250</v>
      </c>
      <c r="F671" s="9" t="s">
        <v>251</v>
      </c>
      <c r="G671" s="11"/>
      <c r="H671" s="14" t="s">
        <v>143</v>
      </c>
      <c r="I671" s="9">
        <v>96</v>
      </c>
      <c r="J671" s="12">
        <v>78</v>
      </c>
      <c r="K671" s="12" t="s">
        <v>252</v>
      </c>
      <c r="L671" s="12" t="s">
        <v>253</v>
      </c>
      <c r="M671" s="12">
        <v>71</v>
      </c>
      <c r="N671" s="9" t="s">
        <v>613</v>
      </c>
      <c r="O671" s="14" t="s">
        <v>104</v>
      </c>
      <c r="P671" s="13" t="s">
        <v>106</v>
      </c>
      <c r="Q671" s="9" t="s">
        <v>32</v>
      </c>
      <c r="R671" s="9">
        <v>1335</v>
      </c>
      <c r="S671" s="9"/>
      <c r="T671" s="9"/>
      <c r="U671" s="9"/>
      <c r="V671" s="9"/>
      <c r="W671" s="9"/>
    </row>
    <row r="672" spans="1:23" ht="16" x14ac:dyDescent="0.2">
      <c r="A672" s="9">
        <v>1336</v>
      </c>
      <c r="B672" s="9">
        <v>4871</v>
      </c>
      <c r="C672" s="9" t="s">
        <v>778</v>
      </c>
      <c r="D672" s="10" t="s">
        <v>417</v>
      </c>
      <c r="E672" s="9" t="s">
        <v>418</v>
      </c>
      <c r="F672" s="9" t="s">
        <v>419</v>
      </c>
      <c r="G672" s="11"/>
      <c r="I672" s="9">
        <v>96</v>
      </c>
      <c r="J672" s="12">
        <v>22</v>
      </c>
      <c r="K672" s="12" t="s">
        <v>420</v>
      </c>
      <c r="L672" s="12" t="s">
        <v>421</v>
      </c>
      <c r="M672" s="12">
        <v>50</v>
      </c>
      <c r="N672" s="9" t="s">
        <v>613</v>
      </c>
      <c r="O672" s="9" t="s">
        <v>104</v>
      </c>
      <c r="P672" s="13" t="s">
        <v>105</v>
      </c>
      <c r="Q672" s="9" t="s">
        <v>32</v>
      </c>
      <c r="R672" s="9">
        <v>1336</v>
      </c>
      <c r="S672" s="9"/>
      <c r="T672" s="9"/>
      <c r="U672" s="9"/>
      <c r="V672" s="9"/>
      <c r="W672" s="9"/>
    </row>
    <row r="673" spans="1:23" ht="16" x14ac:dyDescent="0.2">
      <c r="A673" s="9">
        <v>1336</v>
      </c>
      <c r="B673" s="9">
        <v>4872</v>
      </c>
      <c r="C673" s="9" t="s">
        <v>778</v>
      </c>
      <c r="D673" s="10" t="s">
        <v>417</v>
      </c>
      <c r="E673" s="9" t="s">
        <v>418</v>
      </c>
      <c r="F673" s="9" t="s">
        <v>419</v>
      </c>
      <c r="G673" s="11"/>
      <c r="I673" s="9">
        <v>96</v>
      </c>
      <c r="J673" s="12">
        <v>22</v>
      </c>
      <c r="K673" s="12" t="s">
        <v>420</v>
      </c>
      <c r="L673" s="12" t="s">
        <v>421</v>
      </c>
      <c r="M673" s="12">
        <v>50</v>
      </c>
      <c r="N673" s="9" t="s">
        <v>613</v>
      </c>
      <c r="O673" s="9" t="s">
        <v>104</v>
      </c>
      <c r="P673" s="13" t="s">
        <v>106</v>
      </c>
      <c r="Q673" s="9" t="s">
        <v>32</v>
      </c>
      <c r="R673" s="9">
        <v>1336</v>
      </c>
      <c r="S673" s="9"/>
      <c r="T673" s="9"/>
      <c r="U673" s="9"/>
      <c r="V673" s="9"/>
      <c r="W673" s="9"/>
    </row>
    <row r="674" spans="1:23" ht="16" x14ac:dyDescent="0.2">
      <c r="A674" s="9">
        <v>1337</v>
      </c>
      <c r="B674" s="9">
        <v>4873</v>
      </c>
      <c r="C674" s="9" t="s">
        <v>779</v>
      </c>
      <c r="D674" s="10" t="s">
        <v>377</v>
      </c>
      <c r="E674" s="9" t="s">
        <v>378</v>
      </c>
      <c r="F674" s="9" t="s">
        <v>379</v>
      </c>
      <c r="G674" s="11"/>
      <c r="I674" s="9">
        <v>96</v>
      </c>
      <c r="J674" s="12">
        <v>16</v>
      </c>
      <c r="K674" s="12" t="s">
        <v>380</v>
      </c>
      <c r="L674" s="12" t="s">
        <v>381</v>
      </c>
      <c r="M674" s="12">
        <v>47</v>
      </c>
      <c r="N674" s="9" t="s">
        <v>613</v>
      </c>
      <c r="O674" s="9" t="s">
        <v>104</v>
      </c>
      <c r="P674" s="13" t="s">
        <v>105</v>
      </c>
      <c r="Q674" s="9" t="s">
        <v>32</v>
      </c>
      <c r="R674" s="9">
        <v>1337</v>
      </c>
      <c r="S674" s="9"/>
      <c r="T674" s="9"/>
      <c r="U674" s="9"/>
      <c r="V674" s="9"/>
      <c r="W674" s="9"/>
    </row>
    <row r="675" spans="1:23" ht="16" x14ac:dyDescent="0.2">
      <c r="A675" s="9">
        <v>1337</v>
      </c>
      <c r="B675" s="9">
        <v>4874</v>
      </c>
      <c r="C675" s="9" t="s">
        <v>779</v>
      </c>
      <c r="D675" s="10" t="s">
        <v>377</v>
      </c>
      <c r="E675" s="9" t="s">
        <v>378</v>
      </c>
      <c r="F675" s="9" t="s">
        <v>379</v>
      </c>
      <c r="G675" s="11"/>
      <c r="I675" s="9">
        <v>96</v>
      </c>
      <c r="J675" s="12">
        <v>16</v>
      </c>
      <c r="K675" s="12" t="s">
        <v>380</v>
      </c>
      <c r="L675" s="12" t="s">
        <v>381</v>
      </c>
      <c r="M675" s="12">
        <v>47</v>
      </c>
      <c r="N675" s="9" t="s">
        <v>613</v>
      </c>
      <c r="O675" s="9" t="s">
        <v>104</v>
      </c>
      <c r="P675" s="13" t="s">
        <v>106</v>
      </c>
      <c r="Q675" s="9" t="s">
        <v>32</v>
      </c>
      <c r="R675" s="9">
        <v>1337</v>
      </c>
      <c r="S675" s="9"/>
      <c r="T675" s="9"/>
      <c r="U675" s="9"/>
      <c r="V675" s="9"/>
      <c r="W675" s="9"/>
    </row>
    <row r="676" spans="1:23" ht="16" x14ac:dyDescent="0.2">
      <c r="A676" s="9">
        <v>1338</v>
      </c>
      <c r="B676" s="9">
        <v>4875</v>
      </c>
      <c r="C676" s="9" t="s">
        <v>780</v>
      </c>
      <c r="D676" s="10" t="s">
        <v>241</v>
      </c>
      <c r="E676" s="9" t="s">
        <v>242</v>
      </c>
      <c r="F676" s="9" t="s">
        <v>243</v>
      </c>
      <c r="G676" s="11"/>
      <c r="I676" s="9">
        <v>96</v>
      </c>
      <c r="J676" s="12">
        <v>8</v>
      </c>
      <c r="K676" s="12" t="s">
        <v>244</v>
      </c>
      <c r="L676" s="12" t="s">
        <v>245</v>
      </c>
      <c r="M676" s="12">
        <v>68</v>
      </c>
      <c r="N676" s="9" t="s">
        <v>613</v>
      </c>
      <c r="O676" s="9" t="s">
        <v>104</v>
      </c>
      <c r="P676" s="13" t="s">
        <v>105</v>
      </c>
      <c r="Q676" s="9" t="s">
        <v>32</v>
      </c>
      <c r="R676" s="9">
        <v>1338</v>
      </c>
      <c r="S676" s="9"/>
      <c r="T676" s="9"/>
      <c r="U676" s="9"/>
      <c r="V676" s="9"/>
      <c r="W676" s="9"/>
    </row>
    <row r="677" spans="1:23" ht="16" x14ac:dyDescent="0.2">
      <c r="A677" s="9">
        <v>1338</v>
      </c>
      <c r="B677" s="9">
        <v>4876</v>
      </c>
      <c r="C677" s="9" t="s">
        <v>780</v>
      </c>
      <c r="D677" s="10" t="s">
        <v>241</v>
      </c>
      <c r="E677" s="9" t="s">
        <v>242</v>
      </c>
      <c r="F677" s="9" t="s">
        <v>243</v>
      </c>
      <c r="G677" s="11"/>
      <c r="I677" s="9">
        <v>96</v>
      </c>
      <c r="J677" s="12">
        <v>8</v>
      </c>
      <c r="K677" s="12" t="s">
        <v>244</v>
      </c>
      <c r="L677" s="12" t="s">
        <v>245</v>
      </c>
      <c r="M677" s="12">
        <v>68</v>
      </c>
      <c r="N677" s="9" t="s">
        <v>613</v>
      </c>
      <c r="O677" s="9" t="s">
        <v>104</v>
      </c>
      <c r="P677" s="13" t="s">
        <v>106</v>
      </c>
      <c r="Q677" s="9" t="s">
        <v>32</v>
      </c>
      <c r="R677" s="9">
        <v>1338</v>
      </c>
      <c r="S677" s="9"/>
      <c r="T677" s="9"/>
      <c r="U677" s="9"/>
      <c r="V677" s="9"/>
      <c r="W677" s="9"/>
    </row>
    <row r="678" spans="1:23" ht="16" x14ac:dyDescent="0.2">
      <c r="A678" s="9">
        <v>1339</v>
      </c>
      <c r="B678" s="9">
        <v>4877</v>
      </c>
      <c r="C678" s="9" t="s">
        <v>781</v>
      </c>
      <c r="D678" s="10" t="s">
        <v>99</v>
      </c>
      <c r="E678" s="9" t="s">
        <v>100</v>
      </c>
      <c r="F678" s="9" t="s">
        <v>101</v>
      </c>
      <c r="G678" s="11"/>
      <c r="I678" s="9">
        <v>96</v>
      </c>
      <c r="J678" s="12">
        <v>2</v>
      </c>
      <c r="K678" s="12" t="s">
        <v>102</v>
      </c>
      <c r="L678" s="12" t="s">
        <v>103</v>
      </c>
      <c r="M678" s="12">
        <v>54</v>
      </c>
      <c r="N678" s="9" t="s">
        <v>613</v>
      </c>
      <c r="O678" s="9" t="s">
        <v>104</v>
      </c>
      <c r="P678" s="13" t="s">
        <v>105</v>
      </c>
      <c r="Q678" s="9" t="s">
        <v>32</v>
      </c>
      <c r="R678" s="9">
        <v>1339</v>
      </c>
      <c r="S678" s="9"/>
      <c r="T678" s="9"/>
      <c r="U678" s="9"/>
      <c r="V678" s="9"/>
      <c r="W678" s="9"/>
    </row>
    <row r="679" spans="1:23" ht="16" x14ac:dyDescent="0.2">
      <c r="A679" s="9">
        <v>1339</v>
      </c>
      <c r="B679" s="9">
        <v>4878</v>
      </c>
      <c r="C679" s="9" t="s">
        <v>781</v>
      </c>
      <c r="D679" s="10" t="s">
        <v>99</v>
      </c>
      <c r="E679" s="9" t="s">
        <v>100</v>
      </c>
      <c r="F679" s="9" t="s">
        <v>101</v>
      </c>
      <c r="G679" s="11"/>
      <c r="I679" s="9">
        <v>96</v>
      </c>
      <c r="J679" s="12">
        <v>2</v>
      </c>
      <c r="K679" s="12" t="s">
        <v>102</v>
      </c>
      <c r="L679" s="12" t="s">
        <v>103</v>
      </c>
      <c r="M679" s="12">
        <v>54</v>
      </c>
      <c r="N679" s="9" t="s">
        <v>613</v>
      </c>
      <c r="O679" s="9" t="s">
        <v>104</v>
      </c>
      <c r="P679" s="13" t="s">
        <v>106</v>
      </c>
      <c r="Q679" s="9" t="s">
        <v>32</v>
      </c>
      <c r="R679" s="9">
        <v>1339</v>
      </c>
      <c r="S679" s="9"/>
      <c r="T679" s="9"/>
      <c r="U679" s="9"/>
      <c r="V679" s="9"/>
      <c r="W679" s="9"/>
    </row>
    <row r="680" spans="1:23" ht="16" x14ac:dyDescent="0.2">
      <c r="A680" s="9">
        <v>1340</v>
      </c>
      <c r="B680" s="9">
        <v>4879</v>
      </c>
      <c r="C680" s="9" t="s">
        <v>782</v>
      </c>
      <c r="D680" s="10"/>
      <c r="E680" s="9" t="s">
        <v>42</v>
      </c>
      <c r="F680" s="9" t="s">
        <v>591</v>
      </c>
      <c r="G680" s="11"/>
      <c r="I680" s="9">
        <v>96</v>
      </c>
      <c r="J680" s="12">
        <v>101</v>
      </c>
      <c r="K680" s="12"/>
      <c r="L680" s="12" t="s">
        <v>43</v>
      </c>
      <c r="M680" s="16"/>
      <c r="N680" s="9" t="s">
        <v>613</v>
      </c>
      <c r="O680" s="9" t="s">
        <v>104</v>
      </c>
      <c r="P680" s="13" t="s">
        <v>105</v>
      </c>
      <c r="Q680" s="9" t="s">
        <v>32</v>
      </c>
      <c r="R680" s="9">
        <v>1340</v>
      </c>
      <c r="S680" s="9"/>
      <c r="T680" s="9"/>
      <c r="U680" s="9"/>
      <c r="V680" s="9"/>
      <c r="W680" s="9"/>
    </row>
    <row r="681" spans="1:23" ht="16" x14ac:dyDescent="0.2">
      <c r="A681" s="9">
        <v>1340</v>
      </c>
      <c r="B681" s="9">
        <v>4880</v>
      </c>
      <c r="C681" s="9" t="s">
        <v>782</v>
      </c>
      <c r="D681" s="10"/>
      <c r="E681" s="9" t="s">
        <v>42</v>
      </c>
      <c r="F681" s="9" t="s">
        <v>591</v>
      </c>
      <c r="G681" s="11"/>
      <c r="I681" s="9">
        <v>96</v>
      </c>
      <c r="J681" s="12">
        <v>101</v>
      </c>
      <c r="K681" s="12"/>
      <c r="L681" s="12" t="s">
        <v>43</v>
      </c>
      <c r="M681" s="16"/>
      <c r="N681" s="9" t="s">
        <v>613</v>
      </c>
      <c r="O681" s="9" t="s">
        <v>104</v>
      </c>
      <c r="P681" s="13" t="s">
        <v>106</v>
      </c>
      <c r="Q681" s="9" t="s">
        <v>32</v>
      </c>
      <c r="R681" s="9">
        <v>1340</v>
      </c>
      <c r="S681" s="9"/>
      <c r="T681" s="9"/>
      <c r="U681" s="9"/>
      <c r="V681" s="9"/>
      <c r="W681" s="9"/>
    </row>
    <row r="682" spans="1:23" ht="16" x14ac:dyDescent="0.2">
      <c r="A682" s="9">
        <v>1341</v>
      </c>
      <c r="B682" s="9">
        <v>4881</v>
      </c>
      <c r="C682" s="9" t="s">
        <v>783</v>
      </c>
      <c r="D682" s="10" t="s">
        <v>545</v>
      </c>
      <c r="E682" s="9" t="s">
        <v>546</v>
      </c>
      <c r="F682" s="9" t="s">
        <v>547</v>
      </c>
      <c r="G682" s="11"/>
      <c r="H682" s="9"/>
      <c r="I682" s="9">
        <v>96</v>
      </c>
      <c r="J682" s="12">
        <v>49</v>
      </c>
      <c r="K682" s="12" t="s">
        <v>548</v>
      </c>
      <c r="L682" s="12" t="s">
        <v>549</v>
      </c>
      <c r="M682" s="12">
        <v>6</v>
      </c>
      <c r="N682" s="9" t="s">
        <v>784</v>
      </c>
      <c r="O682" s="9" t="s">
        <v>30</v>
      </c>
      <c r="P682" s="13" t="s">
        <v>31</v>
      </c>
      <c r="Q682" s="9" t="s">
        <v>32</v>
      </c>
      <c r="R682" s="9">
        <v>1341</v>
      </c>
      <c r="S682" s="9"/>
      <c r="T682" s="9"/>
      <c r="U682" s="9"/>
      <c r="V682" s="9"/>
      <c r="W682" s="9"/>
    </row>
    <row r="683" spans="1:23" ht="16" x14ac:dyDescent="0.2">
      <c r="A683" s="9">
        <v>1341</v>
      </c>
      <c r="B683" s="9">
        <v>4882</v>
      </c>
      <c r="C683" s="9" t="s">
        <v>783</v>
      </c>
      <c r="D683" s="10" t="s">
        <v>545</v>
      </c>
      <c r="E683" s="9" t="s">
        <v>546</v>
      </c>
      <c r="F683" s="9" t="s">
        <v>547</v>
      </c>
      <c r="G683" s="11"/>
      <c r="H683" s="9"/>
      <c r="I683" s="9">
        <v>96</v>
      </c>
      <c r="J683" s="12">
        <v>49</v>
      </c>
      <c r="K683" s="12" t="s">
        <v>548</v>
      </c>
      <c r="L683" s="12" t="s">
        <v>549</v>
      </c>
      <c r="M683" s="12">
        <v>6</v>
      </c>
      <c r="N683" s="9" t="s">
        <v>784</v>
      </c>
      <c r="O683" s="9" t="s">
        <v>30</v>
      </c>
      <c r="P683" s="13" t="s">
        <v>33</v>
      </c>
      <c r="Q683" s="9" t="s">
        <v>32</v>
      </c>
      <c r="R683" s="9">
        <v>1341</v>
      </c>
      <c r="S683" s="9"/>
      <c r="T683" s="9"/>
      <c r="U683" s="9"/>
      <c r="V683" s="9"/>
      <c r="W683" s="9"/>
    </row>
    <row r="684" spans="1:23" ht="16" x14ac:dyDescent="0.2">
      <c r="A684" s="9">
        <v>1342</v>
      </c>
      <c r="B684" s="9">
        <v>4883</v>
      </c>
      <c r="C684" s="9" t="s">
        <v>785</v>
      </c>
      <c r="D684" s="10" t="s">
        <v>417</v>
      </c>
      <c r="E684" s="9" t="s">
        <v>418</v>
      </c>
      <c r="F684" s="9" t="s">
        <v>419</v>
      </c>
      <c r="G684" s="11"/>
      <c r="I684" s="9">
        <v>96</v>
      </c>
      <c r="J684" s="12">
        <v>22</v>
      </c>
      <c r="K684" s="12" t="s">
        <v>420</v>
      </c>
      <c r="L684" s="12" t="s">
        <v>421</v>
      </c>
      <c r="M684" s="12">
        <v>50</v>
      </c>
      <c r="N684" s="9" t="s">
        <v>784</v>
      </c>
      <c r="O684" s="9" t="s">
        <v>30</v>
      </c>
      <c r="P684" s="13" t="s">
        <v>31</v>
      </c>
      <c r="Q684" s="9" t="s">
        <v>32</v>
      </c>
      <c r="R684" s="9">
        <v>1342</v>
      </c>
      <c r="S684" s="9"/>
      <c r="T684" s="9"/>
      <c r="U684" s="9"/>
      <c r="V684" s="9"/>
      <c r="W684" s="9"/>
    </row>
    <row r="685" spans="1:23" ht="16" x14ac:dyDescent="0.2">
      <c r="A685" s="9">
        <v>1342</v>
      </c>
      <c r="B685" s="9">
        <v>4884</v>
      </c>
      <c r="C685" s="9" t="s">
        <v>785</v>
      </c>
      <c r="D685" s="10" t="s">
        <v>417</v>
      </c>
      <c r="E685" s="9" t="s">
        <v>418</v>
      </c>
      <c r="F685" s="9" t="s">
        <v>419</v>
      </c>
      <c r="G685" s="11"/>
      <c r="I685" s="9">
        <v>96</v>
      </c>
      <c r="J685" s="12">
        <v>22</v>
      </c>
      <c r="K685" s="12" t="s">
        <v>420</v>
      </c>
      <c r="L685" s="12" t="s">
        <v>421</v>
      </c>
      <c r="M685" s="12">
        <v>50</v>
      </c>
      <c r="N685" s="9" t="s">
        <v>784</v>
      </c>
      <c r="O685" s="9" t="s">
        <v>30</v>
      </c>
      <c r="P685" s="13" t="s">
        <v>33</v>
      </c>
      <c r="Q685" s="9" t="s">
        <v>32</v>
      </c>
      <c r="R685" s="9">
        <v>1342</v>
      </c>
      <c r="S685" s="9"/>
      <c r="T685" s="9"/>
      <c r="U685" s="9"/>
      <c r="V685" s="9"/>
      <c r="W685" s="9"/>
    </row>
    <row r="686" spans="1:23" ht="16" x14ac:dyDescent="0.2">
      <c r="A686" s="9">
        <v>1343</v>
      </c>
      <c r="B686" s="9">
        <v>4885</v>
      </c>
      <c r="C686" s="9" t="s">
        <v>786</v>
      </c>
      <c r="D686" s="10" t="s">
        <v>585</v>
      </c>
      <c r="E686" s="9" t="s">
        <v>586</v>
      </c>
      <c r="F686" s="9" t="s">
        <v>587</v>
      </c>
      <c r="G686" s="11"/>
      <c r="H686" s="9"/>
      <c r="I686" s="9">
        <v>96</v>
      </c>
      <c r="J686" s="12">
        <v>21</v>
      </c>
      <c r="K686" s="12" t="s">
        <v>588</v>
      </c>
      <c r="L686" s="12" t="s">
        <v>589</v>
      </c>
      <c r="M686" s="12">
        <v>4</v>
      </c>
      <c r="N686" s="9" t="s">
        <v>784</v>
      </c>
      <c r="O686" s="9" t="s">
        <v>30</v>
      </c>
      <c r="P686" s="13" t="s">
        <v>31</v>
      </c>
      <c r="Q686" s="9" t="s">
        <v>32</v>
      </c>
      <c r="R686" s="9">
        <v>1343</v>
      </c>
      <c r="S686" s="9"/>
      <c r="T686" s="9"/>
      <c r="U686" s="9"/>
      <c r="V686" s="9"/>
      <c r="W686" s="9"/>
    </row>
    <row r="687" spans="1:23" ht="16" x14ac:dyDescent="0.2">
      <c r="A687" s="9">
        <v>1343</v>
      </c>
      <c r="B687" s="9">
        <v>4886</v>
      </c>
      <c r="C687" s="9" t="s">
        <v>786</v>
      </c>
      <c r="D687" s="10" t="s">
        <v>585</v>
      </c>
      <c r="E687" s="9" t="s">
        <v>586</v>
      </c>
      <c r="F687" s="9" t="s">
        <v>587</v>
      </c>
      <c r="G687" s="11"/>
      <c r="H687" s="9"/>
      <c r="I687" s="9">
        <v>96</v>
      </c>
      <c r="J687" s="12">
        <v>21</v>
      </c>
      <c r="K687" s="12" t="s">
        <v>588</v>
      </c>
      <c r="L687" s="12" t="s">
        <v>589</v>
      </c>
      <c r="M687" s="12">
        <v>4</v>
      </c>
      <c r="N687" s="9" t="s">
        <v>784</v>
      </c>
      <c r="O687" s="9" t="s">
        <v>30</v>
      </c>
      <c r="P687" s="13" t="s">
        <v>33</v>
      </c>
      <c r="Q687" s="9" t="s">
        <v>32</v>
      </c>
      <c r="R687" s="9">
        <v>1343</v>
      </c>
      <c r="S687" s="9"/>
      <c r="T687" s="9"/>
      <c r="U687" s="9"/>
      <c r="V687" s="9"/>
      <c r="W687" s="9"/>
    </row>
    <row r="688" spans="1:23" ht="16" x14ac:dyDescent="0.2">
      <c r="A688" s="9">
        <v>1344</v>
      </c>
      <c r="B688" s="9">
        <v>4887</v>
      </c>
      <c r="C688" s="9" t="s">
        <v>787</v>
      </c>
      <c r="D688" s="10" t="s">
        <v>63</v>
      </c>
      <c r="E688" s="9" t="s">
        <v>64</v>
      </c>
      <c r="F688" s="9" t="s">
        <v>65</v>
      </c>
      <c r="G688" s="11"/>
      <c r="H688" s="9"/>
      <c r="I688" s="9">
        <v>96</v>
      </c>
      <c r="J688" s="12">
        <v>12</v>
      </c>
      <c r="K688" s="12" t="s">
        <v>66</v>
      </c>
      <c r="L688" s="12" t="s">
        <v>67</v>
      </c>
      <c r="M688" s="12">
        <v>8</v>
      </c>
      <c r="N688" s="9" t="s">
        <v>784</v>
      </c>
      <c r="O688" s="9" t="s">
        <v>30</v>
      </c>
      <c r="P688" s="13" t="s">
        <v>31</v>
      </c>
      <c r="Q688" s="9" t="s">
        <v>32</v>
      </c>
      <c r="R688" s="9">
        <v>1344</v>
      </c>
      <c r="S688" s="9"/>
      <c r="T688" s="9"/>
      <c r="U688" s="9"/>
      <c r="V688" s="9"/>
      <c r="W688" s="9"/>
    </row>
    <row r="689" spans="1:23" ht="16" x14ac:dyDescent="0.2">
      <c r="A689" s="9">
        <v>1344</v>
      </c>
      <c r="B689" s="9">
        <v>4888</v>
      </c>
      <c r="C689" s="9" t="s">
        <v>787</v>
      </c>
      <c r="D689" s="10" t="s">
        <v>63</v>
      </c>
      <c r="E689" s="9" t="s">
        <v>64</v>
      </c>
      <c r="F689" s="9" t="s">
        <v>65</v>
      </c>
      <c r="G689" s="11"/>
      <c r="H689" s="9"/>
      <c r="I689" s="9">
        <v>96</v>
      </c>
      <c r="J689" s="12">
        <v>12</v>
      </c>
      <c r="K689" s="12" t="s">
        <v>66</v>
      </c>
      <c r="L689" s="12" t="s">
        <v>67</v>
      </c>
      <c r="M689" s="12">
        <v>8</v>
      </c>
      <c r="N689" s="9" t="s">
        <v>784</v>
      </c>
      <c r="O689" s="9" t="s">
        <v>30</v>
      </c>
      <c r="P689" s="13" t="s">
        <v>33</v>
      </c>
      <c r="Q689" s="9" t="s">
        <v>32</v>
      </c>
      <c r="R689" s="9">
        <v>1344</v>
      </c>
      <c r="S689" s="9"/>
      <c r="T689" s="9"/>
      <c r="U689" s="9"/>
      <c r="V689" s="9"/>
      <c r="W689" s="9"/>
    </row>
    <row r="690" spans="1:23" ht="16" x14ac:dyDescent="0.2">
      <c r="A690" s="9">
        <v>1345</v>
      </c>
      <c r="B690" s="9">
        <v>4889</v>
      </c>
      <c r="C690" s="9" t="s">
        <v>788</v>
      </c>
      <c r="D690" s="10" t="s">
        <v>114</v>
      </c>
      <c r="E690" s="9" t="s">
        <v>115</v>
      </c>
      <c r="F690" s="9" t="s">
        <v>116</v>
      </c>
      <c r="G690" s="11"/>
      <c r="I690" s="9">
        <v>96</v>
      </c>
      <c r="J690" s="12">
        <v>36</v>
      </c>
      <c r="K690" s="12" t="s">
        <v>117</v>
      </c>
      <c r="L690" s="12" t="s">
        <v>118</v>
      </c>
      <c r="M690" s="12">
        <v>14</v>
      </c>
      <c r="N690" s="9" t="s">
        <v>784</v>
      </c>
      <c r="O690" s="9" t="s">
        <v>30</v>
      </c>
      <c r="P690" s="13" t="s">
        <v>31</v>
      </c>
      <c r="Q690" s="9" t="s">
        <v>32</v>
      </c>
      <c r="R690" s="9">
        <v>1345</v>
      </c>
      <c r="S690" s="9"/>
      <c r="T690" s="9"/>
      <c r="U690" s="9"/>
      <c r="V690" s="9"/>
      <c r="W690" s="9"/>
    </row>
    <row r="691" spans="1:23" ht="16" x14ac:dyDescent="0.2">
      <c r="A691" s="9">
        <v>1345</v>
      </c>
      <c r="B691" s="9">
        <v>4890</v>
      </c>
      <c r="C691" s="9" t="s">
        <v>788</v>
      </c>
      <c r="D691" s="10" t="s">
        <v>114</v>
      </c>
      <c r="E691" s="9" t="s">
        <v>115</v>
      </c>
      <c r="F691" s="9" t="s">
        <v>116</v>
      </c>
      <c r="G691" s="11"/>
      <c r="I691" s="9">
        <v>96</v>
      </c>
      <c r="J691" s="12">
        <v>36</v>
      </c>
      <c r="K691" s="12" t="s">
        <v>117</v>
      </c>
      <c r="L691" s="12" t="s">
        <v>118</v>
      </c>
      <c r="M691" s="12">
        <v>14</v>
      </c>
      <c r="N691" s="9" t="s">
        <v>784</v>
      </c>
      <c r="O691" s="9" t="s">
        <v>30</v>
      </c>
      <c r="P691" s="13" t="s">
        <v>33</v>
      </c>
      <c r="Q691" s="9" t="s">
        <v>32</v>
      </c>
      <c r="R691" s="9">
        <v>1345</v>
      </c>
      <c r="S691" s="9"/>
      <c r="T691" s="9"/>
      <c r="U691" s="9"/>
      <c r="V691" s="9"/>
      <c r="W691" s="9"/>
    </row>
    <row r="692" spans="1:23" ht="16" x14ac:dyDescent="0.2">
      <c r="A692" s="9">
        <v>1346</v>
      </c>
      <c r="B692" s="9">
        <v>4891</v>
      </c>
      <c r="C692" s="9" t="s">
        <v>789</v>
      </c>
      <c r="D692" s="10" t="s">
        <v>518</v>
      </c>
      <c r="E692" s="9" t="s">
        <v>519</v>
      </c>
      <c r="F692" s="9" t="s">
        <v>520</v>
      </c>
      <c r="G692" s="11"/>
      <c r="I692" s="9">
        <v>96</v>
      </c>
      <c r="J692" s="12">
        <v>30</v>
      </c>
      <c r="K692" s="12" t="s">
        <v>521</v>
      </c>
      <c r="L692" s="12" t="s">
        <v>522</v>
      </c>
      <c r="M692" s="12">
        <v>42</v>
      </c>
      <c r="N692" s="9" t="s">
        <v>784</v>
      </c>
      <c r="O692" s="9" t="s">
        <v>30</v>
      </c>
      <c r="P692" s="13" t="s">
        <v>31</v>
      </c>
      <c r="Q692" s="9" t="s">
        <v>32</v>
      </c>
      <c r="R692" s="9">
        <v>1346</v>
      </c>
      <c r="S692" s="9"/>
      <c r="T692" s="9"/>
      <c r="U692" s="9"/>
      <c r="V692" s="9"/>
      <c r="W692" s="9"/>
    </row>
    <row r="693" spans="1:23" ht="16" x14ac:dyDescent="0.2">
      <c r="A693" s="9">
        <v>1346</v>
      </c>
      <c r="B693" s="9">
        <v>4892</v>
      </c>
      <c r="C693" s="9" t="s">
        <v>789</v>
      </c>
      <c r="D693" s="10" t="s">
        <v>518</v>
      </c>
      <c r="E693" s="9" t="s">
        <v>519</v>
      </c>
      <c r="F693" s="9" t="s">
        <v>520</v>
      </c>
      <c r="G693" s="11"/>
      <c r="I693" s="9">
        <v>96</v>
      </c>
      <c r="J693" s="12">
        <v>30</v>
      </c>
      <c r="K693" s="12" t="s">
        <v>521</v>
      </c>
      <c r="L693" s="12" t="s">
        <v>522</v>
      </c>
      <c r="M693" s="12">
        <v>42</v>
      </c>
      <c r="N693" s="9" t="s">
        <v>784</v>
      </c>
      <c r="O693" s="9" t="s">
        <v>30</v>
      </c>
      <c r="P693" s="13" t="s">
        <v>33</v>
      </c>
      <c r="Q693" s="9" t="s">
        <v>32</v>
      </c>
      <c r="R693" s="9">
        <v>1346</v>
      </c>
      <c r="S693" s="9"/>
      <c r="T693" s="9"/>
      <c r="U693" s="9"/>
      <c r="V693" s="9"/>
      <c r="W693" s="9"/>
    </row>
    <row r="694" spans="1:23" ht="16" x14ac:dyDescent="0.2">
      <c r="A694" s="9">
        <v>1347</v>
      </c>
      <c r="B694" s="9">
        <v>4893</v>
      </c>
      <c r="C694" s="9" t="s">
        <v>790</v>
      </c>
      <c r="D694" s="10" t="s">
        <v>132</v>
      </c>
      <c r="E694" s="9" t="s">
        <v>133</v>
      </c>
      <c r="F694" s="9" t="s">
        <v>134</v>
      </c>
      <c r="G694" s="11"/>
      <c r="I694" s="9">
        <v>96</v>
      </c>
      <c r="J694" s="12">
        <v>54</v>
      </c>
      <c r="K694" s="12" t="s">
        <v>135</v>
      </c>
      <c r="L694" s="12" t="s">
        <v>136</v>
      </c>
      <c r="M694" s="12">
        <v>69</v>
      </c>
      <c r="N694" s="9" t="s">
        <v>784</v>
      </c>
      <c r="O694" s="9" t="s">
        <v>30</v>
      </c>
      <c r="P694" s="13" t="s">
        <v>31</v>
      </c>
      <c r="Q694" s="9" t="s">
        <v>32</v>
      </c>
      <c r="R694" s="9">
        <v>1347</v>
      </c>
      <c r="S694" s="9"/>
      <c r="T694" s="9"/>
      <c r="U694" s="9"/>
      <c r="V694" s="9"/>
      <c r="W694" s="9"/>
    </row>
    <row r="695" spans="1:23" ht="16" x14ac:dyDescent="0.2">
      <c r="A695" s="9">
        <v>1347</v>
      </c>
      <c r="B695" s="9">
        <v>4894</v>
      </c>
      <c r="C695" s="9" t="s">
        <v>790</v>
      </c>
      <c r="D695" s="10" t="s">
        <v>132</v>
      </c>
      <c r="E695" s="9" t="s">
        <v>133</v>
      </c>
      <c r="F695" s="9" t="s">
        <v>134</v>
      </c>
      <c r="G695" s="11"/>
      <c r="I695" s="9">
        <v>96</v>
      </c>
      <c r="J695" s="12">
        <v>54</v>
      </c>
      <c r="K695" s="12" t="s">
        <v>135</v>
      </c>
      <c r="L695" s="12" t="s">
        <v>136</v>
      </c>
      <c r="M695" s="12">
        <v>69</v>
      </c>
      <c r="N695" s="9" t="s">
        <v>784</v>
      </c>
      <c r="O695" s="9" t="s">
        <v>30</v>
      </c>
      <c r="P695" s="13" t="s">
        <v>33</v>
      </c>
      <c r="Q695" s="9" t="s">
        <v>32</v>
      </c>
      <c r="R695" s="9">
        <v>1347</v>
      </c>
      <c r="S695" s="9"/>
      <c r="T695" s="9"/>
      <c r="U695" s="9"/>
      <c r="V695" s="9"/>
      <c r="W695" s="9"/>
    </row>
    <row r="696" spans="1:23" ht="16" x14ac:dyDescent="0.2">
      <c r="A696" s="9">
        <v>1348</v>
      </c>
      <c r="B696" s="9">
        <v>4895</v>
      </c>
      <c r="C696" s="9" t="s">
        <v>791</v>
      </c>
      <c r="D696" s="10" t="s">
        <v>457</v>
      </c>
      <c r="E696" s="9" t="s">
        <v>458</v>
      </c>
      <c r="F696" s="9" t="s">
        <v>459</v>
      </c>
      <c r="G696" s="11"/>
      <c r="I696" s="9">
        <v>96</v>
      </c>
      <c r="J696" s="12">
        <v>56</v>
      </c>
      <c r="K696" s="12" t="s">
        <v>460</v>
      </c>
      <c r="L696" s="12" t="s">
        <v>461</v>
      </c>
      <c r="M696" s="12">
        <v>75</v>
      </c>
      <c r="N696" s="9" t="s">
        <v>784</v>
      </c>
      <c r="O696" s="9" t="s">
        <v>30</v>
      </c>
      <c r="P696" s="13" t="s">
        <v>31</v>
      </c>
      <c r="Q696" s="9" t="s">
        <v>32</v>
      </c>
      <c r="R696" s="9">
        <v>1348</v>
      </c>
      <c r="S696" s="9"/>
      <c r="T696" s="9"/>
      <c r="U696" s="9"/>
      <c r="V696" s="9"/>
      <c r="W696" s="9"/>
    </row>
    <row r="697" spans="1:23" ht="16" x14ac:dyDescent="0.2">
      <c r="A697" s="9">
        <v>1348</v>
      </c>
      <c r="B697" s="9">
        <v>4896</v>
      </c>
      <c r="C697" s="9" t="s">
        <v>791</v>
      </c>
      <c r="D697" s="10" t="s">
        <v>457</v>
      </c>
      <c r="E697" s="9" t="s">
        <v>458</v>
      </c>
      <c r="F697" s="9" t="s">
        <v>459</v>
      </c>
      <c r="G697" s="11"/>
      <c r="I697" s="9">
        <v>96</v>
      </c>
      <c r="J697" s="12">
        <v>56</v>
      </c>
      <c r="K697" s="12" t="s">
        <v>460</v>
      </c>
      <c r="L697" s="12" t="s">
        <v>461</v>
      </c>
      <c r="M697" s="12">
        <v>75</v>
      </c>
      <c r="N697" s="9" t="s">
        <v>784</v>
      </c>
      <c r="O697" s="9" t="s">
        <v>30</v>
      </c>
      <c r="P697" s="13" t="s">
        <v>33</v>
      </c>
      <c r="Q697" s="9" t="s">
        <v>32</v>
      </c>
      <c r="R697" s="9">
        <v>1348</v>
      </c>
      <c r="S697" s="9"/>
      <c r="T697" s="9"/>
      <c r="U697" s="9"/>
      <c r="V697" s="9"/>
      <c r="W697" s="9"/>
    </row>
    <row r="698" spans="1:23" ht="16" x14ac:dyDescent="0.2">
      <c r="A698" s="9">
        <v>1349</v>
      </c>
      <c r="B698" s="9">
        <v>4897</v>
      </c>
      <c r="C698" s="9" t="s">
        <v>792</v>
      </c>
      <c r="D698" s="10" t="s">
        <v>478</v>
      </c>
      <c r="E698" s="9" t="s">
        <v>479</v>
      </c>
      <c r="F698" s="9" t="s">
        <v>480</v>
      </c>
      <c r="G698" s="11"/>
      <c r="I698" s="9">
        <v>96</v>
      </c>
      <c r="J698" s="12">
        <v>20</v>
      </c>
      <c r="K698" s="12" t="s">
        <v>481</v>
      </c>
      <c r="L698" s="12" t="s">
        <v>482</v>
      </c>
      <c r="M698" s="12">
        <v>39</v>
      </c>
      <c r="N698" s="9" t="s">
        <v>784</v>
      </c>
      <c r="O698" s="9" t="s">
        <v>30</v>
      </c>
      <c r="P698" s="13" t="s">
        <v>31</v>
      </c>
      <c r="Q698" s="9" t="s">
        <v>32</v>
      </c>
      <c r="R698" s="9">
        <v>1349</v>
      </c>
      <c r="S698" s="9"/>
      <c r="T698" s="9"/>
      <c r="U698" s="9"/>
      <c r="V698" s="9"/>
      <c r="W698" s="9"/>
    </row>
    <row r="699" spans="1:23" ht="16" x14ac:dyDescent="0.2">
      <c r="A699" s="9">
        <v>1349</v>
      </c>
      <c r="B699" s="9">
        <v>4898</v>
      </c>
      <c r="C699" s="9" t="s">
        <v>792</v>
      </c>
      <c r="D699" s="10" t="s">
        <v>478</v>
      </c>
      <c r="E699" s="9" t="s">
        <v>479</v>
      </c>
      <c r="F699" s="9" t="s">
        <v>480</v>
      </c>
      <c r="G699" s="11"/>
      <c r="I699" s="9">
        <v>96</v>
      </c>
      <c r="J699" s="12">
        <v>20</v>
      </c>
      <c r="K699" s="12" t="s">
        <v>481</v>
      </c>
      <c r="L699" s="12" t="s">
        <v>482</v>
      </c>
      <c r="M699" s="12">
        <v>39</v>
      </c>
      <c r="N699" s="9" t="s">
        <v>784</v>
      </c>
      <c r="O699" s="9" t="s">
        <v>30</v>
      </c>
      <c r="P699" s="13" t="s">
        <v>33</v>
      </c>
      <c r="Q699" s="9" t="s">
        <v>32</v>
      </c>
      <c r="R699" s="9">
        <v>1349</v>
      </c>
      <c r="S699" s="9"/>
      <c r="T699" s="9"/>
      <c r="U699" s="9"/>
      <c r="V699" s="9"/>
      <c r="W699" s="9"/>
    </row>
    <row r="700" spans="1:23" ht="16" x14ac:dyDescent="0.2">
      <c r="A700" s="9">
        <v>1350</v>
      </c>
      <c r="B700" s="9">
        <v>4899</v>
      </c>
      <c r="C700" s="9" t="s">
        <v>793</v>
      </c>
      <c r="D700" s="10" t="s">
        <v>396</v>
      </c>
      <c r="E700" s="9" t="s">
        <v>397</v>
      </c>
      <c r="F700" s="9" t="s">
        <v>398</v>
      </c>
      <c r="G700" s="11"/>
      <c r="I700" s="9">
        <v>96</v>
      </c>
      <c r="J700" s="12">
        <v>70</v>
      </c>
      <c r="K700" s="12" t="s">
        <v>399</v>
      </c>
      <c r="L700" s="12" t="s">
        <v>400</v>
      </c>
      <c r="M700" s="12">
        <v>78</v>
      </c>
      <c r="N700" s="9" t="s">
        <v>784</v>
      </c>
      <c r="O700" s="9" t="s">
        <v>30</v>
      </c>
      <c r="P700" s="13" t="s">
        <v>31</v>
      </c>
      <c r="Q700" s="9" t="s">
        <v>32</v>
      </c>
      <c r="R700" s="9">
        <v>1350</v>
      </c>
      <c r="S700" s="9"/>
      <c r="T700" s="9"/>
      <c r="U700" s="9"/>
      <c r="V700" s="9"/>
      <c r="W700" s="9"/>
    </row>
    <row r="701" spans="1:23" ht="16" x14ac:dyDescent="0.2">
      <c r="A701" s="9">
        <v>1350</v>
      </c>
      <c r="B701" s="9">
        <v>4900</v>
      </c>
      <c r="C701" s="9" t="s">
        <v>793</v>
      </c>
      <c r="D701" s="10" t="s">
        <v>396</v>
      </c>
      <c r="E701" s="9" t="s">
        <v>397</v>
      </c>
      <c r="F701" s="9" t="s">
        <v>398</v>
      </c>
      <c r="G701" s="11"/>
      <c r="I701" s="9">
        <v>96</v>
      </c>
      <c r="J701" s="12">
        <v>70</v>
      </c>
      <c r="K701" s="12" t="s">
        <v>399</v>
      </c>
      <c r="L701" s="12" t="s">
        <v>400</v>
      </c>
      <c r="M701" s="12">
        <v>78</v>
      </c>
      <c r="N701" s="9" t="s">
        <v>784</v>
      </c>
      <c r="O701" s="9" t="s">
        <v>30</v>
      </c>
      <c r="P701" s="13" t="s">
        <v>33</v>
      </c>
      <c r="Q701" s="9" t="s">
        <v>32</v>
      </c>
      <c r="R701" s="9">
        <v>1350</v>
      </c>
      <c r="S701" s="9"/>
      <c r="T701" s="9"/>
      <c r="U701" s="9"/>
      <c r="V701" s="9"/>
      <c r="W701" s="9"/>
    </row>
    <row r="702" spans="1:23" ht="16" x14ac:dyDescent="0.2">
      <c r="A702" s="9">
        <v>1351</v>
      </c>
      <c r="B702" s="9">
        <v>4901</v>
      </c>
      <c r="C702" s="9" t="s">
        <v>794</v>
      </c>
      <c r="D702" s="10" t="s">
        <v>430</v>
      </c>
      <c r="E702" s="9" t="s">
        <v>431</v>
      </c>
      <c r="F702" s="9" t="s">
        <v>432</v>
      </c>
      <c r="G702" s="11"/>
      <c r="I702" s="9">
        <v>96</v>
      </c>
      <c r="J702" s="12">
        <v>27</v>
      </c>
      <c r="K702" s="12" t="s">
        <v>433</v>
      </c>
      <c r="L702" s="12" t="s">
        <v>434</v>
      </c>
      <c r="M702" s="12">
        <v>25</v>
      </c>
      <c r="N702" s="9" t="s">
        <v>784</v>
      </c>
      <c r="O702" s="9" t="s">
        <v>30</v>
      </c>
      <c r="P702" s="13" t="s">
        <v>31</v>
      </c>
      <c r="Q702" s="9" t="s">
        <v>32</v>
      </c>
      <c r="R702" s="9">
        <v>1351</v>
      </c>
      <c r="S702" s="9"/>
      <c r="T702" s="9"/>
      <c r="U702" s="9"/>
      <c r="V702" s="9"/>
      <c r="W702" s="9"/>
    </row>
    <row r="703" spans="1:23" ht="16" x14ac:dyDescent="0.2">
      <c r="A703" s="9">
        <v>1351</v>
      </c>
      <c r="B703" s="9">
        <v>4902</v>
      </c>
      <c r="C703" s="9" t="s">
        <v>794</v>
      </c>
      <c r="D703" s="10" t="s">
        <v>430</v>
      </c>
      <c r="E703" s="9" t="s">
        <v>431</v>
      </c>
      <c r="F703" s="9" t="s">
        <v>432</v>
      </c>
      <c r="G703" s="11"/>
      <c r="I703" s="9">
        <v>96</v>
      </c>
      <c r="J703" s="12">
        <v>27</v>
      </c>
      <c r="K703" s="12" t="s">
        <v>433</v>
      </c>
      <c r="L703" s="12" t="s">
        <v>434</v>
      </c>
      <c r="M703" s="12">
        <v>25</v>
      </c>
      <c r="N703" s="9" t="s">
        <v>784</v>
      </c>
      <c r="O703" s="9" t="s">
        <v>30</v>
      </c>
      <c r="P703" s="13" t="s">
        <v>33</v>
      </c>
      <c r="Q703" s="9" t="s">
        <v>32</v>
      </c>
      <c r="R703" s="9">
        <v>1351</v>
      </c>
      <c r="S703" s="9"/>
      <c r="T703" s="9"/>
      <c r="U703" s="9"/>
      <c r="V703" s="9"/>
      <c r="W703" s="9"/>
    </row>
    <row r="704" spans="1:23" ht="16" x14ac:dyDescent="0.2">
      <c r="A704" s="9">
        <v>1352</v>
      </c>
      <c r="B704" s="9">
        <v>4903</v>
      </c>
      <c r="C704" s="9" t="s">
        <v>795</v>
      </c>
      <c r="D704" s="10" t="s">
        <v>607</v>
      </c>
      <c r="E704" s="9" t="s">
        <v>608</v>
      </c>
      <c r="F704" s="9" t="s">
        <v>609</v>
      </c>
      <c r="G704" s="11"/>
      <c r="H704" s="9"/>
      <c r="I704" s="9">
        <v>96</v>
      </c>
      <c r="J704" s="12">
        <v>74</v>
      </c>
      <c r="K704" s="12" t="s">
        <v>232</v>
      </c>
      <c r="L704" s="12" t="s">
        <v>233</v>
      </c>
      <c r="M704" s="12">
        <v>13</v>
      </c>
      <c r="N704" s="9" t="s">
        <v>784</v>
      </c>
      <c r="O704" s="9" t="s">
        <v>30</v>
      </c>
      <c r="P704" s="13" t="s">
        <v>31</v>
      </c>
      <c r="Q704" s="9" t="s">
        <v>32</v>
      </c>
      <c r="R704" s="9">
        <v>1352</v>
      </c>
      <c r="S704" s="9"/>
      <c r="T704" s="9"/>
      <c r="U704" s="9"/>
      <c r="V704" s="9"/>
      <c r="W704" s="9"/>
    </row>
    <row r="705" spans="1:23" ht="16" x14ac:dyDescent="0.2">
      <c r="A705" s="9">
        <v>1352</v>
      </c>
      <c r="B705" s="9">
        <v>4904</v>
      </c>
      <c r="C705" s="9" t="s">
        <v>795</v>
      </c>
      <c r="D705" s="10" t="s">
        <v>607</v>
      </c>
      <c r="E705" s="9" t="s">
        <v>608</v>
      </c>
      <c r="F705" s="9" t="s">
        <v>609</v>
      </c>
      <c r="G705" s="11"/>
      <c r="H705" s="9"/>
      <c r="I705" s="9">
        <v>96</v>
      </c>
      <c r="J705" s="12">
        <v>74</v>
      </c>
      <c r="K705" s="12" t="s">
        <v>232</v>
      </c>
      <c r="L705" s="12" t="s">
        <v>233</v>
      </c>
      <c r="M705" s="12">
        <v>13</v>
      </c>
      <c r="N705" s="9" t="s">
        <v>784</v>
      </c>
      <c r="O705" s="9" t="s">
        <v>30</v>
      </c>
      <c r="P705" s="13" t="s">
        <v>33</v>
      </c>
      <c r="Q705" s="9" t="s">
        <v>32</v>
      </c>
      <c r="R705" s="9">
        <v>1352</v>
      </c>
      <c r="S705" s="9"/>
      <c r="T705" s="9"/>
      <c r="U705" s="9"/>
      <c r="V705" s="9"/>
      <c r="W705" s="9"/>
    </row>
    <row r="706" spans="1:23" ht="16" x14ac:dyDescent="0.2">
      <c r="A706" s="9">
        <v>1353</v>
      </c>
      <c r="B706" s="9">
        <v>4905</v>
      </c>
      <c r="C706" s="9" t="s">
        <v>796</v>
      </c>
      <c r="D706" s="10" t="s">
        <v>513</v>
      </c>
      <c r="E706" s="9" t="s">
        <v>514</v>
      </c>
      <c r="F706" s="9" t="s">
        <v>513</v>
      </c>
      <c r="G706" s="11"/>
      <c r="I706" s="9">
        <v>96</v>
      </c>
      <c r="J706" s="12">
        <v>81</v>
      </c>
      <c r="K706" s="12"/>
      <c r="L706" s="12" t="s">
        <v>43</v>
      </c>
      <c r="M706" s="12">
        <v>80</v>
      </c>
      <c r="N706" s="9" t="s">
        <v>784</v>
      </c>
      <c r="O706" s="9" t="s">
        <v>104</v>
      </c>
      <c r="P706" s="13" t="s">
        <v>105</v>
      </c>
      <c r="Q706" s="9" t="s">
        <v>32</v>
      </c>
      <c r="R706" s="9">
        <v>1353</v>
      </c>
      <c r="S706" s="9"/>
      <c r="T706" s="9"/>
      <c r="U706" s="9"/>
      <c r="V706" s="9"/>
      <c r="W706" s="9"/>
    </row>
    <row r="707" spans="1:23" ht="16" x14ac:dyDescent="0.2">
      <c r="A707" s="9">
        <v>1353</v>
      </c>
      <c r="B707" s="9">
        <v>4906</v>
      </c>
      <c r="C707" s="9" t="s">
        <v>796</v>
      </c>
      <c r="D707" s="10" t="s">
        <v>513</v>
      </c>
      <c r="E707" s="9" t="s">
        <v>514</v>
      </c>
      <c r="F707" s="9" t="s">
        <v>513</v>
      </c>
      <c r="G707" s="11"/>
      <c r="I707" s="9">
        <v>96</v>
      </c>
      <c r="J707" s="12">
        <v>81</v>
      </c>
      <c r="K707" s="12"/>
      <c r="L707" s="12" t="s">
        <v>43</v>
      </c>
      <c r="M707" s="12">
        <v>80</v>
      </c>
      <c r="N707" s="9" t="s">
        <v>784</v>
      </c>
      <c r="O707" s="9" t="s">
        <v>104</v>
      </c>
      <c r="P707" s="13" t="s">
        <v>106</v>
      </c>
      <c r="Q707" s="9" t="s">
        <v>32</v>
      </c>
      <c r="R707" s="9">
        <v>1353</v>
      </c>
      <c r="S707" s="9"/>
      <c r="T707" s="9"/>
      <c r="U707" s="9"/>
      <c r="V707" s="9"/>
      <c r="W707" s="9"/>
    </row>
    <row r="708" spans="1:23" ht="16" x14ac:dyDescent="0.2">
      <c r="A708" s="9">
        <v>1354</v>
      </c>
      <c r="B708" s="9">
        <v>4907</v>
      </c>
      <c r="C708" s="9" t="s">
        <v>797</v>
      </c>
      <c r="D708" s="10" t="s">
        <v>93</v>
      </c>
      <c r="E708" s="9" t="s">
        <v>94</v>
      </c>
      <c r="F708" s="9" t="s">
        <v>95</v>
      </c>
      <c r="G708" s="11"/>
      <c r="I708" s="9">
        <v>96</v>
      </c>
      <c r="J708" s="12">
        <v>25</v>
      </c>
      <c r="K708" s="12" t="s">
        <v>96</v>
      </c>
      <c r="L708" s="12" t="s">
        <v>97</v>
      </c>
      <c r="M708" s="12">
        <v>59</v>
      </c>
      <c r="N708" s="9" t="s">
        <v>784</v>
      </c>
      <c r="O708" s="9" t="s">
        <v>104</v>
      </c>
      <c r="P708" s="13" t="s">
        <v>105</v>
      </c>
      <c r="Q708" s="9" t="s">
        <v>32</v>
      </c>
      <c r="R708" s="9">
        <v>1354</v>
      </c>
      <c r="S708" s="9"/>
      <c r="T708" s="9"/>
      <c r="U708" s="9"/>
      <c r="V708" s="9"/>
      <c r="W708" s="9"/>
    </row>
    <row r="709" spans="1:23" ht="16" x14ac:dyDescent="0.2">
      <c r="A709" s="9">
        <v>1354</v>
      </c>
      <c r="B709" s="9">
        <v>4908</v>
      </c>
      <c r="C709" s="9" t="s">
        <v>797</v>
      </c>
      <c r="D709" s="10" t="s">
        <v>93</v>
      </c>
      <c r="E709" s="9" t="s">
        <v>94</v>
      </c>
      <c r="F709" s="9" t="s">
        <v>95</v>
      </c>
      <c r="G709" s="11"/>
      <c r="I709" s="9">
        <v>96</v>
      </c>
      <c r="J709" s="12">
        <v>25</v>
      </c>
      <c r="K709" s="12" t="s">
        <v>96</v>
      </c>
      <c r="L709" s="12" t="s">
        <v>97</v>
      </c>
      <c r="M709" s="12">
        <v>59</v>
      </c>
      <c r="N709" s="9" t="s">
        <v>784</v>
      </c>
      <c r="O709" s="9" t="s">
        <v>104</v>
      </c>
      <c r="P709" s="13" t="s">
        <v>106</v>
      </c>
      <c r="Q709" s="9" t="s">
        <v>32</v>
      </c>
      <c r="R709" s="9">
        <v>1354</v>
      </c>
      <c r="S709" s="9"/>
      <c r="T709" s="9"/>
      <c r="U709" s="9"/>
      <c r="V709" s="9"/>
      <c r="W709" s="9"/>
    </row>
    <row r="710" spans="1:23" ht="16" x14ac:dyDescent="0.2">
      <c r="A710" s="9">
        <v>1355</v>
      </c>
      <c r="B710" s="9">
        <v>4909</v>
      </c>
      <c r="C710" s="9" t="s">
        <v>798</v>
      </c>
      <c r="D710" s="10" t="s">
        <v>217</v>
      </c>
      <c r="E710" s="9" t="s">
        <v>218</v>
      </c>
      <c r="F710" s="9" t="s">
        <v>219</v>
      </c>
      <c r="G710" s="11"/>
      <c r="I710" s="9">
        <v>96</v>
      </c>
      <c r="J710" s="12">
        <v>64</v>
      </c>
      <c r="K710" s="12" t="s">
        <v>220</v>
      </c>
      <c r="L710" s="12" t="s">
        <v>221</v>
      </c>
      <c r="M710" s="12">
        <v>32</v>
      </c>
      <c r="N710" s="9" t="s">
        <v>784</v>
      </c>
      <c r="O710" s="9" t="s">
        <v>104</v>
      </c>
      <c r="P710" s="13" t="s">
        <v>105</v>
      </c>
      <c r="Q710" s="9" t="s">
        <v>32</v>
      </c>
      <c r="R710" s="9">
        <v>1355</v>
      </c>
      <c r="S710" s="9"/>
      <c r="T710" s="9"/>
      <c r="U710" s="9"/>
      <c r="V710" s="9"/>
      <c r="W710" s="9"/>
    </row>
    <row r="711" spans="1:23" ht="16" x14ac:dyDescent="0.2">
      <c r="A711" s="9">
        <v>1355</v>
      </c>
      <c r="B711" s="9">
        <v>4910</v>
      </c>
      <c r="C711" s="9" t="s">
        <v>798</v>
      </c>
      <c r="D711" s="10" t="s">
        <v>217</v>
      </c>
      <c r="E711" s="9" t="s">
        <v>218</v>
      </c>
      <c r="F711" s="9" t="s">
        <v>219</v>
      </c>
      <c r="G711" s="11"/>
      <c r="I711" s="9">
        <v>96</v>
      </c>
      <c r="J711" s="12">
        <v>64</v>
      </c>
      <c r="K711" s="12" t="s">
        <v>220</v>
      </c>
      <c r="L711" s="12" t="s">
        <v>221</v>
      </c>
      <c r="M711" s="12">
        <v>32</v>
      </c>
      <c r="N711" s="9" t="s">
        <v>784</v>
      </c>
      <c r="O711" s="9" t="s">
        <v>104</v>
      </c>
      <c r="P711" s="13" t="s">
        <v>106</v>
      </c>
      <c r="Q711" s="9" t="s">
        <v>32</v>
      </c>
      <c r="R711" s="9">
        <v>1355</v>
      </c>
      <c r="S711" s="9"/>
      <c r="T711" s="9"/>
      <c r="U711" s="9"/>
      <c r="V711" s="9"/>
      <c r="W711" s="9"/>
    </row>
    <row r="712" spans="1:23" ht="16" x14ac:dyDescent="0.2">
      <c r="A712" s="9">
        <v>1356</v>
      </c>
      <c r="B712" s="9">
        <v>4911</v>
      </c>
      <c r="C712" s="9" t="s">
        <v>799</v>
      </c>
      <c r="D712" s="10" t="s">
        <v>262</v>
      </c>
      <c r="E712" s="9" t="s">
        <v>263</v>
      </c>
      <c r="F712" s="9" t="s">
        <v>264</v>
      </c>
      <c r="G712" s="11"/>
      <c r="H712" s="14" t="s">
        <v>143</v>
      </c>
      <c r="I712" s="9">
        <v>96</v>
      </c>
      <c r="J712" s="12">
        <v>76</v>
      </c>
      <c r="K712" s="12" t="s">
        <v>265</v>
      </c>
      <c r="L712" s="12" t="s">
        <v>266</v>
      </c>
      <c r="M712" s="12">
        <v>3</v>
      </c>
      <c r="N712" s="9" t="s">
        <v>784</v>
      </c>
      <c r="O712" s="14" t="s">
        <v>104</v>
      </c>
      <c r="P712" s="13" t="s">
        <v>105</v>
      </c>
      <c r="Q712" s="9" t="s">
        <v>32</v>
      </c>
      <c r="R712" s="9">
        <v>1356</v>
      </c>
      <c r="S712" s="9"/>
      <c r="T712" s="9"/>
      <c r="U712" s="9"/>
      <c r="V712" s="9"/>
      <c r="W712" s="9"/>
    </row>
    <row r="713" spans="1:23" ht="16" x14ac:dyDescent="0.2">
      <c r="A713" s="9">
        <v>1356</v>
      </c>
      <c r="B713" s="9">
        <v>4912</v>
      </c>
      <c r="C713" s="9" t="s">
        <v>799</v>
      </c>
      <c r="D713" s="10" t="s">
        <v>262</v>
      </c>
      <c r="E713" s="9" t="s">
        <v>263</v>
      </c>
      <c r="F713" s="9" t="s">
        <v>264</v>
      </c>
      <c r="G713" s="11"/>
      <c r="H713" s="14" t="s">
        <v>143</v>
      </c>
      <c r="I713" s="9">
        <v>96</v>
      </c>
      <c r="J713" s="12">
        <v>76</v>
      </c>
      <c r="K713" s="12" t="s">
        <v>265</v>
      </c>
      <c r="L713" s="12" t="s">
        <v>266</v>
      </c>
      <c r="M713" s="12">
        <v>3</v>
      </c>
      <c r="N713" s="9" t="s">
        <v>784</v>
      </c>
      <c r="O713" s="14" t="s">
        <v>104</v>
      </c>
      <c r="P713" s="13" t="s">
        <v>106</v>
      </c>
      <c r="Q713" s="9" t="s">
        <v>32</v>
      </c>
      <c r="R713" s="9">
        <v>1356</v>
      </c>
      <c r="S713" s="9"/>
      <c r="T713" s="9"/>
      <c r="U713" s="9"/>
      <c r="V713" s="9"/>
      <c r="W713" s="9"/>
    </row>
    <row r="714" spans="1:23" ht="16" x14ac:dyDescent="0.2">
      <c r="A714" s="9">
        <v>1357</v>
      </c>
      <c r="B714" s="9">
        <v>4913</v>
      </c>
      <c r="C714" s="9" t="s">
        <v>800</v>
      </c>
      <c r="D714" s="10" t="s">
        <v>527</v>
      </c>
      <c r="E714" s="9" t="s">
        <v>528</v>
      </c>
      <c r="F714" s="9" t="s">
        <v>529</v>
      </c>
      <c r="G714" s="11"/>
      <c r="I714" s="9">
        <v>96</v>
      </c>
      <c r="J714" s="12">
        <v>24</v>
      </c>
      <c r="K714" s="12" t="s">
        <v>530</v>
      </c>
      <c r="L714" s="12" t="s">
        <v>531</v>
      </c>
      <c r="M714" s="12">
        <v>40</v>
      </c>
      <c r="N714" s="9" t="s">
        <v>784</v>
      </c>
      <c r="O714" s="9" t="s">
        <v>104</v>
      </c>
      <c r="P714" s="13" t="s">
        <v>105</v>
      </c>
      <c r="Q714" s="9" t="s">
        <v>32</v>
      </c>
      <c r="R714" s="9">
        <v>1357</v>
      </c>
      <c r="S714" s="9"/>
      <c r="T714" s="9"/>
      <c r="U714" s="9"/>
      <c r="V714" s="9"/>
      <c r="W714" s="9"/>
    </row>
    <row r="715" spans="1:23" ht="16" x14ac:dyDescent="0.2">
      <c r="A715" s="9">
        <v>1357</v>
      </c>
      <c r="B715" s="9">
        <v>4914</v>
      </c>
      <c r="C715" s="9" t="s">
        <v>800</v>
      </c>
      <c r="D715" s="10" t="s">
        <v>527</v>
      </c>
      <c r="E715" s="9" t="s">
        <v>528</v>
      </c>
      <c r="F715" s="9" t="s">
        <v>529</v>
      </c>
      <c r="G715" s="11"/>
      <c r="I715" s="9">
        <v>96</v>
      </c>
      <c r="J715" s="12">
        <v>24</v>
      </c>
      <c r="K715" s="12" t="s">
        <v>530</v>
      </c>
      <c r="L715" s="12" t="s">
        <v>531</v>
      </c>
      <c r="M715" s="12">
        <v>40</v>
      </c>
      <c r="N715" s="9" t="s">
        <v>784</v>
      </c>
      <c r="O715" s="9" t="s">
        <v>104</v>
      </c>
      <c r="P715" s="13" t="s">
        <v>106</v>
      </c>
      <c r="Q715" s="9" t="s">
        <v>32</v>
      </c>
      <c r="R715" s="9">
        <v>1357</v>
      </c>
      <c r="S715" s="9"/>
      <c r="T715" s="9"/>
      <c r="U715" s="9"/>
      <c r="V715" s="9"/>
      <c r="W715" s="9"/>
    </row>
    <row r="716" spans="1:23" ht="16" x14ac:dyDescent="0.2">
      <c r="A716" s="9">
        <v>1358</v>
      </c>
      <c r="B716" s="9">
        <v>4915</v>
      </c>
      <c r="C716" s="9" t="s">
        <v>801</v>
      </c>
      <c r="D716" s="10" t="s">
        <v>24</v>
      </c>
      <c r="E716" s="9" t="s">
        <v>25</v>
      </c>
      <c r="F716" s="9" t="s">
        <v>26</v>
      </c>
      <c r="G716" s="11"/>
      <c r="H716" s="9"/>
      <c r="I716" s="9">
        <v>96</v>
      </c>
      <c r="J716" s="12">
        <v>37</v>
      </c>
      <c r="K716" s="12" t="s">
        <v>27</v>
      </c>
      <c r="L716" s="12" t="s">
        <v>28</v>
      </c>
      <c r="M716" s="12">
        <v>7</v>
      </c>
      <c r="N716" s="9" t="s">
        <v>784</v>
      </c>
      <c r="O716" s="9" t="s">
        <v>104</v>
      </c>
      <c r="P716" s="13" t="s">
        <v>105</v>
      </c>
      <c r="Q716" s="9" t="s">
        <v>32</v>
      </c>
      <c r="R716" s="9">
        <v>1358</v>
      </c>
      <c r="S716" s="9"/>
      <c r="T716" s="9"/>
      <c r="U716" s="9"/>
      <c r="V716" s="9"/>
      <c r="W716" s="9"/>
    </row>
    <row r="717" spans="1:23" ht="16" x14ac:dyDescent="0.2">
      <c r="A717" s="9">
        <v>1358</v>
      </c>
      <c r="B717" s="9">
        <v>4916</v>
      </c>
      <c r="C717" s="9" t="s">
        <v>801</v>
      </c>
      <c r="D717" s="10" t="s">
        <v>24</v>
      </c>
      <c r="E717" s="9" t="s">
        <v>25</v>
      </c>
      <c r="F717" s="9" t="s">
        <v>26</v>
      </c>
      <c r="G717" s="11"/>
      <c r="H717" s="9"/>
      <c r="I717" s="9">
        <v>96</v>
      </c>
      <c r="J717" s="12">
        <v>37</v>
      </c>
      <c r="K717" s="12" t="s">
        <v>27</v>
      </c>
      <c r="L717" s="12" t="s">
        <v>28</v>
      </c>
      <c r="M717" s="12">
        <v>7</v>
      </c>
      <c r="N717" s="9" t="s">
        <v>784</v>
      </c>
      <c r="O717" s="9" t="s">
        <v>104</v>
      </c>
      <c r="P717" s="13" t="s">
        <v>106</v>
      </c>
      <c r="Q717" s="9" t="s">
        <v>32</v>
      </c>
      <c r="R717" s="9">
        <v>1358</v>
      </c>
      <c r="S717" s="9"/>
      <c r="T717" s="9"/>
      <c r="U717" s="9"/>
      <c r="V717" s="9"/>
      <c r="W717" s="9"/>
    </row>
    <row r="718" spans="1:23" ht="16" x14ac:dyDescent="0.2">
      <c r="A718" s="9">
        <v>1359</v>
      </c>
      <c r="B718" s="9">
        <v>4917</v>
      </c>
      <c r="C718" s="9" t="s">
        <v>802</v>
      </c>
      <c r="D718" s="10" t="s">
        <v>193</v>
      </c>
      <c r="E718" s="9" t="s">
        <v>194</v>
      </c>
      <c r="F718" s="9" t="s">
        <v>195</v>
      </c>
      <c r="G718" s="11"/>
      <c r="I718" s="9">
        <v>96</v>
      </c>
      <c r="J718" s="12">
        <v>35</v>
      </c>
      <c r="K718" s="12" t="s">
        <v>196</v>
      </c>
      <c r="L718" s="12" t="s">
        <v>197</v>
      </c>
      <c r="M718" s="12">
        <v>26</v>
      </c>
      <c r="N718" s="9" t="s">
        <v>784</v>
      </c>
      <c r="O718" s="9" t="s">
        <v>104</v>
      </c>
      <c r="P718" s="13" t="s">
        <v>105</v>
      </c>
      <c r="Q718" s="9" t="s">
        <v>32</v>
      </c>
      <c r="R718" s="9">
        <v>1359</v>
      </c>
      <c r="S718" s="9" t="s">
        <v>143</v>
      </c>
      <c r="T718" s="9" t="s">
        <v>143</v>
      </c>
      <c r="U718" s="9" t="s">
        <v>143</v>
      </c>
      <c r="V718" s="9"/>
      <c r="W718" s="9"/>
    </row>
    <row r="719" spans="1:23" ht="16" x14ac:dyDescent="0.2">
      <c r="A719" s="9">
        <v>1359</v>
      </c>
      <c r="B719" s="9">
        <v>4918</v>
      </c>
      <c r="C719" s="9" t="s">
        <v>802</v>
      </c>
      <c r="D719" s="10" t="s">
        <v>193</v>
      </c>
      <c r="E719" s="9" t="s">
        <v>194</v>
      </c>
      <c r="F719" s="9" t="s">
        <v>195</v>
      </c>
      <c r="G719" s="11"/>
      <c r="I719" s="9">
        <v>96</v>
      </c>
      <c r="J719" s="12">
        <v>35</v>
      </c>
      <c r="K719" s="12" t="s">
        <v>196</v>
      </c>
      <c r="L719" s="12" t="s">
        <v>197</v>
      </c>
      <c r="M719" s="12">
        <v>26</v>
      </c>
      <c r="N719" s="9" t="s">
        <v>784</v>
      </c>
      <c r="O719" s="9" t="s">
        <v>104</v>
      </c>
      <c r="P719" s="13" t="s">
        <v>106</v>
      </c>
      <c r="Q719" s="9" t="s">
        <v>32</v>
      </c>
      <c r="R719" s="9">
        <v>1359</v>
      </c>
      <c r="S719" s="9" t="s">
        <v>143</v>
      </c>
      <c r="T719" s="9" t="s">
        <v>143</v>
      </c>
      <c r="U719" s="9" t="s">
        <v>143</v>
      </c>
      <c r="V719" s="9"/>
      <c r="W719" s="9"/>
    </row>
    <row r="720" spans="1:23" ht="16" x14ac:dyDescent="0.2">
      <c r="A720" s="9">
        <v>1360</v>
      </c>
      <c r="B720" s="9">
        <v>4919</v>
      </c>
      <c r="C720" s="9" t="s">
        <v>803</v>
      </c>
      <c r="D720" s="10" t="s">
        <v>518</v>
      </c>
      <c r="E720" s="9" t="s">
        <v>519</v>
      </c>
      <c r="F720" s="9" t="s">
        <v>520</v>
      </c>
      <c r="G720" s="11"/>
      <c r="I720" s="9">
        <v>96</v>
      </c>
      <c r="J720" s="12">
        <v>30</v>
      </c>
      <c r="K720" s="12" t="s">
        <v>521</v>
      </c>
      <c r="L720" s="12" t="s">
        <v>522</v>
      </c>
      <c r="M720" s="12">
        <v>42</v>
      </c>
      <c r="N720" s="9" t="s">
        <v>784</v>
      </c>
      <c r="O720" s="9" t="s">
        <v>104</v>
      </c>
      <c r="P720" s="13" t="s">
        <v>105</v>
      </c>
      <c r="Q720" s="9" t="s">
        <v>32</v>
      </c>
      <c r="R720" s="9">
        <v>1360</v>
      </c>
      <c r="S720" s="9" t="s">
        <v>143</v>
      </c>
      <c r="T720" s="9"/>
      <c r="U720" s="9" t="s">
        <v>143</v>
      </c>
      <c r="V720" s="9"/>
      <c r="W720" s="9"/>
    </row>
    <row r="721" spans="1:23" ht="16" x14ac:dyDescent="0.2">
      <c r="A721" s="9">
        <v>1360</v>
      </c>
      <c r="B721" s="9">
        <v>4920</v>
      </c>
      <c r="C721" s="9" t="s">
        <v>803</v>
      </c>
      <c r="D721" s="10" t="s">
        <v>518</v>
      </c>
      <c r="E721" s="9" t="s">
        <v>519</v>
      </c>
      <c r="F721" s="9" t="s">
        <v>520</v>
      </c>
      <c r="G721" s="11"/>
      <c r="I721" s="9">
        <v>96</v>
      </c>
      <c r="J721" s="12">
        <v>30</v>
      </c>
      <c r="K721" s="12" t="s">
        <v>521</v>
      </c>
      <c r="L721" s="12" t="s">
        <v>522</v>
      </c>
      <c r="M721" s="12">
        <v>42</v>
      </c>
      <c r="N721" s="9" t="s">
        <v>784</v>
      </c>
      <c r="O721" s="9" t="s">
        <v>104</v>
      </c>
      <c r="P721" s="13" t="s">
        <v>106</v>
      </c>
      <c r="Q721" s="9" t="s">
        <v>32</v>
      </c>
      <c r="R721" s="9">
        <v>1360</v>
      </c>
      <c r="S721" s="9" t="s">
        <v>143</v>
      </c>
      <c r="T721" s="9"/>
      <c r="U721" s="9" t="s">
        <v>143</v>
      </c>
      <c r="V721" s="9"/>
      <c r="W721" s="9"/>
    </row>
    <row r="722" spans="1:23" ht="16" x14ac:dyDescent="0.2">
      <c r="A722" s="9">
        <v>1361</v>
      </c>
      <c r="B722" s="9">
        <v>4921</v>
      </c>
      <c r="C722" s="9" t="s">
        <v>804</v>
      </c>
      <c r="D722" s="10" t="s">
        <v>436</v>
      </c>
      <c r="E722" s="9" t="s">
        <v>437</v>
      </c>
      <c r="F722" s="9" t="s">
        <v>438</v>
      </c>
      <c r="G722" s="11"/>
      <c r="I722" s="9">
        <v>96</v>
      </c>
      <c r="J722" s="12">
        <v>58</v>
      </c>
      <c r="K722" s="12" t="s">
        <v>439</v>
      </c>
      <c r="L722" s="12" t="s">
        <v>440</v>
      </c>
      <c r="M722" s="12">
        <v>43</v>
      </c>
      <c r="N722" s="9" t="s">
        <v>784</v>
      </c>
      <c r="O722" s="9" t="s">
        <v>104</v>
      </c>
      <c r="P722" s="13" t="s">
        <v>105</v>
      </c>
      <c r="Q722" s="9" t="s">
        <v>32</v>
      </c>
      <c r="R722" s="9">
        <v>1361</v>
      </c>
      <c r="S722" s="9"/>
      <c r="T722" s="9"/>
      <c r="U722" s="9"/>
      <c r="V722" s="9"/>
      <c r="W722" s="9"/>
    </row>
    <row r="723" spans="1:23" ht="16" x14ac:dyDescent="0.2">
      <c r="A723" s="9">
        <v>1361</v>
      </c>
      <c r="B723" s="9">
        <v>4922</v>
      </c>
      <c r="C723" s="9" t="s">
        <v>804</v>
      </c>
      <c r="D723" s="10" t="s">
        <v>436</v>
      </c>
      <c r="E723" s="9" t="s">
        <v>437</v>
      </c>
      <c r="F723" s="9" t="s">
        <v>438</v>
      </c>
      <c r="G723" s="11"/>
      <c r="I723" s="9">
        <v>96</v>
      </c>
      <c r="J723" s="12">
        <v>58</v>
      </c>
      <c r="K723" s="12" t="s">
        <v>439</v>
      </c>
      <c r="L723" s="12" t="s">
        <v>440</v>
      </c>
      <c r="M723" s="12">
        <v>43</v>
      </c>
      <c r="N723" s="9" t="s">
        <v>784</v>
      </c>
      <c r="O723" s="9" t="s">
        <v>104</v>
      </c>
      <c r="P723" s="13" t="s">
        <v>106</v>
      </c>
      <c r="Q723" s="9" t="s">
        <v>32</v>
      </c>
      <c r="R723" s="9">
        <v>1361</v>
      </c>
      <c r="S723" s="9"/>
      <c r="T723" s="9"/>
      <c r="U723" s="9"/>
      <c r="V723" s="9"/>
      <c r="W723" s="9"/>
    </row>
    <row r="724" spans="1:23" ht="16" x14ac:dyDescent="0.2">
      <c r="A724" s="9">
        <v>1362</v>
      </c>
      <c r="B724" s="9">
        <v>4923</v>
      </c>
      <c r="C724" s="9" t="s">
        <v>805</v>
      </c>
      <c r="D724" s="10" t="s">
        <v>45</v>
      </c>
      <c r="E724" s="9" t="s">
        <v>46</v>
      </c>
      <c r="F724" s="9" t="s">
        <v>47</v>
      </c>
      <c r="G724" s="11"/>
      <c r="I724" s="9">
        <v>96</v>
      </c>
      <c r="J724" s="12">
        <v>46</v>
      </c>
      <c r="K724" s="12" t="s">
        <v>48</v>
      </c>
      <c r="L724" s="12" t="s">
        <v>49</v>
      </c>
      <c r="M724" s="12">
        <v>29</v>
      </c>
      <c r="N724" s="9" t="s">
        <v>784</v>
      </c>
      <c r="O724" s="9" t="s">
        <v>104</v>
      </c>
      <c r="P724" s="13" t="s">
        <v>105</v>
      </c>
      <c r="Q724" s="9" t="s">
        <v>32</v>
      </c>
      <c r="R724" s="9">
        <v>1362</v>
      </c>
      <c r="S724" s="9" t="s">
        <v>143</v>
      </c>
      <c r="T724" s="9" t="s">
        <v>143</v>
      </c>
      <c r="U724" s="9"/>
      <c r="V724" s="9"/>
      <c r="W724" s="9"/>
    </row>
    <row r="725" spans="1:23" ht="16" x14ac:dyDescent="0.2">
      <c r="A725" s="9">
        <v>1362</v>
      </c>
      <c r="B725" s="9">
        <v>4924</v>
      </c>
      <c r="C725" s="9" t="s">
        <v>805</v>
      </c>
      <c r="D725" s="10" t="s">
        <v>45</v>
      </c>
      <c r="E725" s="9" t="s">
        <v>46</v>
      </c>
      <c r="F725" s="9" t="s">
        <v>47</v>
      </c>
      <c r="G725" s="11"/>
      <c r="I725" s="9">
        <v>96</v>
      </c>
      <c r="J725" s="12">
        <v>46</v>
      </c>
      <c r="K725" s="12" t="s">
        <v>48</v>
      </c>
      <c r="L725" s="12" t="s">
        <v>49</v>
      </c>
      <c r="M725" s="12">
        <v>29</v>
      </c>
      <c r="N725" s="9" t="s">
        <v>784</v>
      </c>
      <c r="O725" s="9" t="s">
        <v>104</v>
      </c>
      <c r="P725" s="13" t="s">
        <v>106</v>
      </c>
      <c r="Q725" s="9" t="s">
        <v>32</v>
      </c>
      <c r="R725" s="9">
        <v>1362</v>
      </c>
      <c r="S725" s="9" t="s">
        <v>143</v>
      </c>
      <c r="T725" s="9" t="s">
        <v>143</v>
      </c>
      <c r="U725" s="9"/>
      <c r="V725" s="9"/>
      <c r="W725" s="9"/>
    </row>
    <row r="726" spans="1:23" ht="16" x14ac:dyDescent="0.2">
      <c r="A726" s="9">
        <v>1363</v>
      </c>
      <c r="B726" s="9">
        <v>4925</v>
      </c>
      <c r="C726" s="9" t="s">
        <v>806</v>
      </c>
      <c r="D726" s="10" t="s">
        <v>211</v>
      </c>
      <c r="E726" s="9" t="s">
        <v>212</v>
      </c>
      <c r="F726" s="9" t="s">
        <v>213</v>
      </c>
      <c r="G726" s="11"/>
      <c r="I726" s="9">
        <v>96</v>
      </c>
      <c r="J726" s="12">
        <v>63</v>
      </c>
      <c r="K726" s="12" t="s">
        <v>214</v>
      </c>
      <c r="L726" s="12" t="s">
        <v>215</v>
      </c>
      <c r="M726" s="12">
        <v>63</v>
      </c>
      <c r="N726" s="9" t="s">
        <v>784</v>
      </c>
      <c r="O726" s="9" t="s">
        <v>104</v>
      </c>
      <c r="P726" s="13" t="s">
        <v>105</v>
      </c>
      <c r="Q726" s="9" t="s">
        <v>32</v>
      </c>
      <c r="R726" s="9">
        <v>1363</v>
      </c>
      <c r="S726" s="9" t="s">
        <v>143</v>
      </c>
      <c r="T726" s="9" t="s">
        <v>143</v>
      </c>
      <c r="U726" s="9"/>
      <c r="V726" s="9"/>
      <c r="W726" s="9"/>
    </row>
    <row r="727" spans="1:23" ht="16" x14ac:dyDescent="0.2">
      <c r="A727" s="9">
        <v>1363</v>
      </c>
      <c r="B727" s="9">
        <v>4926</v>
      </c>
      <c r="C727" s="9" t="s">
        <v>806</v>
      </c>
      <c r="D727" s="10" t="s">
        <v>211</v>
      </c>
      <c r="E727" s="9" t="s">
        <v>212</v>
      </c>
      <c r="F727" s="9" t="s">
        <v>213</v>
      </c>
      <c r="G727" s="11"/>
      <c r="I727" s="9">
        <v>96</v>
      </c>
      <c r="J727" s="12">
        <v>63</v>
      </c>
      <c r="K727" s="12" t="s">
        <v>214</v>
      </c>
      <c r="L727" s="12" t="s">
        <v>215</v>
      </c>
      <c r="M727" s="12">
        <v>63</v>
      </c>
      <c r="N727" s="9" t="s">
        <v>784</v>
      </c>
      <c r="O727" s="9" t="s">
        <v>104</v>
      </c>
      <c r="P727" s="13" t="s">
        <v>106</v>
      </c>
      <c r="Q727" s="9" t="s">
        <v>32</v>
      </c>
      <c r="R727" s="9">
        <v>1363</v>
      </c>
      <c r="S727" s="9" t="s">
        <v>143</v>
      </c>
      <c r="T727" s="9" t="s">
        <v>143</v>
      </c>
      <c r="U727" s="9"/>
      <c r="V727" s="9"/>
      <c r="W727" s="9"/>
    </row>
    <row r="728" spans="1:23" ht="16" x14ac:dyDescent="0.2">
      <c r="A728" s="9">
        <v>1364</v>
      </c>
      <c r="B728" s="9">
        <v>4927</v>
      </c>
      <c r="C728" s="9" t="s">
        <v>807</v>
      </c>
      <c r="D728" s="10" t="s">
        <v>362</v>
      </c>
      <c r="E728" s="9" t="s">
        <v>363</v>
      </c>
      <c r="F728" s="9" t="s">
        <v>364</v>
      </c>
      <c r="G728" s="11"/>
      <c r="I728" s="9">
        <v>96</v>
      </c>
      <c r="J728" s="12">
        <v>65</v>
      </c>
      <c r="K728" s="12" t="s">
        <v>365</v>
      </c>
      <c r="L728" s="12" t="s">
        <v>366</v>
      </c>
      <c r="M728" s="12">
        <v>24</v>
      </c>
      <c r="N728" s="9" t="s">
        <v>784</v>
      </c>
      <c r="O728" s="9" t="s">
        <v>104</v>
      </c>
      <c r="P728" s="13" t="s">
        <v>105</v>
      </c>
      <c r="Q728" s="9" t="s">
        <v>32</v>
      </c>
      <c r="R728" s="9">
        <v>1364</v>
      </c>
      <c r="S728" s="9" t="s">
        <v>143</v>
      </c>
      <c r="T728" s="9" t="s">
        <v>143</v>
      </c>
      <c r="U728" s="9"/>
      <c r="V728" s="9"/>
      <c r="W728" s="9"/>
    </row>
    <row r="729" spans="1:23" ht="16" x14ac:dyDescent="0.2">
      <c r="A729" s="9">
        <v>1364</v>
      </c>
      <c r="B729" s="9">
        <v>4928</v>
      </c>
      <c r="C729" s="9" t="s">
        <v>807</v>
      </c>
      <c r="D729" s="10" t="s">
        <v>362</v>
      </c>
      <c r="E729" s="9" t="s">
        <v>363</v>
      </c>
      <c r="F729" s="9" t="s">
        <v>364</v>
      </c>
      <c r="G729" s="11"/>
      <c r="I729" s="9">
        <v>96</v>
      </c>
      <c r="J729" s="12">
        <v>65</v>
      </c>
      <c r="K729" s="12" t="s">
        <v>365</v>
      </c>
      <c r="L729" s="12" t="s">
        <v>366</v>
      </c>
      <c r="M729" s="12">
        <v>24</v>
      </c>
      <c r="N729" s="9" t="s">
        <v>784</v>
      </c>
      <c r="O729" s="9" t="s">
        <v>104</v>
      </c>
      <c r="P729" s="13" t="s">
        <v>106</v>
      </c>
      <c r="Q729" s="9" t="s">
        <v>32</v>
      </c>
      <c r="R729" s="9">
        <v>1364</v>
      </c>
      <c r="S729" s="9" t="s">
        <v>143</v>
      </c>
      <c r="T729" s="9" t="s">
        <v>143</v>
      </c>
      <c r="U729" s="9"/>
      <c r="V729" s="9"/>
      <c r="W729" s="9"/>
    </row>
    <row r="730" spans="1:23" ht="16" x14ac:dyDescent="0.2">
      <c r="A730" s="9">
        <v>1365</v>
      </c>
      <c r="B730" s="9">
        <v>4929</v>
      </c>
      <c r="C730" s="9" t="s">
        <v>808</v>
      </c>
      <c r="D730" s="10" t="s">
        <v>181</v>
      </c>
      <c r="E730" s="9" t="s">
        <v>182</v>
      </c>
      <c r="F730" s="9" t="s">
        <v>183</v>
      </c>
      <c r="G730" s="11"/>
      <c r="I730" s="9">
        <v>96</v>
      </c>
      <c r="J730" s="12">
        <v>66</v>
      </c>
      <c r="K730" s="12" t="s">
        <v>184</v>
      </c>
      <c r="L730" s="12" t="s">
        <v>185</v>
      </c>
      <c r="M730" s="12">
        <v>79</v>
      </c>
      <c r="N730" s="9" t="s">
        <v>784</v>
      </c>
      <c r="O730" s="9" t="s">
        <v>104</v>
      </c>
      <c r="P730" s="13" t="s">
        <v>105</v>
      </c>
      <c r="Q730" s="9" t="s">
        <v>32</v>
      </c>
      <c r="R730" s="9">
        <v>1365</v>
      </c>
      <c r="S730" s="9" t="s">
        <v>143</v>
      </c>
      <c r="T730" s="9" t="s">
        <v>143</v>
      </c>
      <c r="U730" s="9"/>
      <c r="V730" s="9"/>
      <c r="W730" s="9"/>
    </row>
    <row r="731" spans="1:23" ht="16" x14ac:dyDescent="0.2">
      <c r="A731" s="9">
        <v>1365</v>
      </c>
      <c r="B731" s="9">
        <v>4930</v>
      </c>
      <c r="C731" s="9" t="s">
        <v>808</v>
      </c>
      <c r="D731" s="10" t="s">
        <v>181</v>
      </c>
      <c r="E731" s="9" t="s">
        <v>182</v>
      </c>
      <c r="F731" s="9" t="s">
        <v>183</v>
      </c>
      <c r="G731" s="11"/>
      <c r="I731" s="9">
        <v>96</v>
      </c>
      <c r="J731" s="12">
        <v>66</v>
      </c>
      <c r="K731" s="12" t="s">
        <v>184</v>
      </c>
      <c r="L731" s="12" t="s">
        <v>185</v>
      </c>
      <c r="M731" s="12">
        <v>79</v>
      </c>
      <c r="N731" s="9" t="s">
        <v>784</v>
      </c>
      <c r="O731" s="9" t="s">
        <v>104</v>
      </c>
      <c r="P731" s="13" t="s">
        <v>106</v>
      </c>
      <c r="Q731" s="9" t="s">
        <v>32</v>
      </c>
      <c r="R731" s="9">
        <v>1365</v>
      </c>
      <c r="S731" s="9" t="s">
        <v>143</v>
      </c>
      <c r="T731" s="9" t="s">
        <v>143</v>
      </c>
      <c r="U731" s="9"/>
      <c r="V731" s="9"/>
      <c r="W731" s="9"/>
    </row>
    <row r="732" spans="1:23" ht="16" x14ac:dyDescent="0.2">
      <c r="A732" s="9">
        <v>1366</v>
      </c>
      <c r="B732" s="9">
        <v>4931</v>
      </c>
      <c r="C732" s="9" t="s">
        <v>809</v>
      </c>
      <c r="D732" s="10" t="s">
        <v>151</v>
      </c>
      <c r="E732" s="9" t="s">
        <v>152</v>
      </c>
      <c r="F732" s="9" t="s">
        <v>153</v>
      </c>
      <c r="G732" s="11"/>
      <c r="I732" s="9">
        <v>96</v>
      </c>
      <c r="J732" s="12">
        <v>45</v>
      </c>
      <c r="K732" s="12" t="s">
        <v>154</v>
      </c>
      <c r="L732" s="12" t="s">
        <v>155</v>
      </c>
      <c r="M732" s="12">
        <v>30</v>
      </c>
      <c r="N732" s="9" t="s">
        <v>784</v>
      </c>
      <c r="O732" s="9" t="s">
        <v>30</v>
      </c>
      <c r="P732" s="13" t="s">
        <v>31</v>
      </c>
      <c r="Q732" s="9" t="s">
        <v>32</v>
      </c>
      <c r="R732" s="9">
        <v>1366</v>
      </c>
      <c r="S732" s="9"/>
      <c r="T732" s="9"/>
      <c r="U732" s="9"/>
      <c r="V732" s="9"/>
      <c r="W732" s="9"/>
    </row>
    <row r="733" spans="1:23" ht="16" x14ac:dyDescent="0.2">
      <c r="A733" s="9">
        <v>1366</v>
      </c>
      <c r="B733" s="9">
        <v>4932</v>
      </c>
      <c r="C733" s="9" t="s">
        <v>809</v>
      </c>
      <c r="D733" s="10" t="s">
        <v>151</v>
      </c>
      <c r="E733" s="9" t="s">
        <v>152</v>
      </c>
      <c r="F733" s="9" t="s">
        <v>153</v>
      </c>
      <c r="G733" s="11"/>
      <c r="I733" s="9">
        <v>96</v>
      </c>
      <c r="J733" s="12">
        <v>45</v>
      </c>
      <c r="K733" s="12" t="s">
        <v>154</v>
      </c>
      <c r="L733" s="12" t="s">
        <v>155</v>
      </c>
      <c r="M733" s="12">
        <v>30</v>
      </c>
      <c r="N733" s="9" t="s">
        <v>784</v>
      </c>
      <c r="O733" s="9" t="s">
        <v>30</v>
      </c>
      <c r="P733" s="13" t="s">
        <v>33</v>
      </c>
      <c r="Q733" s="9" t="s">
        <v>32</v>
      </c>
      <c r="R733" s="9">
        <v>1366</v>
      </c>
      <c r="S733" s="9"/>
      <c r="T733" s="9"/>
      <c r="U733" s="9"/>
      <c r="V733" s="9"/>
      <c r="W733" s="9"/>
    </row>
    <row r="734" spans="1:23" ht="16" x14ac:dyDescent="0.2">
      <c r="A734" s="9">
        <v>1367</v>
      </c>
      <c r="B734" s="9">
        <v>4933</v>
      </c>
      <c r="C734" s="9" t="s">
        <v>810</v>
      </c>
      <c r="D734" s="10" t="s">
        <v>338</v>
      </c>
      <c r="E734" s="9" t="s">
        <v>339</v>
      </c>
      <c r="F734" s="9" t="s">
        <v>340</v>
      </c>
      <c r="G734" s="11"/>
      <c r="I734" s="9">
        <v>96</v>
      </c>
      <c r="J734" s="12">
        <v>53</v>
      </c>
      <c r="K734" s="12" t="s">
        <v>341</v>
      </c>
      <c r="L734" s="12" t="s">
        <v>342</v>
      </c>
      <c r="M734" s="12">
        <v>74</v>
      </c>
      <c r="N734" s="9" t="s">
        <v>784</v>
      </c>
      <c r="O734" s="9" t="s">
        <v>30</v>
      </c>
      <c r="P734" s="13" t="s">
        <v>31</v>
      </c>
      <c r="Q734" s="9" t="s">
        <v>32</v>
      </c>
      <c r="R734" s="9">
        <v>1367</v>
      </c>
      <c r="S734" s="9"/>
      <c r="T734" s="9"/>
      <c r="U734" s="9"/>
      <c r="V734" s="9"/>
      <c r="W734" s="9"/>
    </row>
    <row r="735" spans="1:23" ht="16" x14ac:dyDescent="0.2">
      <c r="A735" s="9">
        <v>1367</v>
      </c>
      <c r="B735" s="9">
        <v>4934</v>
      </c>
      <c r="C735" s="9" t="s">
        <v>810</v>
      </c>
      <c r="D735" s="10" t="s">
        <v>338</v>
      </c>
      <c r="E735" s="9" t="s">
        <v>339</v>
      </c>
      <c r="F735" s="9" t="s">
        <v>340</v>
      </c>
      <c r="G735" s="11"/>
      <c r="I735" s="9">
        <v>96</v>
      </c>
      <c r="J735" s="12">
        <v>53</v>
      </c>
      <c r="K735" s="12" t="s">
        <v>341</v>
      </c>
      <c r="L735" s="12" t="s">
        <v>342</v>
      </c>
      <c r="M735" s="12">
        <v>74</v>
      </c>
      <c r="N735" s="9" t="s">
        <v>784</v>
      </c>
      <c r="O735" s="9" t="s">
        <v>30</v>
      </c>
      <c r="P735" s="13" t="s">
        <v>33</v>
      </c>
      <c r="Q735" s="9" t="s">
        <v>32</v>
      </c>
      <c r="R735" s="9">
        <v>1367</v>
      </c>
      <c r="S735" s="9"/>
      <c r="T735" s="9"/>
      <c r="U735" s="9"/>
      <c r="V735" s="9"/>
      <c r="W735" s="9"/>
    </row>
    <row r="736" spans="1:23" ht="16" x14ac:dyDescent="0.2">
      <c r="A736" s="9">
        <v>1368</v>
      </c>
      <c r="B736" s="9">
        <v>4935</v>
      </c>
      <c r="C736" s="9" t="s">
        <v>811</v>
      </c>
      <c r="D736" s="10" t="s">
        <v>108</v>
      </c>
      <c r="E736" s="9" t="s">
        <v>109</v>
      </c>
      <c r="F736" s="9" t="s">
        <v>110</v>
      </c>
      <c r="G736" s="11"/>
      <c r="I736" s="9">
        <v>96</v>
      </c>
      <c r="J736" s="12">
        <v>67</v>
      </c>
      <c r="K736" s="12" t="s">
        <v>111</v>
      </c>
      <c r="L736" s="12" t="s">
        <v>112</v>
      </c>
      <c r="M736" s="12">
        <v>76</v>
      </c>
      <c r="N736" s="9" t="s">
        <v>784</v>
      </c>
      <c r="O736" s="9" t="s">
        <v>30</v>
      </c>
      <c r="P736" s="13" t="s">
        <v>31</v>
      </c>
      <c r="Q736" s="9" t="s">
        <v>32</v>
      </c>
      <c r="R736" s="9">
        <v>1368</v>
      </c>
      <c r="S736" s="9"/>
      <c r="T736" s="9"/>
      <c r="U736" s="9"/>
      <c r="V736" s="9"/>
      <c r="W736" s="9"/>
    </row>
    <row r="737" spans="1:23" ht="16" x14ac:dyDescent="0.2">
      <c r="A737" s="9">
        <v>1368</v>
      </c>
      <c r="B737" s="9">
        <v>4936</v>
      </c>
      <c r="C737" s="9" t="s">
        <v>811</v>
      </c>
      <c r="D737" s="10" t="s">
        <v>108</v>
      </c>
      <c r="E737" s="9" t="s">
        <v>109</v>
      </c>
      <c r="F737" s="9" t="s">
        <v>110</v>
      </c>
      <c r="G737" s="11"/>
      <c r="I737" s="9">
        <v>96</v>
      </c>
      <c r="J737" s="12">
        <v>67</v>
      </c>
      <c r="K737" s="12" t="s">
        <v>111</v>
      </c>
      <c r="L737" s="12" t="s">
        <v>112</v>
      </c>
      <c r="M737" s="12">
        <v>76</v>
      </c>
      <c r="N737" s="9" t="s">
        <v>784</v>
      </c>
      <c r="O737" s="9" t="s">
        <v>30</v>
      </c>
      <c r="P737" s="13" t="s">
        <v>33</v>
      </c>
      <c r="Q737" s="9" t="s">
        <v>32</v>
      </c>
      <c r="R737" s="9">
        <v>1368</v>
      </c>
      <c r="S737" s="9"/>
      <c r="T737" s="9"/>
      <c r="U737" s="9"/>
      <c r="V737" s="9"/>
      <c r="W737" s="9"/>
    </row>
    <row r="738" spans="1:23" ht="16" x14ac:dyDescent="0.2">
      <c r="A738" s="9">
        <v>1369</v>
      </c>
      <c r="B738" s="9">
        <v>4937</v>
      </c>
      <c r="C738" s="9" t="s">
        <v>812</v>
      </c>
      <c r="D738" s="10" t="s">
        <v>81</v>
      </c>
      <c r="E738" s="9" t="s">
        <v>82</v>
      </c>
      <c r="F738" s="9" t="s">
        <v>83</v>
      </c>
      <c r="G738" s="11"/>
      <c r="I738" s="9">
        <v>96</v>
      </c>
      <c r="J738" s="12">
        <v>17</v>
      </c>
      <c r="K738" s="12" t="s">
        <v>84</v>
      </c>
      <c r="L738" s="12" t="s">
        <v>85</v>
      </c>
      <c r="M738" s="12">
        <v>46</v>
      </c>
      <c r="N738" s="9" t="s">
        <v>784</v>
      </c>
      <c r="O738" s="9" t="s">
        <v>30</v>
      </c>
      <c r="P738" s="13" t="s">
        <v>31</v>
      </c>
      <c r="Q738" s="9" t="s">
        <v>32</v>
      </c>
      <c r="R738" s="9">
        <v>1369</v>
      </c>
      <c r="S738" s="9"/>
      <c r="T738" s="9"/>
      <c r="U738" s="9"/>
      <c r="V738" s="9"/>
      <c r="W738" s="9"/>
    </row>
    <row r="739" spans="1:23" ht="16" x14ac:dyDescent="0.2">
      <c r="A739" s="9">
        <v>1369</v>
      </c>
      <c r="B739" s="9">
        <v>4938</v>
      </c>
      <c r="C739" s="9" t="s">
        <v>812</v>
      </c>
      <c r="D739" s="10" t="s">
        <v>81</v>
      </c>
      <c r="E739" s="9" t="s">
        <v>82</v>
      </c>
      <c r="F739" s="9" t="s">
        <v>83</v>
      </c>
      <c r="G739" s="11"/>
      <c r="I739" s="9">
        <v>96</v>
      </c>
      <c r="J739" s="12">
        <v>17</v>
      </c>
      <c r="K739" s="12" t="s">
        <v>84</v>
      </c>
      <c r="L739" s="12" t="s">
        <v>85</v>
      </c>
      <c r="M739" s="12">
        <v>46</v>
      </c>
      <c r="N739" s="9" t="s">
        <v>784</v>
      </c>
      <c r="O739" s="9" t="s">
        <v>30</v>
      </c>
      <c r="P739" s="13" t="s">
        <v>33</v>
      </c>
      <c r="Q739" s="9" t="s">
        <v>32</v>
      </c>
      <c r="R739" s="9">
        <v>1369</v>
      </c>
      <c r="S739" s="9"/>
      <c r="T739" s="9"/>
      <c r="U739" s="9"/>
      <c r="V739" s="9"/>
      <c r="W739" s="9"/>
    </row>
    <row r="740" spans="1:23" ht="16" x14ac:dyDescent="0.2">
      <c r="A740" s="9">
        <v>1370</v>
      </c>
      <c r="B740" s="9">
        <v>4939</v>
      </c>
      <c r="C740" s="9" t="s">
        <v>813</v>
      </c>
      <c r="D740" s="10" t="s">
        <v>424</v>
      </c>
      <c r="E740" s="9" t="s">
        <v>425</v>
      </c>
      <c r="F740" s="9" t="s">
        <v>426</v>
      </c>
      <c r="G740" s="11"/>
      <c r="I740" s="9">
        <v>96</v>
      </c>
      <c r="J740" s="12">
        <v>5</v>
      </c>
      <c r="K740" s="12" t="s">
        <v>427</v>
      </c>
      <c r="L740" s="12" t="s">
        <v>428</v>
      </c>
      <c r="M740" s="12">
        <v>56</v>
      </c>
      <c r="N740" s="9" t="s">
        <v>784</v>
      </c>
      <c r="O740" s="9" t="s">
        <v>30</v>
      </c>
      <c r="P740" s="13" t="s">
        <v>31</v>
      </c>
      <c r="Q740" s="9" t="s">
        <v>32</v>
      </c>
      <c r="R740" s="9">
        <v>1370</v>
      </c>
      <c r="S740" s="9"/>
      <c r="T740" s="9"/>
      <c r="U740" s="9"/>
      <c r="V740" s="9"/>
      <c r="W740" s="9"/>
    </row>
    <row r="741" spans="1:23" ht="16" x14ac:dyDescent="0.2">
      <c r="A741" s="9">
        <v>1370</v>
      </c>
      <c r="B741" s="9">
        <v>4940</v>
      </c>
      <c r="C741" s="9" t="s">
        <v>813</v>
      </c>
      <c r="D741" s="10" t="s">
        <v>424</v>
      </c>
      <c r="E741" s="9" t="s">
        <v>425</v>
      </c>
      <c r="F741" s="9" t="s">
        <v>426</v>
      </c>
      <c r="G741" s="11"/>
      <c r="I741" s="9">
        <v>96</v>
      </c>
      <c r="J741" s="12">
        <v>5</v>
      </c>
      <c r="K741" s="12" t="s">
        <v>427</v>
      </c>
      <c r="L741" s="12" t="s">
        <v>428</v>
      </c>
      <c r="M741" s="12">
        <v>56</v>
      </c>
      <c r="N741" s="9" t="s">
        <v>784</v>
      </c>
      <c r="O741" s="9" t="s">
        <v>30</v>
      </c>
      <c r="P741" s="13" t="s">
        <v>33</v>
      </c>
      <c r="Q741" s="9" t="s">
        <v>32</v>
      </c>
      <c r="R741" s="9">
        <v>1370</v>
      </c>
      <c r="S741" s="9"/>
      <c r="T741" s="9"/>
      <c r="U741" s="9"/>
      <c r="V741" s="9"/>
      <c r="W741" s="9"/>
    </row>
    <row r="742" spans="1:23" ht="16" x14ac:dyDescent="0.2">
      <c r="A742" s="9">
        <v>1371</v>
      </c>
      <c r="B742" s="9">
        <v>4941</v>
      </c>
      <c r="C742" s="9" t="s">
        <v>814</v>
      </c>
      <c r="D742" s="10" t="s">
        <v>326</v>
      </c>
      <c r="E742" s="9" t="s">
        <v>327</v>
      </c>
      <c r="F742" s="9" t="s">
        <v>328</v>
      </c>
      <c r="G742" s="11"/>
      <c r="I742" s="9">
        <v>96</v>
      </c>
      <c r="J742" s="12">
        <v>10</v>
      </c>
      <c r="K742" s="12" t="s">
        <v>329</v>
      </c>
      <c r="L742" s="12" t="s">
        <v>330</v>
      </c>
      <c r="M742" s="12">
        <v>36</v>
      </c>
      <c r="N742" s="9" t="s">
        <v>784</v>
      </c>
      <c r="O742" s="9" t="s">
        <v>30</v>
      </c>
      <c r="P742" s="13" t="s">
        <v>31</v>
      </c>
      <c r="Q742" s="9" t="s">
        <v>32</v>
      </c>
      <c r="R742" s="9">
        <v>1371</v>
      </c>
      <c r="S742" s="9"/>
      <c r="T742" s="9"/>
      <c r="U742" s="9"/>
      <c r="V742" s="9"/>
      <c r="W742" s="9"/>
    </row>
    <row r="743" spans="1:23" ht="16" x14ac:dyDescent="0.2">
      <c r="A743" s="9">
        <v>1371</v>
      </c>
      <c r="B743" s="9">
        <v>4942</v>
      </c>
      <c r="C743" s="9" t="s">
        <v>814</v>
      </c>
      <c r="D743" s="10" t="s">
        <v>326</v>
      </c>
      <c r="E743" s="9" t="s">
        <v>327</v>
      </c>
      <c r="F743" s="9" t="s">
        <v>328</v>
      </c>
      <c r="G743" s="11"/>
      <c r="I743" s="9">
        <v>96</v>
      </c>
      <c r="J743" s="12">
        <v>10</v>
      </c>
      <c r="K743" s="12" t="s">
        <v>329</v>
      </c>
      <c r="L743" s="12" t="s">
        <v>330</v>
      </c>
      <c r="M743" s="12">
        <v>36</v>
      </c>
      <c r="N743" s="9" t="s">
        <v>784</v>
      </c>
      <c r="O743" s="9" t="s">
        <v>30</v>
      </c>
      <c r="P743" s="13" t="s">
        <v>33</v>
      </c>
      <c r="Q743" s="9" t="s">
        <v>32</v>
      </c>
      <c r="R743" s="9">
        <v>1371</v>
      </c>
      <c r="S743" s="9"/>
      <c r="T743" s="9"/>
      <c r="U743" s="9"/>
      <c r="V743" s="9"/>
      <c r="W743" s="9"/>
    </row>
    <row r="744" spans="1:23" ht="16" x14ac:dyDescent="0.2">
      <c r="A744" s="9">
        <v>1372</v>
      </c>
      <c r="B744" s="9">
        <v>4943</v>
      </c>
      <c r="C744" s="9" t="s">
        <v>815</v>
      </c>
      <c r="D744" s="10" t="s">
        <v>277</v>
      </c>
      <c r="E744" s="9" t="s">
        <v>278</v>
      </c>
      <c r="F744" s="9" t="s">
        <v>279</v>
      </c>
      <c r="G744" s="11"/>
      <c r="I744" s="9">
        <v>96</v>
      </c>
      <c r="J744" s="12">
        <v>19</v>
      </c>
      <c r="K744" s="12" t="s">
        <v>280</v>
      </c>
      <c r="L744" s="12" t="s">
        <v>281</v>
      </c>
      <c r="M744" s="12">
        <v>41</v>
      </c>
      <c r="N744" s="9" t="s">
        <v>784</v>
      </c>
      <c r="O744" s="9" t="s">
        <v>30</v>
      </c>
      <c r="P744" s="13" t="s">
        <v>31</v>
      </c>
      <c r="Q744" s="9" t="s">
        <v>32</v>
      </c>
      <c r="R744" s="9">
        <v>1372</v>
      </c>
      <c r="S744" s="9"/>
      <c r="T744" s="9"/>
      <c r="U744" s="9"/>
      <c r="V744" s="9"/>
      <c r="W744" s="9"/>
    </row>
    <row r="745" spans="1:23" ht="16" x14ac:dyDescent="0.2">
      <c r="A745" s="9">
        <v>1372</v>
      </c>
      <c r="B745" s="9">
        <v>4944</v>
      </c>
      <c r="C745" s="9" t="s">
        <v>815</v>
      </c>
      <c r="D745" s="10" t="s">
        <v>277</v>
      </c>
      <c r="E745" s="9" t="s">
        <v>278</v>
      </c>
      <c r="F745" s="9" t="s">
        <v>279</v>
      </c>
      <c r="G745" s="11"/>
      <c r="I745" s="9">
        <v>96</v>
      </c>
      <c r="J745" s="12">
        <v>19</v>
      </c>
      <c r="K745" s="12" t="s">
        <v>280</v>
      </c>
      <c r="L745" s="12" t="s">
        <v>281</v>
      </c>
      <c r="M745" s="12">
        <v>41</v>
      </c>
      <c r="N745" s="9" t="s">
        <v>784</v>
      </c>
      <c r="O745" s="9" t="s">
        <v>30</v>
      </c>
      <c r="P745" s="13" t="s">
        <v>33</v>
      </c>
      <c r="Q745" s="9" t="s">
        <v>32</v>
      </c>
      <c r="R745" s="9">
        <v>1372</v>
      </c>
      <c r="S745" s="9"/>
      <c r="T745" s="9"/>
      <c r="U745" s="9"/>
      <c r="V745" s="9"/>
      <c r="W745" s="9"/>
    </row>
    <row r="746" spans="1:23" ht="16" x14ac:dyDescent="0.2">
      <c r="A746" s="9">
        <v>1373</v>
      </c>
      <c r="B746" s="9">
        <v>4945</v>
      </c>
      <c r="C746" s="9" t="s">
        <v>816</v>
      </c>
      <c r="D746" s="10" t="s">
        <v>169</v>
      </c>
      <c r="E746" s="9" t="s">
        <v>170</v>
      </c>
      <c r="F746" s="9" t="s">
        <v>171</v>
      </c>
      <c r="G746" s="11"/>
      <c r="I746" s="9">
        <v>96</v>
      </c>
      <c r="J746" s="12">
        <v>51</v>
      </c>
      <c r="K746" s="12" t="s">
        <v>172</v>
      </c>
      <c r="L746" s="12" t="s">
        <v>173</v>
      </c>
      <c r="M746" s="12">
        <v>62</v>
      </c>
      <c r="N746" s="9" t="s">
        <v>784</v>
      </c>
      <c r="O746" s="9" t="s">
        <v>30</v>
      </c>
      <c r="P746" s="13" t="s">
        <v>31</v>
      </c>
      <c r="Q746" s="9" t="s">
        <v>32</v>
      </c>
      <c r="R746" s="9">
        <v>1373</v>
      </c>
      <c r="S746" s="9"/>
      <c r="T746" s="9"/>
      <c r="U746" s="9"/>
      <c r="V746" s="9"/>
      <c r="W746" s="9"/>
    </row>
    <row r="747" spans="1:23" ht="16" x14ac:dyDescent="0.2">
      <c r="A747" s="9">
        <v>1373</v>
      </c>
      <c r="B747" s="9">
        <v>4946</v>
      </c>
      <c r="C747" s="9" t="s">
        <v>816</v>
      </c>
      <c r="D747" s="10" t="s">
        <v>169</v>
      </c>
      <c r="E747" s="9" t="s">
        <v>170</v>
      </c>
      <c r="F747" s="9" t="s">
        <v>171</v>
      </c>
      <c r="G747" s="11"/>
      <c r="I747" s="9">
        <v>96</v>
      </c>
      <c r="J747" s="12">
        <v>51</v>
      </c>
      <c r="K747" s="12" t="s">
        <v>172</v>
      </c>
      <c r="L747" s="12" t="s">
        <v>173</v>
      </c>
      <c r="M747" s="12">
        <v>62</v>
      </c>
      <c r="N747" s="9" t="s">
        <v>784</v>
      </c>
      <c r="O747" s="9" t="s">
        <v>30</v>
      </c>
      <c r="P747" s="13" t="s">
        <v>33</v>
      </c>
      <c r="Q747" s="9" t="s">
        <v>32</v>
      </c>
      <c r="R747" s="9">
        <v>1373</v>
      </c>
      <c r="S747" s="9"/>
      <c r="T747" s="9"/>
      <c r="U747" s="9"/>
      <c r="V747" s="9"/>
      <c r="W747" s="9"/>
    </row>
    <row r="748" spans="1:23" ht="16" x14ac:dyDescent="0.2">
      <c r="A748" s="9">
        <v>1374</v>
      </c>
      <c r="B748" s="9">
        <v>4947</v>
      </c>
      <c r="C748" s="9" t="s">
        <v>817</v>
      </c>
      <c r="D748" s="10" t="s">
        <v>99</v>
      </c>
      <c r="E748" s="9" t="s">
        <v>100</v>
      </c>
      <c r="F748" s="9" t="s">
        <v>101</v>
      </c>
      <c r="G748" s="11"/>
      <c r="I748" s="9">
        <v>96</v>
      </c>
      <c r="J748" s="12">
        <v>2</v>
      </c>
      <c r="K748" s="12" t="s">
        <v>102</v>
      </c>
      <c r="L748" s="12" t="s">
        <v>103</v>
      </c>
      <c r="M748" s="12">
        <v>54</v>
      </c>
      <c r="N748" s="9" t="s">
        <v>784</v>
      </c>
      <c r="O748" s="9" t="s">
        <v>30</v>
      </c>
      <c r="P748" s="13" t="s">
        <v>31</v>
      </c>
      <c r="Q748" s="9" t="s">
        <v>32</v>
      </c>
      <c r="R748" s="9">
        <v>1374</v>
      </c>
      <c r="S748" s="9"/>
      <c r="T748" s="9"/>
      <c r="U748" s="9"/>
      <c r="V748" s="9"/>
      <c r="W748" s="9"/>
    </row>
    <row r="749" spans="1:23" ht="16" x14ac:dyDescent="0.2">
      <c r="A749" s="9">
        <v>1374</v>
      </c>
      <c r="B749" s="9">
        <v>4948</v>
      </c>
      <c r="C749" s="9" t="s">
        <v>817</v>
      </c>
      <c r="D749" s="10" t="s">
        <v>99</v>
      </c>
      <c r="E749" s="9" t="s">
        <v>100</v>
      </c>
      <c r="F749" s="9" t="s">
        <v>101</v>
      </c>
      <c r="G749" s="11"/>
      <c r="I749" s="9">
        <v>96</v>
      </c>
      <c r="J749" s="12">
        <v>2</v>
      </c>
      <c r="K749" s="12" t="s">
        <v>102</v>
      </c>
      <c r="L749" s="12" t="s">
        <v>103</v>
      </c>
      <c r="M749" s="12">
        <v>54</v>
      </c>
      <c r="N749" s="9" t="s">
        <v>784</v>
      </c>
      <c r="O749" s="9" t="s">
        <v>30</v>
      </c>
      <c r="P749" s="13" t="s">
        <v>33</v>
      </c>
      <c r="Q749" s="9" t="s">
        <v>32</v>
      </c>
      <c r="R749" s="9">
        <v>1374</v>
      </c>
      <c r="S749" s="9"/>
      <c r="T749" s="9"/>
      <c r="U749" s="9"/>
      <c r="V749" s="9"/>
      <c r="W749" s="9"/>
    </row>
    <row r="750" spans="1:23" ht="16" x14ac:dyDescent="0.2">
      <c r="A750" s="9">
        <v>1375</v>
      </c>
      <c r="B750" s="9">
        <v>4949</v>
      </c>
      <c r="C750" s="9" t="s">
        <v>818</v>
      </c>
      <c r="D750" s="10" t="s">
        <v>383</v>
      </c>
      <c r="E750" s="9" t="s">
        <v>384</v>
      </c>
      <c r="F750" s="9" t="s">
        <v>385</v>
      </c>
      <c r="G750" s="11"/>
      <c r="I750" s="9">
        <v>96</v>
      </c>
      <c r="J750" s="12">
        <v>69</v>
      </c>
      <c r="K750" s="12" t="s">
        <v>386</v>
      </c>
      <c r="L750" s="12" t="s">
        <v>387</v>
      </c>
      <c r="M750" s="12">
        <v>70</v>
      </c>
      <c r="N750" s="9" t="s">
        <v>784</v>
      </c>
      <c r="O750" s="9" t="s">
        <v>30</v>
      </c>
      <c r="P750" s="13" t="s">
        <v>31</v>
      </c>
      <c r="Q750" s="9" t="s">
        <v>32</v>
      </c>
      <c r="R750" s="9">
        <v>1375</v>
      </c>
      <c r="S750" s="9"/>
      <c r="T750" s="9"/>
      <c r="U750" s="9"/>
      <c r="V750" s="9"/>
      <c r="W750" s="9"/>
    </row>
    <row r="751" spans="1:23" ht="16" x14ac:dyDescent="0.2">
      <c r="A751" s="9">
        <v>1375</v>
      </c>
      <c r="B751" s="9">
        <v>4950</v>
      </c>
      <c r="C751" s="9" t="s">
        <v>818</v>
      </c>
      <c r="D751" s="10" t="s">
        <v>383</v>
      </c>
      <c r="E751" s="9" t="s">
        <v>384</v>
      </c>
      <c r="F751" s="9" t="s">
        <v>385</v>
      </c>
      <c r="G751" s="11"/>
      <c r="I751" s="9">
        <v>96</v>
      </c>
      <c r="J751" s="12">
        <v>69</v>
      </c>
      <c r="K751" s="12" t="s">
        <v>386</v>
      </c>
      <c r="L751" s="12" t="s">
        <v>387</v>
      </c>
      <c r="M751" s="12">
        <v>70</v>
      </c>
      <c r="N751" s="9" t="s">
        <v>784</v>
      </c>
      <c r="O751" s="9" t="s">
        <v>30</v>
      </c>
      <c r="P751" s="13" t="s">
        <v>33</v>
      </c>
      <c r="Q751" s="9" t="s">
        <v>32</v>
      </c>
      <c r="R751" s="9">
        <v>1375</v>
      </c>
      <c r="S751" s="9"/>
      <c r="T751" s="9"/>
      <c r="U751" s="9"/>
      <c r="V751" s="9"/>
      <c r="W751" s="9"/>
    </row>
    <row r="752" spans="1:23" ht="16" x14ac:dyDescent="0.2">
      <c r="A752" s="9">
        <v>1376</v>
      </c>
      <c r="B752" s="9">
        <v>4951</v>
      </c>
      <c r="C752" s="9" t="s">
        <v>819</v>
      </c>
      <c r="D752" s="10" t="s">
        <v>354</v>
      </c>
      <c r="E752" s="9" t="s">
        <v>355</v>
      </c>
      <c r="F752" s="9" t="s">
        <v>356</v>
      </c>
      <c r="G752" s="11"/>
      <c r="I752" s="9">
        <v>96</v>
      </c>
      <c r="J752" s="12">
        <v>11</v>
      </c>
      <c r="K752" s="12" t="s">
        <v>357</v>
      </c>
      <c r="L752" s="12" t="s">
        <v>358</v>
      </c>
      <c r="M752" s="12">
        <v>15</v>
      </c>
      <c r="N752" s="9" t="s">
        <v>784</v>
      </c>
      <c r="O752" s="9" t="s">
        <v>30</v>
      </c>
      <c r="P752" s="13" t="s">
        <v>31</v>
      </c>
      <c r="Q752" s="9" t="s">
        <v>32</v>
      </c>
      <c r="R752" s="9">
        <v>1376</v>
      </c>
      <c r="S752" s="9"/>
      <c r="T752" s="9"/>
      <c r="U752" s="9"/>
      <c r="V752" s="9"/>
      <c r="W752" s="9"/>
    </row>
    <row r="753" spans="1:23" ht="16" x14ac:dyDescent="0.2">
      <c r="A753" s="9">
        <v>1376</v>
      </c>
      <c r="B753" s="9">
        <v>4952</v>
      </c>
      <c r="C753" s="9" t="s">
        <v>819</v>
      </c>
      <c r="D753" s="10" t="s">
        <v>354</v>
      </c>
      <c r="E753" s="9" t="s">
        <v>355</v>
      </c>
      <c r="F753" s="9" t="s">
        <v>356</v>
      </c>
      <c r="G753" s="11"/>
      <c r="I753" s="9">
        <v>96</v>
      </c>
      <c r="J753" s="12">
        <v>11</v>
      </c>
      <c r="K753" s="12" t="s">
        <v>357</v>
      </c>
      <c r="L753" s="12" t="s">
        <v>358</v>
      </c>
      <c r="M753" s="12">
        <v>15</v>
      </c>
      <c r="N753" s="9" t="s">
        <v>784</v>
      </c>
      <c r="O753" s="9" t="s">
        <v>30</v>
      </c>
      <c r="P753" s="13" t="s">
        <v>33</v>
      </c>
      <c r="Q753" s="9" t="s">
        <v>32</v>
      </c>
      <c r="R753" s="9">
        <v>1376</v>
      </c>
      <c r="S753" s="9"/>
      <c r="T753" s="9"/>
      <c r="U753" s="9"/>
      <c r="V753" s="9"/>
      <c r="W753" s="9"/>
    </row>
    <row r="754" spans="1:23" ht="16" x14ac:dyDescent="0.2">
      <c r="A754" s="9">
        <v>1377</v>
      </c>
      <c r="B754" s="9">
        <v>4953</v>
      </c>
      <c r="C754" s="9" t="s">
        <v>820</v>
      </c>
      <c r="D754" s="10" t="s">
        <v>314</v>
      </c>
      <c r="E754" s="9" t="s">
        <v>315</v>
      </c>
      <c r="F754" s="9" t="s">
        <v>316</v>
      </c>
      <c r="G754" s="11"/>
      <c r="I754" s="9">
        <v>96</v>
      </c>
      <c r="J754" s="12">
        <v>4</v>
      </c>
      <c r="K754" s="12" t="s">
        <v>317</v>
      </c>
      <c r="L754" s="12" t="s">
        <v>318</v>
      </c>
      <c r="M754" s="12">
        <v>18</v>
      </c>
      <c r="N754" s="9" t="s">
        <v>784</v>
      </c>
      <c r="O754" s="9" t="s">
        <v>30</v>
      </c>
      <c r="P754" s="13" t="s">
        <v>31</v>
      </c>
      <c r="Q754" s="9" t="s">
        <v>32</v>
      </c>
      <c r="R754" s="9">
        <v>1377</v>
      </c>
      <c r="S754" s="9"/>
      <c r="T754" s="9"/>
      <c r="U754" s="9"/>
      <c r="V754" s="9"/>
      <c r="W754" s="9"/>
    </row>
    <row r="755" spans="1:23" ht="16" x14ac:dyDescent="0.2">
      <c r="A755" s="9">
        <v>1377</v>
      </c>
      <c r="B755" s="9">
        <v>4954</v>
      </c>
      <c r="C755" s="9" t="s">
        <v>820</v>
      </c>
      <c r="D755" s="10" t="s">
        <v>314</v>
      </c>
      <c r="E755" s="9" t="s">
        <v>315</v>
      </c>
      <c r="F755" s="9" t="s">
        <v>316</v>
      </c>
      <c r="G755" s="11"/>
      <c r="I755" s="9">
        <v>96</v>
      </c>
      <c r="J755" s="12">
        <v>4</v>
      </c>
      <c r="K755" s="12" t="s">
        <v>317</v>
      </c>
      <c r="L755" s="12" t="s">
        <v>318</v>
      </c>
      <c r="M755" s="12">
        <v>18</v>
      </c>
      <c r="N755" s="9" t="s">
        <v>784</v>
      </c>
      <c r="O755" s="9" t="s">
        <v>30</v>
      </c>
      <c r="P755" s="13" t="s">
        <v>33</v>
      </c>
      <c r="Q755" s="9" t="s">
        <v>32</v>
      </c>
      <c r="R755" s="9">
        <v>1377</v>
      </c>
      <c r="S755" s="9"/>
      <c r="T755" s="9"/>
      <c r="U755" s="9"/>
      <c r="V755" s="9"/>
      <c r="W755" s="9"/>
    </row>
    <row r="756" spans="1:23" ht="16" x14ac:dyDescent="0.2">
      <c r="A756" s="9">
        <v>1378</v>
      </c>
      <c r="B756" s="9">
        <v>4955</v>
      </c>
      <c r="C756" s="9" t="s">
        <v>821</v>
      </c>
      <c r="D756" s="10" t="s">
        <v>120</v>
      </c>
      <c r="E756" s="9" t="s">
        <v>121</v>
      </c>
      <c r="F756" s="9" t="s">
        <v>120</v>
      </c>
      <c r="G756" s="11"/>
      <c r="I756" s="9">
        <v>96</v>
      </c>
      <c r="J756" s="12">
        <v>84</v>
      </c>
      <c r="K756" s="12"/>
      <c r="L756" s="12" t="s">
        <v>43</v>
      </c>
      <c r="M756" s="12">
        <v>83</v>
      </c>
      <c r="N756" s="9" t="s">
        <v>784</v>
      </c>
      <c r="O756" s="9" t="s">
        <v>104</v>
      </c>
      <c r="P756" s="13" t="s">
        <v>105</v>
      </c>
      <c r="Q756" s="9" t="s">
        <v>32</v>
      </c>
      <c r="R756" s="9">
        <v>1378</v>
      </c>
      <c r="S756" s="9"/>
      <c r="T756" s="9"/>
      <c r="U756" s="9"/>
      <c r="V756" s="9"/>
      <c r="W756" s="9"/>
    </row>
    <row r="757" spans="1:23" ht="16" x14ac:dyDescent="0.2">
      <c r="A757" s="9">
        <v>1378</v>
      </c>
      <c r="B757" s="9">
        <v>4956</v>
      </c>
      <c r="C757" s="9" t="s">
        <v>821</v>
      </c>
      <c r="D757" s="10" t="s">
        <v>120</v>
      </c>
      <c r="E757" s="9" t="s">
        <v>121</v>
      </c>
      <c r="F757" s="9" t="s">
        <v>120</v>
      </c>
      <c r="G757" s="11"/>
      <c r="I757" s="9">
        <v>96</v>
      </c>
      <c r="J757" s="12">
        <v>84</v>
      </c>
      <c r="K757" s="12"/>
      <c r="L757" s="12" t="s">
        <v>43</v>
      </c>
      <c r="M757" s="12">
        <v>83</v>
      </c>
      <c r="N757" s="9" t="s">
        <v>784</v>
      </c>
      <c r="O757" s="9" t="s">
        <v>104</v>
      </c>
      <c r="P757" s="13" t="s">
        <v>106</v>
      </c>
      <c r="Q757" s="9" t="s">
        <v>32</v>
      </c>
      <c r="R757" s="9">
        <v>1378</v>
      </c>
      <c r="S757" s="9"/>
      <c r="T757" s="9"/>
      <c r="U757" s="9"/>
      <c r="V757" s="9"/>
      <c r="W757" s="9"/>
    </row>
    <row r="758" spans="1:23" ht="16" x14ac:dyDescent="0.2">
      <c r="A758" s="9">
        <v>1379</v>
      </c>
      <c r="B758" s="9">
        <v>4957</v>
      </c>
      <c r="C758" s="9" t="s">
        <v>822</v>
      </c>
      <c r="D758" s="10" t="s">
        <v>538</v>
      </c>
      <c r="E758" s="9" t="s">
        <v>539</v>
      </c>
      <c r="F758" s="9" t="s">
        <v>540</v>
      </c>
      <c r="G758" s="11"/>
      <c r="I758" s="9">
        <v>96</v>
      </c>
      <c r="J758" s="12">
        <v>18</v>
      </c>
      <c r="K758" s="12" t="s">
        <v>541</v>
      </c>
      <c r="L758" s="12" t="s">
        <v>542</v>
      </c>
      <c r="M758" s="12">
        <v>37</v>
      </c>
      <c r="N758" s="9" t="s">
        <v>784</v>
      </c>
      <c r="O758" s="9" t="s">
        <v>104</v>
      </c>
      <c r="P758" s="13" t="s">
        <v>105</v>
      </c>
      <c r="Q758" s="9" t="s">
        <v>32</v>
      </c>
      <c r="R758" s="9">
        <v>1379</v>
      </c>
      <c r="S758" s="9"/>
      <c r="T758" s="9"/>
      <c r="U758" s="9"/>
      <c r="V758" s="9"/>
      <c r="W758" s="9"/>
    </row>
    <row r="759" spans="1:23" ht="16" x14ac:dyDescent="0.2">
      <c r="A759" s="9">
        <v>1379</v>
      </c>
      <c r="B759" s="9">
        <v>4958</v>
      </c>
      <c r="C759" s="9" t="s">
        <v>822</v>
      </c>
      <c r="D759" s="10" t="s">
        <v>538</v>
      </c>
      <c r="E759" s="9" t="s">
        <v>539</v>
      </c>
      <c r="F759" s="9" t="s">
        <v>540</v>
      </c>
      <c r="G759" s="11"/>
      <c r="I759" s="9">
        <v>96</v>
      </c>
      <c r="J759" s="12">
        <v>18</v>
      </c>
      <c r="K759" s="12" t="s">
        <v>541</v>
      </c>
      <c r="L759" s="12" t="s">
        <v>542</v>
      </c>
      <c r="M759" s="12">
        <v>37</v>
      </c>
      <c r="N759" s="9" t="s">
        <v>784</v>
      </c>
      <c r="O759" s="9" t="s">
        <v>104</v>
      </c>
      <c r="P759" s="13" t="s">
        <v>106</v>
      </c>
      <c r="Q759" s="9" t="s">
        <v>32</v>
      </c>
      <c r="R759" s="9">
        <v>1379</v>
      </c>
      <c r="S759" s="9"/>
      <c r="T759" s="9"/>
      <c r="U759" s="9"/>
      <c r="V759" s="9"/>
      <c r="W759" s="9"/>
    </row>
    <row r="760" spans="1:23" ht="16" x14ac:dyDescent="0.2">
      <c r="A760" s="9">
        <v>1380</v>
      </c>
      <c r="B760" s="9">
        <v>4959</v>
      </c>
      <c r="C760" s="9" t="s">
        <v>823</v>
      </c>
      <c r="D760" s="10" t="s">
        <v>389</v>
      </c>
      <c r="E760" s="9" t="s">
        <v>390</v>
      </c>
      <c r="F760" s="9" t="s">
        <v>391</v>
      </c>
      <c r="G760" s="11"/>
      <c r="I760" s="9">
        <v>96</v>
      </c>
      <c r="J760" s="12">
        <v>39</v>
      </c>
      <c r="K760" s="12" t="s">
        <v>392</v>
      </c>
      <c r="L760" s="12" t="s">
        <v>393</v>
      </c>
      <c r="M760" s="12">
        <v>60</v>
      </c>
      <c r="N760" s="9" t="s">
        <v>784</v>
      </c>
      <c r="O760" s="9" t="s">
        <v>104</v>
      </c>
      <c r="P760" s="13" t="s">
        <v>105</v>
      </c>
      <c r="Q760" s="9" t="s">
        <v>32</v>
      </c>
      <c r="R760" s="9">
        <v>1380</v>
      </c>
      <c r="S760" s="9"/>
      <c r="T760" s="9"/>
      <c r="U760" s="9"/>
      <c r="V760" s="9"/>
      <c r="W760" s="9"/>
    </row>
    <row r="761" spans="1:23" ht="16" x14ac:dyDescent="0.2">
      <c r="A761" s="9">
        <v>1380</v>
      </c>
      <c r="B761" s="9">
        <v>4960</v>
      </c>
      <c r="C761" s="9" t="s">
        <v>823</v>
      </c>
      <c r="D761" s="10" t="s">
        <v>389</v>
      </c>
      <c r="E761" s="9" t="s">
        <v>390</v>
      </c>
      <c r="F761" s="9" t="s">
        <v>391</v>
      </c>
      <c r="G761" s="11"/>
      <c r="I761" s="9">
        <v>96</v>
      </c>
      <c r="J761" s="12">
        <v>39</v>
      </c>
      <c r="K761" s="12" t="s">
        <v>392</v>
      </c>
      <c r="L761" s="12" t="s">
        <v>393</v>
      </c>
      <c r="M761" s="12">
        <v>60</v>
      </c>
      <c r="N761" s="9" t="s">
        <v>784</v>
      </c>
      <c r="O761" s="9" t="s">
        <v>104</v>
      </c>
      <c r="P761" s="13" t="s">
        <v>106</v>
      </c>
      <c r="Q761" s="9" t="s">
        <v>32</v>
      </c>
      <c r="R761" s="9">
        <v>1380</v>
      </c>
      <c r="S761" s="9"/>
      <c r="T761" s="9"/>
      <c r="U761" s="9"/>
      <c r="V761" s="9"/>
      <c r="W761" s="9"/>
    </row>
    <row r="762" spans="1:23" ht="16" x14ac:dyDescent="0.2">
      <c r="A762" s="9">
        <v>1381</v>
      </c>
      <c r="B762" s="9">
        <v>4961</v>
      </c>
      <c r="C762" s="9" t="s">
        <v>824</v>
      </c>
      <c r="D762" s="10" t="s">
        <v>270</v>
      </c>
      <c r="E762" s="9" t="s">
        <v>271</v>
      </c>
      <c r="F762" s="9" t="s">
        <v>272</v>
      </c>
      <c r="G762" s="11"/>
      <c r="I762" s="9">
        <v>96</v>
      </c>
      <c r="J762" s="12">
        <v>15</v>
      </c>
      <c r="K762" s="12" t="s">
        <v>273</v>
      </c>
      <c r="L762" s="12" t="s">
        <v>274</v>
      </c>
      <c r="M762" s="12">
        <v>12</v>
      </c>
      <c r="N762" s="9" t="s">
        <v>784</v>
      </c>
      <c r="O762" s="9" t="s">
        <v>104</v>
      </c>
      <c r="P762" s="13" t="s">
        <v>105</v>
      </c>
      <c r="Q762" s="9" t="s">
        <v>32</v>
      </c>
      <c r="R762" s="9">
        <v>1381</v>
      </c>
      <c r="S762" s="9"/>
      <c r="T762" s="9"/>
      <c r="U762" s="9"/>
      <c r="V762" s="9"/>
      <c r="W762" s="9"/>
    </row>
    <row r="763" spans="1:23" ht="16" x14ac:dyDescent="0.2">
      <c r="A763" s="9">
        <v>1381</v>
      </c>
      <c r="B763" s="9">
        <v>4962</v>
      </c>
      <c r="C763" s="9" t="s">
        <v>824</v>
      </c>
      <c r="D763" s="10" t="s">
        <v>270</v>
      </c>
      <c r="E763" s="9" t="s">
        <v>271</v>
      </c>
      <c r="F763" s="9" t="s">
        <v>272</v>
      </c>
      <c r="G763" s="11"/>
      <c r="I763" s="9">
        <v>96</v>
      </c>
      <c r="J763" s="12">
        <v>15</v>
      </c>
      <c r="K763" s="12" t="s">
        <v>273</v>
      </c>
      <c r="L763" s="12" t="s">
        <v>274</v>
      </c>
      <c r="M763" s="12">
        <v>12</v>
      </c>
      <c r="N763" s="9" t="s">
        <v>784</v>
      </c>
      <c r="O763" s="9" t="s">
        <v>104</v>
      </c>
      <c r="P763" s="13" t="s">
        <v>106</v>
      </c>
      <c r="Q763" s="9" t="s">
        <v>32</v>
      </c>
      <c r="R763" s="9">
        <v>1381</v>
      </c>
      <c r="S763" s="9"/>
      <c r="T763" s="9"/>
      <c r="U763" s="9"/>
      <c r="V763" s="9"/>
      <c r="W763" s="9"/>
    </row>
    <row r="764" spans="1:23" ht="16" x14ac:dyDescent="0.2">
      <c r="A764" s="9">
        <v>1382</v>
      </c>
      <c r="B764" s="9">
        <v>4963</v>
      </c>
      <c r="C764" s="9" t="s">
        <v>825</v>
      </c>
      <c r="D764" s="10" t="s">
        <v>332</v>
      </c>
      <c r="E764" s="9" t="s">
        <v>333</v>
      </c>
      <c r="F764" s="9" t="s">
        <v>334</v>
      </c>
      <c r="G764" s="11"/>
      <c r="I764" s="9">
        <v>96</v>
      </c>
      <c r="J764" s="12">
        <v>38</v>
      </c>
      <c r="K764" s="12" t="s">
        <v>335</v>
      </c>
      <c r="L764" s="12" t="s">
        <v>336</v>
      </c>
      <c r="M764" s="12">
        <v>57</v>
      </c>
      <c r="N764" s="9" t="s">
        <v>784</v>
      </c>
      <c r="O764" s="9" t="s">
        <v>104</v>
      </c>
      <c r="P764" s="13" t="s">
        <v>105</v>
      </c>
      <c r="Q764" s="9" t="s">
        <v>32</v>
      </c>
      <c r="R764" s="9">
        <v>1382</v>
      </c>
      <c r="S764" s="9"/>
      <c r="T764" s="9"/>
      <c r="U764" s="9"/>
      <c r="V764" s="9"/>
      <c r="W764" s="9"/>
    </row>
    <row r="765" spans="1:23" ht="16" x14ac:dyDescent="0.2">
      <c r="A765" s="9">
        <v>1382</v>
      </c>
      <c r="B765" s="9">
        <v>4964</v>
      </c>
      <c r="C765" s="9" t="s">
        <v>825</v>
      </c>
      <c r="D765" s="10" t="s">
        <v>332</v>
      </c>
      <c r="E765" s="9" t="s">
        <v>333</v>
      </c>
      <c r="F765" s="9" t="s">
        <v>334</v>
      </c>
      <c r="G765" s="11"/>
      <c r="I765" s="9">
        <v>96</v>
      </c>
      <c r="J765" s="12">
        <v>38</v>
      </c>
      <c r="K765" s="12" t="s">
        <v>335</v>
      </c>
      <c r="L765" s="12" t="s">
        <v>336</v>
      </c>
      <c r="M765" s="12">
        <v>57</v>
      </c>
      <c r="N765" s="9" t="s">
        <v>784</v>
      </c>
      <c r="O765" s="9" t="s">
        <v>104</v>
      </c>
      <c r="P765" s="13" t="s">
        <v>106</v>
      </c>
      <c r="Q765" s="9" t="s">
        <v>32</v>
      </c>
      <c r="R765" s="9">
        <v>1382</v>
      </c>
      <c r="S765" s="9"/>
      <c r="T765" s="9"/>
      <c r="U765" s="9"/>
      <c r="V765" s="9"/>
      <c r="W765" s="9"/>
    </row>
    <row r="766" spans="1:23" ht="16" x14ac:dyDescent="0.2">
      <c r="A766" s="9">
        <v>1383</v>
      </c>
      <c r="B766" s="9">
        <v>4965</v>
      </c>
      <c r="C766" s="9" t="s">
        <v>826</v>
      </c>
      <c r="D766" s="10" t="s">
        <v>283</v>
      </c>
      <c r="E766" s="9" t="s">
        <v>284</v>
      </c>
      <c r="F766" s="9" t="s">
        <v>285</v>
      </c>
      <c r="G766" s="11"/>
      <c r="I766" s="9">
        <v>96</v>
      </c>
      <c r="J766" s="12">
        <v>42</v>
      </c>
      <c r="K766" s="12" t="s">
        <v>286</v>
      </c>
      <c r="L766" s="12" t="s">
        <v>287</v>
      </c>
      <c r="M766" s="12">
        <v>27</v>
      </c>
      <c r="N766" s="9" t="s">
        <v>784</v>
      </c>
      <c r="O766" s="9" t="s">
        <v>104</v>
      </c>
      <c r="P766" s="13" t="s">
        <v>105</v>
      </c>
      <c r="Q766" s="9" t="s">
        <v>32</v>
      </c>
      <c r="R766" s="9">
        <v>1383</v>
      </c>
      <c r="S766" s="9" t="s">
        <v>143</v>
      </c>
      <c r="T766" s="9" t="s">
        <v>143</v>
      </c>
      <c r="U766" s="9"/>
      <c r="V766" s="9"/>
      <c r="W766" s="9"/>
    </row>
    <row r="767" spans="1:23" ht="16" x14ac:dyDescent="0.2">
      <c r="A767" s="9">
        <v>1383</v>
      </c>
      <c r="B767" s="9">
        <v>4966</v>
      </c>
      <c r="C767" s="9" t="s">
        <v>826</v>
      </c>
      <c r="D767" s="10" t="s">
        <v>283</v>
      </c>
      <c r="E767" s="9" t="s">
        <v>284</v>
      </c>
      <c r="F767" s="9" t="s">
        <v>285</v>
      </c>
      <c r="G767" s="11"/>
      <c r="I767" s="9">
        <v>96</v>
      </c>
      <c r="J767" s="12">
        <v>42</v>
      </c>
      <c r="K767" s="12" t="s">
        <v>286</v>
      </c>
      <c r="L767" s="12" t="s">
        <v>287</v>
      </c>
      <c r="M767" s="12">
        <v>27</v>
      </c>
      <c r="N767" s="9" t="s">
        <v>784</v>
      </c>
      <c r="O767" s="9" t="s">
        <v>104</v>
      </c>
      <c r="P767" s="13" t="s">
        <v>106</v>
      </c>
      <c r="Q767" s="9" t="s">
        <v>32</v>
      </c>
      <c r="R767" s="9">
        <v>1383</v>
      </c>
      <c r="S767" s="9" t="s">
        <v>143</v>
      </c>
      <c r="T767" s="9" t="s">
        <v>143</v>
      </c>
      <c r="U767" s="9"/>
      <c r="V767" s="9"/>
      <c r="W767" s="9"/>
    </row>
    <row r="768" spans="1:23" ht="16" x14ac:dyDescent="0.2">
      <c r="A768" s="9">
        <v>1384</v>
      </c>
      <c r="B768" s="9">
        <v>4967</v>
      </c>
      <c r="C768" s="9" t="s">
        <v>827</v>
      </c>
      <c r="D768" s="10" t="s">
        <v>545</v>
      </c>
      <c r="E768" s="9" t="s">
        <v>546</v>
      </c>
      <c r="F768" s="9" t="s">
        <v>547</v>
      </c>
      <c r="G768" s="11"/>
      <c r="H768" s="9"/>
      <c r="I768" s="9">
        <v>96</v>
      </c>
      <c r="J768" s="12">
        <v>49</v>
      </c>
      <c r="K768" s="12" t="s">
        <v>548</v>
      </c>
      <c r="L768" s="12" t="s">
        <v>549</v>
      </c>
      <c r="M768" s="12">
        <v>6</v>
      </c>
      <c r="N768" s="9" t="s">
        <v>784</v>
      </c>
      <c r="O768" s="9" t="s">
        <v>104</v>
      </c>
      <c r="P768" s="13" t="s">
        <v>105</v>
      </c>
      <c r="Q768" s="9" t="s">
        <v>32</v>
      </c>
      <c r="R768" s="9">
        <v>1384</v>
      </c>
      <c r="S768" s="9" t="s">
        <v>143</v>
      </c>
      <c r="T768" s="9"/>
      <c r="U768" s="9" t="s">
        <v>143</v>
      </c>
      <c r="V768" s="9"/>
      <c r="W768" s="9"/>
    </row>
    <row r="769" spans="1:23" ht="16" x14ac:dyDescent="0.2">
      <c r="A769" s="9">
        <v>1384</v>
      </c>
      <c r="B769" s="9">
        <v>4968</v>
      </c>
      <c r="C769" s="9" t="s">
        <v>827</v>
      </c>
      <c r="D769" s="10" t="s">
        <v>545</v>
      </c>
      <c r="E769" s="9" t="s">
        <v>546</v>
      </c>
      <c r="F769" s="9" t="s">
        <v>547</v>
      </c>
      <c r="G769" s="11"/>
      <c r="H769" s="9"/>
      <c r="I769" s="9">
        <v>96</v>
      </c>
      <c r="J769" s="12">
        <v>49</v>
      </c>
      <c r="K769" s="12" t="s">
        <v>548</v>
      </c>
      <c r="L769" s="12" t="s">
        <v>549</v>
      </c>
      <c r="M769" s="12">
        <v>6</v>
      </c>
      <c r="N769" s="9" t="s">
        <v>784</v>
      </c>
      <c r="O769" s="9" t="s">
        <v>104</v>
      </c>
      <c r="P769" s="13" t="s">
        <v>106</v>
      </c>
      <c r="Q769" s="9" t="s">
        <v>32</v>
      </c>
      <c r="R769" s="9">
        <v>1384</v>
      </c>
      <c r="S769" s="9" t="s">
        <v>143</v>
      </c>
      <c r="T769" s="9"/>
      <c r="U769" s="9" t="s">
        <v>143</v>
      </c>
      <c r="V769" s="9"/>
      <c r="W769" s="9"/>
    </row>
    <row r="770" spans="1:23" ht="16" x14ac:dyDescent="0.2">
      <c r="A770" s="9">
        <v>1385</v>
      </c>
      <c r="B770" s="9">
        <v>4969</v>
      </c>
      <c r="C770" s="9" t="s">
        <v>828</v>
      </c>
      <c r="D770" s="10" t="s">
        <v>488</v>
      </c>
      <c r="E770" s="9" t="s">
        <v>489</v>
      </c>
      <c r="F770" s="9" t="s">
        <v>490</v>
      </c>
      <c r="G770" s="11"/>
      <c r="I770" s="9">
        <v>96</v>
      </c>
      <c r="J770" s="12">
        <v>6</v>
      </c>
      <c r="K770" s="12" t="s">
        <v>491</v>
      </c>
      <c r="L770" s="12" t="s">
        <v>492</v>
      </c>
      <c r="M770" s="12">
        <v>35</v>
      </c>
      <c r="N770" s="9" t="s">
        <v>784</v>
      </c>
      <c r="O770" s="9" t="s">
        <v>104</v>
      </c>
      <c r="P770" s="13" t="s">
        <v>105</v>
      </c>
      <c r="Q770" s="9" t="s">
        <v>32</v>
      </c>
      <c r="R770" s="9">
        <v>1385</v>
      </c>
      <c r="S770" s="9" t="s">
        <v>143</v>
      </c>
      <c r="T770" s="9" t="s">
        <v>143</v>
      </c>
      <c r="U770" s="9" t="s">
        <v>143</v>
      </c>
      <c r="V770" s="9"/>
      <c r="W770" s="9"/>
    </row>
    <row r="771" spans="1:23" ht="16" x14ac:dyDescent="0.2">
      <c r="A771" s="9">
        <v>1385</v>
      </c>
      <c r="B771" s="9">
        <v>4970</v>
      </c>
      <c r="C771" s="9" t="s">
        <v>828</v>
      </c>
      <c r="D771" s="10" t="s">
        <v>488</v>
      </c>
      <c r="E771" s="9" t="s">
        <v>489</v>
      </c>
      <c r="F771" s="9" t="s">
        <v>490</v>
      </c>
      <c r="G771" s="11"/>
      <c r="I771" s="9">
        <v>96</v>
      </c>
      <c r="J771" s="12">
        <v>6</v>
      </c>
      <c r="K771" s="12" t="s">
        <v>491</v>
      </c>
      <c r="L771" s="12" t="s">
        <v>492</v>
      </c>
      <c r="M771" s="12">
        <v>35</v>
      </c>
      <c r="N771" s="9" t="s">
        <v>784</v>
      </c>
      <c r="O771" s="9" t="s">
        <v>104</v>
      </c>
      <c r="P771" s="13" t="s">
        <v>106</v>
      </c>
      <c r="Q771" s="9" t="s">
        <v>32</v>
      </c>
      <c r="R771" s="9">
        <v>1385</v>
      </c>
      <c r="S771" s="9" t="s">
        <v>143</v>
      </c>
      <c r="T771" s="9" t="s">
        <v>143</v>
      </c>
      <c r="U771" s="9" t="s">
        <v>143</v>
      </c>
      <c r="V771" s="9"/>
      <c r="W771" s="9"/>
    </row>
    <row r="772" spans="1:23" ht="16" x14ac:dyDescent="0.2">
      <c r="A772" s="9">
        <v>1386</v>
      </c>
      <c r="B772" s="9">
        <v>4971</v>
      </c>
      <c r="C772" s="9" t="s">
        <v>829</v>
      </c>
      <c r="D772" s="10" t="s">
        <v>63</v>
      </c>
      <c r="E772" s="9" t="s">
        <v>64</v>
      </c>
      <c r="F772" s="9" t="s">
        <v>65</v>
      </c>
      <c r="G772" s="11"/>
      <c r="H772" s="9"/>
      <c r="I772" s="9">
        <v>96</v>
      </c>
      <c r="J772" s="12">
        <v>12</v>
      </c>
      <c r="K772" s="12" t="s">
        <v>66</v>
      </c>
      <c r="L772" s="12" t="s">
        <v>67</v>
      </c>
      <c r="M772" s="12">
        <v>8</v>
      </c>
      <c r="N772" s="9" t="s">
        <v>784</v>
      </c>
      <c r="O772" s="9" t="s">
        <v>104</v>
      </c>
      <c r="P772" s="13" t="s">
        <v>105</v>
      </c>
      <c r="Q772" s="9" t="s">
        <v>32</v>
      </c>
      <c r="R772" s="9">
        <v>1386</v>
      </c>
      <c r="S772" s="9" t="s">
        <v>143</v>
      </c>
      <c r="T772" s="9" t="s">
        <v>143</v>
      </c>
      <c r="U772" s="9" t="s">
        <v>143</v>
      </c>
      <c r="V772" s="9"/>
      <c r="W772" s="9"/>
    </row>
    <row r="773" spans="1:23" ht="16" x14ac:dyDescent="0.2">
      <c r="A773" s="9">
        <v>1386</v>
      </c>
      <c r="B773" s="9">
        <v>4972</v>
      </c>
      <c r="C773" s="9" t="s">
        <v>829</v>
      </c>
      <c r="D773" s="10" t="s">
        <v>63</v>
      </c>
      <c r="E773" s="9" t="s">
        <v>64</v>
      </c>
      <c r="F773" s="9" t="s">
        <v>65</v>
      </c>
      <c r="G773" s="11"/>
      <c r="H773" s="9"/>
      <c r="I773" s="9">
        <v>96</v>
      </c>
      <c r="J773" s="12">
        <v>12</v>
      </c>
      <c r="K773" s="12" t="s">
        <v>66</v>
      </c>
      <c r="L773" s="12" t="s">
        <v>67</v>
      </c>
      <c r="M773" s="12">
        <v>8</v>
      </c>
      <c r="N773" s="9" t="s">
        <v>784</v>
      </c>
      <c r="O773" s="9" t="s">
        <v>104</v>
      </c>
      <c r="P773" s="13" t="s">
        <v>106</v>
      </c>
      <c r="Q773" s="9" t="s">
        <v>32</v>
      </c>
      <c r="R773" s="9">
        <v>1386</v>
      </c>
      <c r="S773" s="9" t="s">
        <v>143</v>
      </c>
      <c r="T773" s="9" t="s">
        <v>143</v>
      </c>
      <c r="U773" s="9" t="s">
        <v>143</v>
      </c>
      <c r="V773" s="9"/>
      <c r="W773" s="9"/>
    </row>
    <row r="774" spans="1:23" ht="16" x14ac:dyDescent="0.2">
      <c r="A774" s="9">
        <v>1387</v>
      </c>
      <c r="B774" s="9">
        <v>4973</v>
      </c>
      <c r="C774" s="9" t="s">
        <v>830</v>
      </c>
      <c r="D774" s="10" t="s">
        <v>205</v>
      </c>
      <c r="E774" s="9" t="s">
        <v>206</v>
      </c>
      <c r="F774" s="9" t="s">
        <v>207</v>
      </c>
      <c r="G774" s="11"/>
      <c r="I774" s="9">
        <v>96</v>
      </c>
      <c r="J774" s="12">
        <v>34</v>
      </c>
      <c r="K774" s="12" t="s">
        <v>208</v>
      </c>
      <c r="L774" s="12" t="s">
        <v>209</v>
      </c>
      <c r="M774" s="12">
        <v>22</v>
      </c>
      <c r="N774" s="9" t="s">
        <v>784</v>
      </c>
      <c r="O774" s="9" t="s">
        <v>104</v>
      </c>
      <c r="P774" s="13" t="s">
        <v>105</v>
      </c>
      <c r="Q774" s="9" t="s">
        <v>32</v>
      </c>
      <c r="R774" s="9">
        <v>1387</v>
      </c>
      <c r="S774" s="9" t="s">
        <v>143</v>
      </c>
      <c r="T774" s="9" t="s">
        <v>143</v>
      </c>
      <c r="U774" s="9"/>
      <c r="V774" s="9"/>
      <c r="W774" s="9"/>
    </row>
    <row r="775" spans="1:23" ht="16" x14ac:dyDescent="0.2">
      <c r="A775" s="9">
        <v>1387</v>
      </c>
      <c r="B775" s="9">
        <v>4974</v>
      </c>
      <c r="C775" s="9" t="s">
        <v>830</v>
      </c>
      <c r="D775" s="10" t="s">
        <v>205</v>
      </c>
      <c r="E775" s="9" t="s">
        <v>206</v>
      </c>
      <c r="F775" s="9" t="s">
        <v>207</v>
      </c>
      <c r="G775" s="11"/>
      <c r="I775" s="9">
        <v>96</v>
      </c>
      <c r="J775" s="12">
        <v>34</v>
      </c>
      <c r="K775" s="12" t="s">
        <v>208</v>
      </c>
      <c r="L775" s="12" t="s">
        <v>209</v>
      </c>
      <c r="M775" s="12">
        <v>22</v>
      </c>
      <c r="N775" s="9" t="s">
        <v>784</v>
      </c>
      <c r="O775" s="9" t="s">
        <v>104</v>
      </c>
      <c r="P775" s="13" t="s">
        <v>106</v>
      </c>
      <c r="Q775" s="9" t="s">
        <v>32</v>
      </c>
      <c r="R775" s="9">
        <v>1387</v>
      </c>
      <c r="S775" s="9" t="s">
        <v>143</v>
      </c>
      <c r="T775" s="9" t="s">
        <v>143</v>
      </c>
      <c r="U775" s="9"/>
      <c r="V775" s="9"/>
      <c r="W775" s="9"/>
    </row>
    <row r="776" spans="1:23" ht="16" x14ac:dyDescent="0.2">
      <c r="A776" s="9">
        <v>1388</v>
      </c>
      <c r="B776" s="9">
        <v>4975</v>
      </c>
      <c r="C776" s="9" t="s">
        <v>831</v>
      </c>
      <c r="D776" s="10" t="s">
        <v>132</v>
      </c>
      <c r="E776" s="9" t="s">
        <v>133</v>
      </c>
      <c r="F776" s="9" t="s">
        <v>134</v>
      </c>
      <c r="G776" s="11"/>
      <c r="I776" s="9">
        <v>96</v>
      </c>
      <c r="J776" s="12">
        <v>54</v>
      </c>
      <c r="K776" s="12" t="s">
        <v>135</v>
      </c>
      <c r="L776" s="12" t="s">
        <v>136</v>
      </c>
      <c r="M776" s="12">
        <v>69</v>
      </c>
      <c r="N776" s="9" t="s">
        <v>784</v>
      </c>
      <c r="O776" s="9" t="s">
        <v>104</v>
      </c>
      <c r="P776" s="13" t="s">
        <v>105</v>
      </c>
      <c r="Q776" s="9" t="s">
        <v>32</v>
      </c>
      <c r="R776" s="9">
        <v>1388</v>
      </c>
      <c r="S776" s="9" t="s">
        <v>143</v>
      </c>
      <c r="T776" s="9" t="s">
        <v>143</v>
      </c>
      <c r="U776" s="9"/>
      <c r="V776" s="9"/>
      <c r="W776" s="9"/>
    </row>
    <row r="777" spans="1:23" ht="16" x14ac:dyDescent="0.2">
      <c r="A777" s="9">
        <v>1388</v>
      </c>
      <c r="B777" s="9">
        <v>4976</v>
      </c>
      <c r="C777" s="9" t="s">
        <v>831</v>
      </c>
      <c r="D777" s="10" t="s">
        <v>132</v>
      </c>
      <c r="E777" s="9" t="s">
        <v>133</v>
      </c>
      <c r="F777" s="9" t="s">
        <v>134</v>
      </c>
      <c r="G777" s="11"/>
      <c r="I777" s="9">
        <v>96</v>
      </c>
      <c r="J777" s="12">
        <v>54</v>
      </c>
      <c r="K777" s="12" t="s">
        <v>135</v>
      </c>
      <c r="L777" s="12" t="s">
        <v>136</v>
      </c>
      <c r="M777" s="12">
        <v>69</v>
      </c>
      <c r="N777" s="9" t="s">
        <v>784</v>
      </c>
      <c r="O777" s="9" t="s">
        <v>104</v>
      </c>
      <c r="P777" s="13" t="s">
        <v>106</v>
      </c>
      <c r="Q777" s="9" t="s">
        <v>32</v>
      </c>
      <c r="R777" s="9">
        <v>1388</v>
      </c>
      <c r="S777" s="9" t="s">
        <v>143</v>
      </c>
      <c r="T777" s="9" t="s">
        <v>143</v>
      </c>
      <c r="U777" s="9"/>
      <c r="V777" s="9"/>
      <c r="W777" s="9"/>
    </row>
    <row r="778" spans="1:23" ht="16" x14ac:dyDescent="0.2">
      <c r="A778" s="9">
        <v>1389</v>
      </c>
      <c r="B778" s="9">
        <v>4977</v>
      </c>
      <c r="C778" s="9" t="s">
        <v>832</v>
      </c>
      <c r="D778" s="10" t="s">
        <v>241</v>
      </c>
      <c r="E778" s="9" t="s">
        <v>242</v>
      </c>
      <c r="F778" s="9" t="s">
        <v>243</v>
      </c>
      <c r="G778" s="11"/>
      <c r="I778" s="9">
        <v>96</v>
      </c>
      <c r="J778" s="12">
        <v>8</v>
      </c>
      <c r="K778" s="12" t="s">
        <v>244</v>
      </c>
      <c r="L778" s="12" t="s">
        <v>245</v>
      </c>
      <c r="M778" s="12">
        <v>68</v>
      </c>
      <c r="N778" s="9" t="s">
        <v>784</v>
      </c>
      <c r="O778" s="9" t="s">
        <v>104</v>
      </c>
      <c r="P778" s="13" t="s">
        <v>105</v>
      </c>
      <c r="Q778" s="9" t="s">
        <v>32</v>
      </c>
      <c r="R778" s="9">
        <v>1389</v>
      </c>
      <c r="S778" s="9" t="s">
        <v>143</v>
      </c>
      <c r="T778" s="9" t="s">
        <v>143</v>
      </c>
      <c r="U778" s="9"/>
      <c r="V778" s="9"/>
      <c r="W778" s="9"/>
    </row>
    <row r="779" spans="1:23" ht="16" x14ac:dyDescent="0.2">
      <c r="A779" s="9">
        <v>1389</v>
      </c>
      <c r="B779" s="9">
        <v>4978</v>
      </c>
      <c r="C779" s="9" t="s">
        <v>832</v>
      </c>
      <c r="D779" s="10" t="s">
        <v>241</v>
      </c>
      <c r="E779" s="9" t="s">
        <v>242</v>
      </c>
      <c r="F779" s="9" t="s">
        <v>243</v>
      </c>
      <c r="G779" s="11"/>
      <c r="I779" s="9">
        <v>96</v>
      </c>
      <c r="J779" s="12">
        <v>8</v>
      </c>
      <c r="K779" s="12" t="s">
        <v>244</v>
      </c>
      <c r="L779" s="12" t="s">
        <v>245</v>
      </c>
      <c r="M779" s="12">
        <v>68</v>
      </c>
      <c r="N779" s="9" t="s">
        <v>784</v>
      </c>
      <c r="O779" s="9" t="s">
        <v>104</v>
      </c>
      <c r="P779" s="13" t="s">
        <v>106</v>
      </c>
      <c r="Q779" s="9" t="s">
        <v>32</v>
      </c>
      <c r="R779" s="9">
        <v>1389</v>
      </c>
      <c r="S779" s="9" t="s">
        <v>143</v>
      </c>
      <c r="T779" s="9" t="s">
        <v>143</v>
      </c>
      <c r="U779" s="9"/>
      <c r="V779" s="9"/>
      <c r="W779" s="9"/>
    </row>
    <row r="780" spans="1:23" ht="105" x14ac:dyDescent="0.2">
      <c r="A780" s="9">
        <v>1390</v>
      </c>
      <c r="B780" s="9">
        <v>4979</v>
      </c>
      <c r="C780" s="9" t="s">
        <v>833</v>
      </c>
      <c r="D780" s="10"/>
      <c r="E780" s="9" t="s">
        <v>42</v>
      </c>
      <c r="F780" s="9"/>
      <c r="G780" s="11" t="s">
        <v>231</v>
      </c>
      <c r="H780" s="9"/>
      <c r="I780" s="9">
        <v>96</v>
      </c>
      <c r="J780" s="12">
        <v>74</v>
      </c>
      <c r="K780" s="12" t="s">
        <v>232</v>
      </c>
      <c r="L780" s="12" t="s">
        <v>233</v>
      </c>
      <c r="M780" s="12">
        <v>13</v>
      </c>
      <c r="N780" s="9" t="s">
        <v>784</v>
      </c>
      <c r="O780" s="9" t="s">
        <v>104</v>
      </c>
      <c r="P780" s="13" t="s">
        <v>105</v>
      </c>
      <c r="Q780" s="9" t="s">
        <v>32</v>
      </c>
      <c r="R780" s="9">
        <v>1390</v>
      </c>
      <c r="S780" s="9"/>
      <c r="T780" s="9"/>
      <c r="U780" s="9"/>
      <c r="V780" s="9"/>
      <c r="W780" s="9"/>
    </row>
    <row r="781" spans="1:23" ht="105" x14ac:dyDescent="0.2">
      <c r="A781" s="9">
        <v>1390</v>
      </c>
      <c r="B781" s="9">
        <v>4980</v>
      </c>
      <c r="C781" s="9" t="s">
        <v>833</v>
      </c>
      <c r="D781" s="10"/>
      <c r="E781" s="9" t="s">
        <v>42</v>
      </c>
      <c r="F781" s="9"/>
      <c r="G781" s="11" t="s">
        <v>231</v>
      </c>
      <c r="H781" s="9"/>
      <c r="I781" s="9">
        <v>96</v>
      </c>
      <c r="J781" s="12">
        <v>74</v>
      </c>
      <c r="K781" s="12" t="s">
        <v>232</v>
      </c>
      <c r="L781" s="12" t="s">
        <v>233</v>
      </c>
      <c r="M781" s="12">
        <v>13</v>
      </c>
      <c r="N781" s="9" t="s">
        <v>784</v>
      </c>
      <c r="O781" s="9" t="s">
        <v>104</v>
      </c>
      <c r="P781" s="13" t="s">
        <v>106</v>
      </c>
      <c r="Q781" s="9" t="s">
        <v>32</v>
      </c>
      <c r="R781" s="9">
        <v>1390</v>
      </c>
      <c r="S781" s="9"/>
      <c r="T781" s="9"/>
      <c r="U781" s="9"/>
      <c r="V781" s="9"/>
      <c r="W781" s="9"/>
    </row>
    <row r="782" spans="1:23" ht="16" x14ac:dyDescent="0.2">
      <c r="A782" s="9">
        <v>1391</v>
      </c>
      <c r="B782" s="9">
        <v>4981</v>
      </c>
      <c r="C782" s="9" t="s">
        <v>834</v>
      </c>
      <c r="D782" s="10" t="s">
        <v>235</v>
      </c>
      <c r="E782" s="9" t="s">
        <v>236</v>
      </c>
      <c r="F782" s="9" t="s">
        <v>237</v>
      </c>
      <c r="G782" s="11"/>
      <c r="I782" s="9">
        <v>96</v>
      </c>
      <c r="J782" s="12">
        <v>32</v>
      </c>
      <c r="K782" s="12" t="s">
        <v>238</v>
      </c>
      <c r="L782" s="12" t="s">
        <v>239</v>
      </c>
      <c r="M782" s="12">
        <v>19</v>
      </c>
      <c r="N782" s="9" t="s">
        <v>784</v>
      </c>
      <c r="O782" s="9" t="s">
        <v>30</v>
      </c>
      <c r="P782" s="13" t="s">
        <v>31</v>
      </c>
      <c r="Q782" s="9" t="s">
        <v>32</v>
      </c>
      <c r="R782" s="9">
        <v>1391</v>
      </c>
      <c r="S782" s="9"/>
      <c r="T782" s="9"/>
      <c r="U782" s="9"/>
      <c r="V782" s="9"/>
      <c r="W782" s="9"/>
    </row>
    <row r="783" spans="1:23" ht="16" x14ac:dyDescent="0.2">
      <c r="A783" s="9">
        <v>1391</v>
      </c>
      <c r="B783" s="9">
        <v>4982</v>
      </c>
      <c r="C783" s="9" t="s">
        <v>834</v>
      </c>
      <c r="D783" s="10" t="s">
        <v>235</v>
      </c>
      <c r="E783" s="9" t="s">
        <v>236</v>
      </c>
      <c r="F783" s="9" t="s">
        <v>237</v>
      </c>
      <c r="G783" s="11"/>
      <c r="I783" s="9">
        <v>96</v>
      </c>
      <c r="J783" s="12">
        <v>32</v>
      </c>
      <c r="K783" s="12" t="s">
        <v>238</v>
      </c>
      <c r="L783" s="12" t="s">
        <v>239</v>
      </c>
      <c r="M783" s="12">
        <v>19</v>
      </c>
      <c r="N783" s="9" t="s">
        <v>784</v>
      </c>
      <c r="O783" s="9" t="s">
        <v>30</v>
      </c>
      <c r="P783" s="13" t="s">
        <v>33</v>
      </c>
      <c r="Q783" s="9" t="s">
        <v>32</v>
      </c>
      <c r="R783" s="9">
        <v>1391</v>
      </c>
      <c r="S783" s="9"/>
      <c r="T783" s="9"/>
      <c r="U783" s="9"/>
      <c r="V783" s="9"/>
      <c r="W783" s="9"/>
    </row>
    <row r="784" spans="1:23" ht="16" x14ac:dyDescent="0.2">
      <c r="A784" s="9">
        <v>1392</v>
      </c>
      <c r="B784" s="9">
        <v>4983</v>
      </c>
      <c r="C784" s="9" t="s">
        <v>835</v>
      </c>
      <c r="D784" s="10" t="s">
        <v>377</v>
      </c>
      <c r="E784" s="9" t="s">
        <v>378</v>
      </c>
      <c r="F784" s="9" t="s">
        <v>379</v>
      </c>
      <c r="G784" s="11"/>
      <c r="I784" s="9">
        <v>96</v>
      </c>
      <c r="J784" s="12">
        <v>16</v>
      </c>
      <c r="K784" s="12" t="s">
        <v>380</v>
      </c>
      <c r="L784" s="12" t="s">
        <v>381</v>
      </c>
      <c r="M784" s="12">
        <v>47</v>
      </c>
      <c r="N784" s="9" t="s">
        <v>784</v>
      </c>
      <c r="O784" s="9" t="s">
        <v>30</v>
      </c>
      <c r="P784" s="13" t="s">
        <v>31</v>
      </c>
      <c r="Q784" s="9" t="s">
        <v>32</v>
      </c>
      <c r="R784" s="9">
        <v>1392</v>
      </c>
      <c r="S784" s="9"/>
      <c r="T784" s="9"/>
      <c r="U784" s="9"/>
      <c r="V784" s="9"/>
      <c r="W784" s="9"/>
    </row>
    <row r="785" spans="1:23" ht="16" x14ac:dyDescent="0.2">
      <c r="A785" s="9">
        <v>1392</v>
      </c>
      <c r="B785" s="9">
        <v>4984</v>
      </c>
      <c r="C785" s="9" t="s">
        <v>835</v>
      </c>
      <c r="D785" s="10" t="s">
        <v>377</v>
      </c>
      <c r="E785" s="9" t="s">
        <v>378</v>
      </c>
      <c r="F785" s="9" t="s">
        <v>379</v>
      </c>
      <c r="G785" s="11"/>
      <c r="I785" s="9">
        <v>96</v>
      </c>
      <c r="J785" s="12">
        <v>16</v>
      </c>
      <c r="K785" s="12" t="s">
        <v>380</v>
      </c>
      <c r="L785" s="12" t="s">
        <v>381</v>
      </c>
      <c r="M785" s="12">
        <v>47</v>
      </c>
      <c r="N785" s="9" t="s">
        <v>784</v>
      </c>
      <c r="O785" s="9" t="s">
        <v>30</v>
      </c>
      <c r="P785" s="13" t="s">
        <v>33</v>
      </c>
      <c r="Q785" s="9" t="s">
        <v>32</v>
      </c>
      <c r="R785" s="9">
        <v>1392</v>
      </c>
      <c r="S785" s="9"/>
      <c r="T785" s="9"/>
      <c r="U785" s="9"/>
      <c r="V785" s="9"/>
      <c r="W785" s="9"/>
    </row>
    <row r="786" spans="1:23" ht="16" x14ac:dyDescent="0.2">
      <c r="A786" s="9">
        <v>1393</v>
      </c>
      <c r="B786" s="9">
        <v>4985</v>
      </c>
      <c r="C786" s="9" t="s">
        <v>836</v>
      </c>
      <c r="D786" s="10" t="s">
        <v>494</v>
      </c>
      <c r="E786" s="9" t="s">
        <v>495</v>
      </c>
      <c r="F786" s="9" t="s">
        <v>496</v>
      </c>
      <c r="G786" s="11"/>
      <c r="I786" s="9">
        <v>96</v>
      </c>
      <c r="J786" s="12">
        <v>75</v>
      </c>
      <c r="K786" s="12" t="s">
        <v>497</v>
      </c>
      <c r="L786" s="12" t="s">
        <v>498</v>
      </c>
      <c r="M786" s="12">
        <v>20</v>
      </c>
      <c r="N786" s="9" t="s">
        <v>784</v>
      </c>
      <c r="O786" s="9" t="s">
        <v>30</v>
      </c>
      <c r="P786" s="13" t="s">
        <v>31</v>
      </c>
      <c r="Q786" s="9" t="s">
        <v>32</v>
      </c>
      <c r="R786" s="9">
        <v>1393</v>
      </c>
      <c r="S786" s="9"/>
      <c r="T786" s="9"/>
      <c r="U786" s="9"/>
      <c r="V786" s="9"/>
      <c r="W786" s="9"/>
    </row>
    <row r="787" spans="1:23" ht="16" x14ac:dyDescent="0.2">
      <c r="A787" s="9">
        <v>1393</v>
      </c>
      <c r="B787" s="9">
        <v>4986</v>
      </c>
      <c r="C787" s="9" t="s">
        <v>836</v>
      </c>
      <c r="D787" s="10" t="s">
        <v>494</v>
      </c>
      <c r="E787" s="9" t="s">
        <v>495</v>
      </c>
      <c r="F787" s="9" t="s">
        <v>496</v>
      </c>
      <c r="G787" s="11"/>
      <c r="I787" s="9">
        <v>96</v>
      </c>
      <c r="J787" s="12">
        <v>75</v>
      </c>
      <c r="K787" s="12" t="s">
        <v>497</v>
      </c>
      <c r="L787" s="12" t="s">
        <v>498</v>
      </c>
      <c r="M787" s="12">
        <v>20</v>
      </c>
      <c r="N787" s="9" t="s">
        <v>784</v>
      </c>
      <c r="O787" s="9" t="s">
        <v>30</v>
      </c>
      <c r="P787" s="13" t="s">
        <v>33</v>
      </c>
      <c r="Q787" s="9" t="s">
        <v>32</v>
      </c>
      <c r="R787" s="9">
        <v>1393</v>
      </c>
      <c r="S787" s="9"/>
      <c r="T787" s="9"/>
      <c r="U787" s="9"/>
      <c r="V787" s="9"/>
      <c r="W787" s="9"/>
    </row>
    <row r="788" spans="1:23" ht="16" x14ac:dyDescent="0.2">
      <c r="A788" s="9">
        <v>1394</v>
      </c>
      <c r="B788" s="9">
        <v>4987</v>
      </c>
      <c r="C788" s="9" t="s">
        <v>837</v>
      </c>
      <c r="D788" s="10" t="s">
        <v>320</v>
      </c>
      <c r="E788" s="9" t="s">
        <v>321</v>
      </c>
      <c r="F788" s="9" t="s">
        <v>322</v>
      </c>
      <c r="G788" s="11"/>
      <c r="I788" s="9">
        <v>96</v>
      </c>
      <c r="J788" s="12">
        <v>1</v>
      </c>
      <c r="K788" s="12" t="s">
        <v>323</v>
      </c>
      <c r="L788" s="12" t="s">
        <v>324</v>
      </c>
      <c r="M788" s="12">
        <v>48</v>
      </c>
      <c r="N788" s="9" t="s">
        <v>784</v>
      </c>
      <c r="O788" s="9" t="s">
        <v>30</v>
      </c>
      <c r="P788" s="13" t="s">
        <v>31</v>
      </c>
      <c r="Q788" s="9" t="s">
        <v>32</v>
      </c>
      <c r="R788" s="9">
        <v>1394</v>
      </c>
      <c r="S788" s="9"/>
      <c r="T788" s="9"/>
      <c r="U788" s="9"/>
      <c r="V788" s="9"/>
      <c r="W788" s="9"/>
    </row>
    <row r="789" spans="1:23" ht="16" x14ac:dyDescent="0.2">
      <c r="A789" s="9">
        <v>1394</v>
      </c>
      <c r="B789" s="9">
        <v>4988</v>
      </c>
      <c r="C789" s="9" t="s">
        <v>837</v>
      </c>
      <c r="D789" s="10" t="s">
        <v>320</v>
      </c>
      <c r="E789" s="9" t="s">
        <v>321</v>
      </c>
      <c r="F789" s="9" t="s">
        <v>322</v>
      </c>
      <c r="G789" s="11"/>
      <c r="I789" s="9">
        <v>96</v>
      </c>
      <c r="J789" s="12">
        <v>1</v>
      </c>
      <c r="K789" s="12" t="s">
        <v>323</v>
      </c>
      <c r="L789" s="12" t="s">
        <v>324</v>
      </c>
      <c r="M789" s="12">
        <v>48</v>
      </c>
      <c r="N789" s="9" t="s">
        <v>784</v>
      </c>
      <c r="O789" s="9" t="s">
        <v>30</v>
      </c>
      <c r="P789" s="13" t="s">
        <v>33</v>
      </c>
      <c r="Q789" s="9" t="s">
        <v>32</v>
      </c>
      <c r="R789" s="9">
        <v>1394</v>
      </c>
      <c r="S789" s="9"/>
      <c r="T789" s="9"/>
      <c r="U789" s="9"/>
      <c r="V789" s="9"/>
      <c r="W789" s="9"/>
    </row>
    <row r="790" spans="1:23" ht="16" x14ac:dyDescent="0.2">
      <c r="A790" s="9">
        <v>1395</v>
      </c>
      <c r="B790" s="9">
        <v>4989</v>
      </c>
      <c r="C790" s="9" t="s">
        <v>838</v>
      </c>
      <c r="D790" s="10" t="s">
        <v>241</v>
      </c>
      <c r="E790" s="9" t="s">
        <v>242</v>
      </c>
      <c r="F790" s="9" t="s">
        <v>243</v>
      </c>
      <c r="G790" s="11"/>
      <c r="I790" s="9">
        <v>96</v>
      </c>
      <c r="J790" s="12">
        <v>8</v>
      </c>
      <c r="K790" s="12" t="s">
        <v>244</v>
      </c>
      <c r="L790" s="12" t="s">
        <v>245</v>
      </c>
      <c r="M790" s="12">
        <v>68</v>
      </c>
      <c r="N790" s="9" t="s">
        <v>784</v>
      </c>
      <c r="O790" s="9" t="s">
        <v>30</v>
      </c>
      <c r="P790" s="13" t="s">
        <v>31</v>
      </c>
      <c r="Q790" s="9" t="s">
        <v>32</v>
      </c>
      <c r="R790" s="9">
        <v>1395</v>
      </c>
      <c r="S790" s="9"/>
      <c r="T790" s="9"/>
      <c r="U790" s="9"/>
      <c r="V790" s="9"/>
      <c r="W790" s="9"/>
    </row>
    <row r="791" spans="1:23" ht="16" x14ac:dyDescent="0.2">
      <c r="A791" s="9">
        <v>1395</v>
      </c>
      <c r="B791" s="9">
        <v>4990</v>
      </c>
      <c r="C791" s="9" t="s">
        <v>838</v>
      </c>
      <c r="D791" s="10" t="s">
        <v>241</v>
      </c>
      <c r="E791" s="9" t="s">
        <v>242</v>
      </c>
      <c r="F791" s="9" t="s">
        <v>243</v>
      </c>
      <c r="G791" s="11"/>
      <c r="I791" s="9">
        <v>96</v>
      </c>
      <c r="J791" s="12">
        <v>8</v>
      </c>
      <c r="K791" s="12" t="s">
        <v>244</v>
      </c>
      <c r="L791" s="12" t="s">
        <v>245</v>
      </c>
      <c r="M791" s="12">
        <v>68</v>
      </c>
      <c r="N791" s="9" t="s">
        <v>784</v>
      </c>
      <c r="O791" s="9" t="s">
        <v>30</v>
      </c>
      <c r="P791" s="13" t="s">
        <v>33</v>
      </c>
      <c r="Q791" s="9" t="s">
        <v>32</v>
      </c>
      <c r="R791" s="9">
        <v>1395</v>
      </c>
      <c r="S791" s="9"/>
      <c r="T791" s="9"/>
      <c r="U791" s="9"/>
      <c r="V791" s="9"/>
      <c r="W791" s="9"/>
    </row>
    <row r="792" spans="1:23" ht="16" x14ac:dyDescent="0.2">
      <c r="A792" s="9">
        <v>1396</v>
      </c>
      <c r="B792" s="9">
        <v>4991</v>
      </c>
      <c r="C792" s="9" t="s">
        <v>839</v>
      </c>
      <c r="D792" s="10" t="s">
        <v>290</v>
      </c>
      <c r="E792" s="9" t="s">
        <v>291</v>
      </c>
      <c r="F792" s="9" t="s">
        <v>292</v>
      </c>
      <c r="G792" s="11"/>
      <c r="I792" s="9">
        <v>96</v>
      </c>
      <c r="J792" s="12">
        <v>13</v>
      </c>
      <c r="K792" s="12" t="s">
        <v>293</v>
      </c>
      <c r="L792" s="12" t="s">
        <v>294</v>
      </c>
      <c r="M792" s="12">
        <v>11</v>
      </c>
      <c r="N792" s="9" t="s">
        <v>784</v>
      </c>
      <c r="O792" s="9" t="s">
        <v>30</v>
      </c>
      <c r="P792" s="13" t="s">
        <v>31</v>
      </c>
      <c r="Q792" s="9" t="s">
        <v>32</v>
      </c>
      <c r="R792" s="9">
        <v>1396</v>
      </c>
      <c r="S792" s="9"/>
      <c r="T792" s="9"/>
      <c r="U792" s="9"/>
      <c r="V792" s="9"/>
      <c r="W792" s="9"/>
    </row>
    <row r="793" spans="1:23" ht="16" x14ac:dyDescent="0.2">
      <c r="A793" s="9">
        <v>1396</v>
      </c>
      <c r="B793" s="9">
        <v>4992</v>
      </c>
      <c r="C793" s="9" t="s">
        <v>839</v>
      </c>
      <c r="D793" s="10" t="s">
        <v>290</v>
      </c>
      <c r="E793" s="9" t="s">
        <v>291</v>
      </c>
      <c r="F793" s="9" t="s">
        <v>292</v>
      </c>
      <c r="G793" s="11"/>
      <c r="I793" s="9">
        <v>96</v>
      </c>
      <c r="J793" s="12">
        <v>13</v>
      </c>
      <c r="K793" s="12" t="s">
        <v>293</v>
      </c>
      <c r="L793" s="12" t="s">
        <v>294</v>
      </c>
      <c r="M793" s="12">
        <v>11</v>
      </c>
      <c r="N793" s="9" t="s">
        <v>784</v>
      </c>
      <c r="O793" s="9" t="s">
        <v>30</v>
      </c>
      <c r="P793" s="13" t="s">
        <v>33</v>
      </c>
      <c r="Q793" s="9" t="s">
        <v>32</v>
      </c>
      <c r="R793" s="9">
        <v>1396</v>
      </c>
      <c r="S793" s="9"/>
      <c r="T793" s="9"/>
      <c r="U793" s="9"/>
      <c r="V793" s="9"/>
      <c r="W793" s="9"/>
    </row>
    <row r="794" spans="1:23" ht="16" x14ac:dyDescent="0.2">
      <c r="A794" s="9">
        <v>1397</v>
      </c>
      <c r="B794" s="9">
        <v>4993</v>
      </c>
      <c r="C794" s="9" t="s">
        <v>840</v>
      </c>
      <c r="D794" s="10" t="s">
        <v>193</v>
      </c>
      <c r="E794" s="9" t="s">
        <v>194</v>
      </c>
      <c r="F794" s="9" t="s">
        <v>195</v>
      </c>
      <c r="G794" s="11"/>
      <c r="I794" s="9">
        <v>96</v>
      </c>
      <c r="J794" s="12">
        <v>35</v>
      </c>
      <c r="K794" s="12" t="s">
        <v>196</v>
      </c>
      <c r="L794" s="12" t="s">
        <v>197</v>
      </c>
      <c r="M794" s="12">
        <v>26</v>
      </c>
      <c r="N794" s="9" t="s">
        <v>784</v>
      </c>
      <c r="O794" s="9" t="s">
        <v>30</v>
      </c>
      <c r="P794" s="13" t="s">
        <v>31</v>
      </c>
      <c r="Q794" s="9" t="s">
        <v>32</v>
      </c>
      <c r="R794" s="9">
        <v>1397</v>
      </c>
      <c r="S794" s="9"/>
      <c r="T794" s="9"/>
      <c r="U794" s="9"/>
      <c r="V794" s="9"/>
      <c r="W794" s="9"/>
    </row>
    <row r="795" spans="1:23" ht="16" x14ac:dyDescent="0.2">
      <c r="A795" s="9">
        <v>1397</v>
      </c>
      <c r="B795" s="9">
        <v>4994</v>
      </c>
      <c r="C795" s="9" t="s">
        <v>840</v>
      </c>
      <c r="D795" s="10" t="s">
        <v>193</v>
      </c>
      <c r="E795" s="9" t="s">
        <v>194</v>
      </c>
      <c r="F795" s="9" t="s">
        <v>195</v>
      </c>
      <c r="G795" s="11"/>
      <c r="I795" s="9">
        <v>96</v>
      </c>
      <c r="J795" s="12">
        <v>35</v>
      </c>
      <c r="K795" s="12" t="s">
        <v>196</v>
      </c>
      <c r="L795" s="12" t="s">
        <v>197</v>
      </c>
      <c r="M795" s="12">
        <v>26</v>
      </c>
      <c r="N795" s="9" t="s">
        <v>784</v>
      </c>
      <c r="O795" s="9" t="s">
        <v>30</v>
      </c>
      <c r="P795" s="13" t="s">
        <v>33</v>
      </c>
      <c r="Q795" s="9" t="s">
        <v>32</v>
      </c>
      <c r="R795" s="9">
        <v>1397</v>
      </c>
      <c r="S795" s="9"/>
      <c r="T795" s="9"/>
      <c r="U795" s="9"/>
      <c r="V795" s="9"/>
      <c r="W795" s="9"/>
    </row>
    <row r="796" spans="1:23" ht="16" x14ac:dyDescent="0.2">
      <c r="A796" s="9">
        <v>1398</v>
      </c>
      <c r="B796" s="9">
        <v>4995</v>
      </c>
      <c r="C796" s="9" t="s">
        <v>841</v>
      </c>
      <c r="D796" s="10" t="s">
        <v>451</v>
      </c>
      <c r="E796" s="9" t="s">
        <v>452</v>
      </c>
      <c r="F796" s="9" t="s">
        <v>453</v>
      </c>
      <c r="G796" s="11"/>
      <c r="I796" s="9">
        <v>96</v>
      </c>
      <c r="J796" s="12">
        <v>62</v>
      </c>
      <c r="K796" s="12" t="s">
        <v>454</v>
      </c>
      <c r="L796" s="12" t="s">
        <v>455</v>
      </c>
      <c r="M796" s="12">
        <v>73</v>
      </c>
      <c r="N796" s="9" t="s">
        <v>784</v>
      </c>
      <c r="O796" s="9" t="s">
        <v>30</v>
      </c>
      <c r="P796" s="13" t="s">
        <v>31</v>
      </c>
      <c r="Q796" s="9" t="s">
        <v>32</v>
      </c>
      <c r="R796" s="9">
        <v>1398</v>
      </c>
      <c r="S796" s="9"/>
      <c r="T796" s="9"/>
      <c r="U796" s="9"/>
      <c r="V796" s="9"/>
      <c r="W796" s="9"/>
    </row>
    <row r="797" spans="1:23" ht="16" x14ac:dyDescent="0.2">
      <c r="A797" s="9">
        <v>1398</v>
      </c>
      <c r="B797" s="9">
        <v>4996</v>
      </c>
      <c r="C797" s="9" t="s">
        <v>841</v>
      </c>
      <c r="D797" s="10" t="s">
        <v>451</v>
      </c>
      <c r="E797" s="9" t="s">
        <v>452</v>
      </c>
      <c r="F797" s="9" t="s">
        <v>453</v>
      </c>
      <c r="G797" s="11"/>
      <c r="I797" s="9">
        <v>96</v>
      </c>
      <c r="J797" s="12">
        <v>62</v>
      </c>
      <c r="K797" s="12" t="s">
        <v>454</v>
      </c>
      <c r="L797" s="12" t="s">
        <v>455</v>
      </c>
      <c r="M797" s="12">
        <v>73</v>
      </c>
      <c r="N797" s="9" t="s">
        <v>784</v>
      </c>
      <c r="O797" s="9" t="s">
        <v>30</v>
      </c>
      <c r="P797" s="13" t="s">
        <v>33</v>
      </c>
      <c r="Q797" s="9" t="s">
        <v>32</v>
      </c>
      <c r="R797" s="9">
        <v>1398</v>
      </c>
      <c r="S797" s="9"/>
      <c r="T797" s="9"/>
      <c r="U797" s="9"/>
      <c r="V797" s="9"/>
      <c r="W797" s="9"/>
    </row>
    <row r="798" spans="1:23" ht="16" x14ac:dyDescent="0.2">
      <c r="A798" s="9">
        <v>1399</v>
      </c>
      <c r="B798" s="9">
        <v>4997</v>
      </c>
      <c r="C798" s="9" t="s">
        <v>842</v>
      </c>
      <c r="D798" s="10" t="s">
        <v>283</v>
      </c>
      <c r="E798" s="9" t="s">
        <v>284</v>
      </c>
      <c r="F798" s="9" t="s">
        <v>285</v>
      </c>
      <c r="G798" s="11"/>
      <c r="I798" s="9">
        <v>96</v>
      </c>
      <c r="J798" s="12">
        <v>42</v>
      </c>
      <c r="K798" s="12" t="s">
        <v>286</v>
      </c>
      <c r="L798" s="12" t="s">
        <v>287</v>
      </c>
      <c r="M798" s="12">
        <v>27</v>
      </c>
      <c r="N798" s="9" t="s">
        <v>784</v>
      </c>
      <c r="O798" s="9" t="s">
        <v>30</v>
      </c>
      <c r="P798" s="13" t="s">
        <v>31</v>
      </c>
      <c r="Q798" s="9" t="s">
        <v>32</v>
      </c>
      <c r="R798" s="9">
        <v>1399</v>
      </c>
      <c r="S798" s="9"/>
      <c r="T798" s="9"/>
      <c r="U798" s="9"/>
      <c r="V798" s="9"/>
      <c r="W798" s="9"/>
    </row>
    <row r="799" spans="1:23" ht="16" x14ac:dyDescent="0.2">
      <c r="A799" s="9">
        <v>1399</v>
      </c>
      <c r="B799" s="9">
        <v>4998</v>
      </c>
      <c r="C799" s="9" t="s">
        <v>842</v>
      </c>
      <c r="D799" s="10" t="s">
        <v>283</v>
      </c>
      <c r="E799" s="9" t="s">
        <v>284</v>
      </c>
      <c r="F799" s="9" t="s">
        <v>285</v>
      </c>
      <c r="G799" s="11"/>
      <c r="I799" s="9">
        <v>96</v>
      </c>
      <c r="J799" s="12">
        <v>42</v>
      </c>
      <c r="K799" s="12" t="s">
        <v>286</v>
      </c>
      <c r="L799" s="12" t="s">
        <v>287</v>
      </c>
      <c r="M799" s="12">
        <v>27</v>
      </c>
      <c r="N799" s="9" t="s">
        <v>784</v>
      </c>
      <c r="O799" s="9" t="s">
        <v>30</v>
      </c>
      <c r="P799" s="13" t="s">
        <v>33</v>
      </c>
      <c r="Q799" s="9" t="s">
        <v>32</v>
      </c>
      <c r="R799" s="9">
        <v>1399</v>
      </c>
      <c r="S799" s="9"/>
      <c r="T799" s="9"/>
      <c r="U799" s="9"/>
      <c r="V799" s="9"/>
      <c r="W799" s="9"/>
    </row>
    <row r="800" spans="1:23" ht="16" x14ac:dyDescent="0.2">
      <c r="A800" s="9">
        <v>1400</v>
      </c>
      <c r="B800" s="9">
        <v>4999</v>
      </c>
      <c r="C800" s="9" t="s">
        <v>843</v>
      </c>
      <c r="D800" s="10" t="s">
        <v>573</v>
      </c>
      <c r="E800" s="9" t="s">
        <v>574</v>
      </c>
      <c r="F800" s="9" t="s">
        <v>575</v>
      </c>
      <c r="G800" s="11"/>
      <c r="I800" s="9">
        <v>96</v>
      </c>
      <c r="J800" s="12">
        <v>3</v>
      </c>
      <c r="K800" s="12" t="s">
        <v>576</v>
      </c>
      <c r="L800" s="12" t="s">
        <v>577</v>
      </c>
      <c r="M800" s="12">
        <v>10</v>
      </c>
      <c r="N800" s="9" t="s">
        <v>784</v>
      </c>
      <c r="O800" s="9" t="s">
        <v>30</v>
      </c>
      <c r="P800" s="13" t="s">
        <v>31</v>
      </c>
      <c r="Q800" s="9" t="s">
        <v>32</v>
      </c>
      <c r="R800" s="9">
        <v>1400</v>
      </c>
      <c r="S800" s="9"/>
      <c r="T800" s="9"/>
      <c r="U800" s="9"/>
      <c r="V800" s="9"/>
      <c r="W800" s="9"/>
    </row>
    <row r="801" spans="1:23" ht="16" x14ac:dyDescent="0.2">
      <c r="A801" s="9">
        <v>1400</v>
      </c>
      <c r="B801" s="9">
        <v>5000</v>
      </c>
      <c r="C801" s="9" t="s">
        <v>843</v>
      </c>
      <c r="D801" s="10" t="s">
        <v>573</v>
      </c>
      <c r="E801" s="9" t="s">
        <v>574</v>
      </c>
      <c r="F801" s="9" t="s">
        <v>575</v>
      </c>
      <c r="G801" s="11"/>
      <c r="I801" s="9">
        <v>96</v>
      </c>
      <c r="J801" s="12">
        <v>3</v>
      </c>
      <c r="K801" s="12" t="s">
        <v>576</v>
      </c>
      <c r="L801" s="12" t="s">
        <v>577</v>
      </c>
      <c r="M801" s="12">
        <v>10</v>
      </c>
      <c r="N801" s="9" t="s">
        <v>784</v>
      </c>
      <c r="O801" s="9" t="s">
        <v>30</v>
      </c>
      <c r="P801" s="13" t="s">
        <v>33</v>
      </c>
      <c r="Q801" s="9" t="s">
        <v>32</v>
      </c>
      <c r="R801" s="9">
        <v>1400</v>
      </c>
      <c r="S801" s="9"/>
      <c r="T801" s="9"/>
      <c r="U801" s="9"/>
      <c r="V801" s="9"/>
      <c r="W801" s="9"/>
    </row>
    <row r="802" spans="1:23" ht="16" x14ac:dyDescent="0.2">
      <c r="A802" s="9">
        <v>1401</v>
      </c>
      <c r="B802" s="9">
        <v>5001</v>
      </c>
      <c r="C802" s="9" t="s">
        <v>844</v>
      </c>
      <c r="D802" s="10" t="s">
        <v>87</v>
      </c>
      <c r="E802" s="9" t="s">
        <v>88</v>
      </c>
      <c r="F802" s="9" t="s">
        <v>89</v>
      </c>
      <c r="G802" s="11"/>
      <c r="I802" s="9">
        <v>96</v>
      </c>
      <c r="J802" s="12">
        <v>71</v>
      </c>
      <c r="K802" s="12" t="s">
        <v>90</v>
      </c>
      <c r="L802" s="12" t="s">
        <v>91</v>
      </c>
      <c r="M802" s="12">
        <v>77</v>
      </c>
      <c r="N802" s="9" t="s">
        <v>784</v>
      </c>
      <c r="O802" s="9" t="s">
        <v>30</v>
      </c>
      <c r="P802" s="13" t="s">
        <v>31</v>
      </c>
      <c r="Q802" s="9" t="s">
        <v>32</v>
      </c>
      <c r="R802" s="9">
        <v>1401</v>
      </c>
      <c r="S802" s="9"/>
      <c r="T802" s="9"/>
      <c r="U802" s="9"/>
      <c r="V802" s="9"/>
      <c r="W802" s="9"/>
    </row>
    <row r="803" spans="1:23" ht="16" x14ac:dyDescent="0.2">
      <c r="A803" s="9">
        <v>1401</v>
      </c>
      <c r="B803" s="9">
        <v>5002</v>
      </c>
      <c r="C803" s="9" t="s">
        <v>844</v>
      </c>
      <c r="D803" s="10" t="s">
        <v>87</v>
      </c>
      <c r="E803" s="9" t="s">
        <v>88</v>
      </c>
      <c r="F803" s="9" t="s">
        <v>89</v>
      </c>
      <c r="G803" s="11"/>
      <c r="I803" s="9">
        <v>96</v>
      </c>
      <c r="J803" s="12">
        <v>71</v>
      </c>
      <c r="K803" s="12" t="s">
        <v>90</v>
      </c>
      <c r="L803" s="12" t="s">
        <v>91</v>
      </c>
      <c r="M803" s="12">
        <v>77</v>
      </c>
      <c r="N803" s="9" t="s">
        <v>784</v>
      </c>
      <c r="O803" s="9" t="s">
        <v>30</v>
      </c>
      <c r="P803" s="13" t="s">
        <v>33</v>
      </c>
      <c r="Q803" s="9" t="s">
        <v>32</v>
      </c>
      <c r="R803" s="9">
        <v>1401</v>
      </c>
      <c r="S803" s="9"/>
      <c r="T803" s="9"/>
      <c r="U803" s="9"/>
      <c r="V803" s="9"/>
      <c r="W803" s="9"/>
    </row>
    <row r="804" spans="1:23" ht="16" x14ac:dyDescent="0.2">
      <c r="A804" s="9">
        <v>1402</v>
      </c>
      <c r="B804" s="9">
        <v>5003</v>
      </c>
      <c r="C804" s="9" t="s">
        <v>845</v>
      </c>
      <c r="D804" s="10" t="s">
        <v>24</v>
      </c>
      <c r="E804" s="9" t="s">
        <v>25</v>
      </c>
      <c r="F804" s="9" t="s">
        <v>26</v>
      </c>
      <c r="G804" s="11"/>
      <c r="H804" s="9"/>
      <c r="I804" s="9">
        <v>96</v>
      </c>
      <c r="J804" s="12">
        <v>37</v>
      </c>
      <c r="K804" s="12" t="s">
        <v>27</v>
      </c>
      <c r="L804" s="12" t="s">
        <v>28</v>
      </c>
      <c r="M804" s="12">
        <v>7</v>
      </c>
      <c r="N804" s="9" t="s">
        <v>784</v>
      </c>
      <c r="O804" s="9" t="s">
        <v>30</v>
      </c>
      <c r="P804" s="13" t="s">
        <v>31</v>
      </c>
      <c r="Q804" s="9" t="s">
        <v>32</v>
      </c>
      <c r="R804" s="9">
        <v>1402</v>
      </c>
      <c r="S804" s="9"/>
      <c r="T804" s="9"/>
      <c r="U804" s="9"/>
      <c r="V804" s="9"/>
      <c r="W804" s="9"/>
    </row>
    <row r="805" spans="1:23" ht="16" x14ac:dyDescent="0.2">
      <c r="A805" s="9">
        <v>1402</v>
      </c>
      <c r="B805" s="9">
        <v>5004</v>
      </c>
      <c r="C805" s="9" t="s">
        <v>845</v>
      </c>
      <c r="D805" s="10" t="s">
        <v>24</v>
      </c>
      <c r="E805" s="9" t="s">
        <v>25</v>
      </c>
      <c r="F805" s="9" t="s">
        <v>26</v>
      </c>
      <c r="G805" s="11"/>
      <c r="H805" s="9"/>
      <c r="I805" s="9">
        <v>96</v>
      </c>
      <c r="J805" s="12">
        <v>37</v>
      </c>
      <c r="K805" s="12" t="s">
        <v>27</v>
      </c>
      <c r="L805" s="12" t="s">
        <v>28</v>
      </c>
      <c r="M805" s="12">
        <v>7</v>
      </c>
      <c r="N805" s="9" t="s">
        <v>784</v>
      </c>
      <c r="O805" s="9" t="s">
        <v>30</v>
      </c>
      <c r="P805" s="13" t="s">
        <v>33</v>
      </c>
      <c r="Q805" s="9" t="s">
        <v>32</v>
      </c>
      <c r="R805" s="9">
        <v>1402</v>
      </c>
      <c r="S805" s="9"/>
      <c r="T805" s="9"/>
      <c r="U805" s="9"/>
      <c r="V805" s="9"/>
      <c r="W805" s="9"/>
    </row>
    <row r="806" spans="1:23" ht="16" x14ac:dyDescent="0.2">
      <c r="A806" s="9">
        <v>1403</v>
      </c>
      <c r="B806" s="9">
        <v>5005</v>
      </c>
      <c r="C806" s="9" t="s">
        <v>846</v>
      </c>
      <c r="D806" s="10" t="s">
        <v>501</v>
      </c>
      <c r="E806" s="9" t="s">
        <v>502</v>
      </c>
      <c r="F806" s="9" t="s">
        <v>503</v>
      </c>
      <c r="G806" s="11"/>
      <c r="I806" s="9">
        <v>96</v>
      </c>
      <c r="J806" s="12">
        <v>40</v>
      </c>
      <c r="K806" s="12" t="s">
        <v>504</v>
      </c>
      <c r="L806" s="12" t="s">
        <v>505</v>
      </c>
      <c r="M806" s="12">
        <v>55</v>
      </c>
      <c r="N806" s="9" t="s">
        <v>784</v>
      </c>
      <c r="O806" s="9" t="s">
        <v>104</v>
      </c>
      <c r="P806" s="13" t="s">
        <v>105</v>
      </c>
      <c r="Q806" s="9" t="s">
        <v>32</v>
      </c>
      <c r="R806" s="9">
        <v>1403</v>
      </c>
      <c r="S806" s="9"/>
      <c r="T806" s="9"/>
      <c r="U806" s="9"/>
      <c r="V806" s="9"/>
      <c r="W806" s="9"/>
    </row>
    <row r="807" spans="1:23" ht="16" x14ac:dyDescent="0.2">
      <c r="A807" s="9">
        <v>1403</v>
      </c>
      <c r="B807" s="9">
        <v>5006</v>
      </c>
      <c r="C807" s="9" t="s">
        <v>846</v>
      </c>
      <c r="D807" s="10" t="s">
        <v>501</v>
      </c>
      <c r="E807" s="9" t="s">
        <v>502</v>
      </c>
      <c r="F807" s="9" t="s">
        <v>503</v>
      </c>
      <c r="G807" s="11"/>
      <c r="I807" s="9">
        <v>96</v>
      </c>
      <c r="J807" s="12">
        <v>40</v>
      </c>
      <c r="K807" s="12" t="s">
        <v>504</v>
      </c>
      <c r="L807" s="12" t="s">
        <v>505</v>
      </c>
      <c r="M807" s="12">
        <v>55</v>
      </c>
      <c r="N807" s="9" t="s">
        <v>784</v>
      </c>
      <c r="O807" s="9" t="s">
        <v>104</v>
      </c>
      <c r="P807" s="13" t="s">
        <v>106</v>
      </c>
      <c r="Q807" s="9" t="s">
        <v>32</v>
      </c>
      <c r="R807" s="9">
        <v>1403</v>
      </c>
      <c r="S807" s="9"/>
      <c r="T807" s="9"/>
      <c r="U807" s="9"/>
      <c r="V807" s="9"/>
      <c r="W807" s="9"/>
    </row>
    <row r="808" spans="1:23" ht="16" x14ac:dyDescent="0.2">
      <c r="A808" s="9">
        <v>1404</v>
      </c>
      <c r="B808" s="9">
        <v>5007</v>
      </c>
      <c r="C808" s="9" t="s">
        <v>847</v>
      </c>
      <c r="D808" s="10" t="s">
        <v>417</v>
      </c>
      <c r="E808" s="9" t="s">
        <v>418</v>
      </c>
      <c r="F808" s="9" t="s">
        <v>419</v>
      </c>
      <c r="G808" s="11"/>
      <c r="I808" s="9">
        <v>96</v>
      </c>
      <c r="J808" s="12">
        <v>22</v>
      </c>
      <c r="K808" s="12" t="s">
        <v>420</v>
      </c>
      <c r="L808" s="12" t="s">
        <v>421</v>
      </c>
      <c r="M808" s="12">
        <v>50</v>
      </c>
      <c r="N808" s="9" t="s">
        <v>784</v>
      </c>
      <c r="O808" s="9" t="s">
        <v>104</v>
      </c>
      <c r="P808" s="13" t="s">
        <v>105</v>
      </c>
      <c r="Q808" s="9" t="s">
        <v>32</v>
      </c>
      <c r="R808" s="9">
        <v>1404</v>
      </c>
      <c r="S808" s="9"/>
      <c r="T808" s="9"/>
      <c r="U808" s="9"/>
      <c r="V808" s="9"/>
      <c r="W808" s="9"/>
    </row>
    <row r="809" spans="1:23" ht="16" x14ac:dyDescent="0.2">
      <c r="A809" s="9">
        <v>1404</v>
      </c>
      <c r="B809" s="9">
        <v>5008</v>
      </c>
      <c r="C809" s="9" t="s">
        <v>847</v>
      </c>
      <c r="D809" s="10" t="s">
        <v>417</v>
      </c>
      <c r="E809" s="9" t="s">
        <v>418</v>
      </c>
      <c r="F809" s="9" t="s">
        <v>419</v>
      </c>
      <c r="G809" s="11"/>
      <c r="I809" s="9">
        <v>96</v>
      </c>
      <c r="J809" s="12">
        <v>22</v>
      </c>
      <c r="K809" s="12" t="s">
        <v>420</v>
      </c>
      <c r="L809" s="12" t="s">
        <v>421</v>
      </c>
      <c r="M809" s="12">
        <v>50</v>
      </c>
      <c r="N809" s="9" t="s">
        <v>784</v>
      </c>
      <c r="O809" s="9" t="s">
        <v>104</v>
      </c>
      <c r="P809" s="13" t="s">
        <v>106</v>
      </c>
      <c r="Q809" s="9" t="s">
        <v>32</v>
      </c>
      <c r="R809" s="9">
        <v>1404</v>
      </c>
      <c r="S809" s="9"/>
      <c r="T809" s="9"/>
      <c r="U809" s="9"/>
      <c r="V809" s="9"/>
      <c r="W809" s="9"/>
    </row>
    <row r="810" spans="1:23" ht="16" x14ac:dyDescent="0.2">
      <c r="A810" s="9">
        <v>1405</v>
      </c>
      <c r="B810" s="9">
        <v>5009</v>
      </c>
      <c r="C810" s="9" t="s">
        <v>848</v>
      </c>
      <c r="D810" s="10" t="s">
        <v>478</v>
      </c>
      <c r="E810" s="9" t="s">
        <v>479</v>
      </c>
      <c r="F810" s="9" t="s">
        <v>480</v>
      </c>
      <c r="G810" s="11"/>
      <c r="I810" s="9">
        <v>96</v>
      </c>
      <c r="J810" s="12">
        <v>20</v>
      </c>
      <c r="K810" s="12" t="s">
        <v>481</v>
      </c>
      <c r="L810" s="12" t="s">
        <v>482</v>
      </c>
      <c r="M810" s="12">
        <v>39</v>
      </c>
      <c r="N810" s="9" t="s">
        <v>784</v>
      </c>
      <c r="O810" s="9" t="s">
        <v>104</v>
      </c>
      <c r="P810" s="13" t="s">
        <v>105</v>
      </c>
      <c r="Q810" s="9" t="s">
        <v>32</v>
      </c>
      <c r="R810" s="9">
        <v>1405</v>
      </c>
      <c r="S810" s="9"/>
      <c r="T810" s="9"/>
      <c r="U810" s="9"/>
      <c r="V810" s="9"/>
      <c r="W810" s="9"/>
    </row>
    <row r="811" spans="1:23" ht="16" x14ac:dyDescent="0.2">
      <c r="A811" s="9">
        <v>1405</v>
      </c>
      <c r="B811" s="9">
        <v>5010</v>
      </c>
      <c r="C811" s="9" t="s">
        <v>848</v>
      </c>
      <c r="D811" s="10" t="s">
        <v>478</v>
      </c>
      <c r="E811" s="9" t="s">
        <v>479</v>
      </c>
      <c r="F811" s="9" t="s">
        <v>480</v>
      </c>
      <c r="G811" s="11"/>
      <c r="I811" s="9">
        <v>96</v>
      </c>
      <c r="J811" s="12">
        <v>20</v>
      </c>
      <c r="K811" s="12" t="s">
        <v>481</v>
      </c>
      <c r="L811" s="12" t="s">
        <v>482</v>
      </c>
      <c r="M811" s="12">
        <v>39</v>
      </c>
      <c r="N811" s="9" t="s">
        <v>784</v>
      </c>
      <c r="O811" s="9" t="s">
        <v>104</v>
      </c>
      <c r="P811" s="13" t="s">
        <v>106</v>
      </c>
      <c r="Q811" s="9" t="s">
        <v>32</v>
      </c>
      <c r="R811" s="9">
        <v>1405</v>
      </c>
      <c r="S811" s="9"/>
      <c r="T811" s="9"/>
      <c r="U811" s="9"/>
      <c r="V811" s="9"/>
      <c r="W811" s="9"/>
    </row>
    <row r="812" spans="1:23" ht="16" x14ac:dyDescent="0.2">
      <c r="A812" s="9">
        <v>1406</v>
      </c>
      <c r="B812" s="9">
        <v>5011</v>
      </c>
      <c r="C812" s="9" t="s">
        <v>849</v>
      </c>
      <c r="D812" s="10" t="s">
        <v>57</v>
      </c>
      <c r="E812" s="9" t="s">
        <v>58</v>
      </c>
      <c r="F812" s="9" t="s">
        <v>59</v>
      </c>
      <c r="G812" s="11"/>
      <c r="I812" s="9">
        <v>96</v>
      </c>
      <c r="J812" s="12">
        <v>26</v>
      </c>
      <c r="K812" s="12" t="s">
        <v>60</v>
      </c>
      <c r="L812" s="12" t="s">
        <v>61</v>
      </c>
      <c r="M812" s="12">
        <v>53</v>
      </c>
      <c r="N812" s="9" t="s">
        <v>784</v>
      </c>
      <c r="O812" s="9" t="s">
        <v>104</v>
      </c>
      <c r="P812" s="13" t="s">
        <v>105</v>
      </c>
      <c r="Q812" s="9" t="s">
        <v>32</v>
      </c>
      <c r="R812" s="9">
        <v>1406</v>
      </c>
      <c r="S812" s="9"/>
      <c r="T812" s="9"/>
      <c r="U812" s="9"/>
      <c r="V812" s="9"/>
      <c r="W812" s="9"/>
    </row>
    <row r="813" spans="1:23" ht="16" x14ac:dyDescent="0.2">
      <c r="A813" s="9">
        <v>1406</v>
      </c>
      <c r="B813" s="9">
        <v>5012</v>
      </c>
      <c r="C813" s="9" t="s">
        <v>849</v>
      </c>
      <c r="D813" s="10" t="s">
        <v>57</v>
      </c>
      <c r="E813" s="9" t="s">
        <v>58</v>
      </c>
      <c r="F813" s="9" t="s">
        <v>59</v>
      </c>
      <c r="G813" s="11"/>
      <c r="I813" s="9">
        <v>96</v>
      </c>
      <c r="J813" s="12">
        <v>26</v>
      </c>
      <c r="K813" s="12" t="s">
        <v>60</v>
      </c>
      <c r="L813" s="12" t="s">
        <v>61</v>
      </c>
      <c r="M813" s="12">
        <v>53</v>
      </c>
      <c r="N813" s="9" t="s">
        <v>784</v>
      </c>
      <c r="O813" s="9" t="s">
        <v>104</v>
      </c>
      <c r="P813" s="13" t="s">
        <v>106</v>
      </c>
      <c r="Q813" s="9" t="s">
        <v>32</v>
      </c>
      <c r="R813" s="9">
        <v>1406</v>
      </c>
      <c r="S813" s="9"/>
      <c r="T813" s="9"/>
      <c r="U813" s="9"/>
      <c r="V813" s="9"/>
      <c r="W813" s="9"/>
    </row>
    <row r="814" spans="1:23" ht="16" x14ac:dyDescent="0.2">
      <c r="A814" s="9">
        <v>1407</v>
      </c>
      <c r="B814" s="9">
        <v>5013</v>
      </c>
      <c r="C814" s="9" t="s">
        <v>850</v>
      </c>
      <c r="D814" s="10" t="s">
        <v>558</v>
      </c>
      <c r="E814" s="9" t="s">
        <v>559</v>
      </c>
      <c r="F814" s="9" t="s">
        <v>560</v>
      </c>
      <c r="G814" s="11"/>
      <c r="H814" s="14" t="s">
        <v>143</v>
      </c>
      <c r="I814" s="9">
        <v>96</v>
      </c>
      <c r="J814" s="12">
        <v>73</v>
      </c>
      <c r="K814" s="12" t="s">
        <v>561</v>
      </c>
      <c r="L814" s="12" t="s">
        <v>562</v>
      </c>
      <c r="M814" s="12">
        <v>1</v>
      </c>
      <c r="N814" s="9" t="s">
        <v>784</v>
      </c>
      <c r="O814" s="14" t="s">
        <v>104</v>
      </c>
      <c r="P814" s="13" t="s">
        <v>105</v>
      </c>
      <c r="Q814" s="9" t="s">
        <v>32</v>
      </c>
      <c r="R814" s="9">
        <v>1407</v>
      </c>
      <c r="S814" s="9"/>
      <c r="T814" s="9"/>
      <c r="U814" s="9"/>
      <c r="V814" s="9"/>
      <c r="W814" s="9"/>
    </row>
    <row r="815" spans="1:23" ht="16" x14ac:dyDescent="0.2">
      <c r="A815" s="9">
        <v>1407</v>
      </c>
      <c r="B815" s="9">
        <v>5014</v>
      </c>
      <c r="C815" s="9" t="s">
        <v>850</v>
      </c>
      <c r="D815" s="10" t="s">
        <v>558</v>
      </c>
      <c r="E815" s="9" t="s">
        <v>559</v>
      </c>
      <c r="F815" s="9" t="s">
        <v>560</v>
      </c>
      <c r="G815" s="11"/>
      <c r="H815" s="14" t="s">
        <v>143</v>
      </c>
      <c r="I815" s="9">
        <v>96</v>
      </c>
      <c r="J815" s="12">
        <v>73</v>
      </c>
      <c r="K815" s="12" t="s">
        <v>561</v>
      </c>
      <c r="L815" s="12" t="s">
        <v>562</v>
      </c>
      <c r="M815" s="12">
        <v>1</v>
      </c>
      <c r="N815" s="9" t="s">
        <v>784</v>
      </c>
      <c r="O815" s="14" t="s">
        <v>104</v>
      </c>
      <c r="P815" s="13" t="s">
        <v>106</v>
      </c>
      <c r="Q815" s="9" t="s">
        <v>32</v>
      </c>
      <c r="R815" s="9">
        <v>1407</v>
      </c>
      <c r="S815" s="9"/>
      <c r="T815" s="9"/>
      <c r="U815" s="9"/>
      <c r="V815" s="9"/>
      <c r="W815" s="9"/>
    </row>
    <row r="816" spans="1:23" ht="16" x14ac:dyDescent="0.2">
      <c r="A816" s="9">
        <v>1408</v>
      </c>
      <c r="B816" s="9">
        <v>5015</v>
      </c>
      <c r="C816" s="9" t="s">
        <v>851</v>
      </c>
      <c r="D816" s="10" t="s">
        <v>338</v>
      </c>
      <c r="E816" s="9" t="s">
        <v>339</v>
      </c>
      <c r="F816" s="9" t="s">
        <v>340</v>
      </c>
      <c r="G816" s="11"/>
      <c r="I816" s="9">
        <v>96</v>
      </c>
      <c r="J816" s="12">
        <v>53</v>
      </c>
      <c r="K816" s="12" t="s">
        <v>341</v>
      </c>
      <c r="L816" s="12" t="s">
        <v>342</v>
      </c>
      <c r="M816" s="12">
        <v>74</v>
      </c>
      <c r="N816" s="9" t="s">
        <v>784</v>
      </c>
      <c r="O816" s="9" t="s">
        <v>104</v>
      </c>
      <c r="P816" s="13" t="s">
        <v>105</v>
      </c>
      <c r="Q816" s="9" t="s">
        <v>32</v>
      </c>
      <c r="R816" s="9">
        <v>1408</v>
      </c>
      <c r="S816" s="9" t="s">
        <v>143</v>
      </c>
      <c r="T816" s="9" t="s">
        <v>143</v>
      </c>
      <c r="U816" s="9"/>
      <c r="V816" s="9"/>
      <c r="W816" s="9"/>
    </row>
    <row r="817" spans="1:23" ht="16" x14ac:dyDescent="0.2">
      <c r="A817" s="9">
        <v>1408</v>
      </c>
      <c r="B817" s="9">
        <v>5016</v>
      </c>
      <c r="C817" s="9" t="s">
        <v>851</v>
      </c>
      <c r="D817" s="10" t="s">
        <v>338</v>
      </c>
      <c r="E817" s="9" t="s">
        <v>339</v>
      </c>
      <c r="F817" s="9" t="s">
        <v>340</v>
      </c>
      <c r="G817" s="11"/>
      <c r="I817" s="9">
        <v>96</v>
      </c>
      <c r="J817" s="12">
        <v>53</v>
      </c>
      <c r="K817" s="12" t="s">
        <v>341</v>
      </c>
      <c r="L817" s="12" t="s">
        <v>342</v>
      </c>
      <c r="M817" s="12">
        <v>74</v>
      </c>
      <c r="N817" s="9" t="s">
        <v>784</v>
      </c>
      <c r="O817" s="9" t="s">
        <v>104</v>
      </c>
      <c r="P817" s="13" t="s">
        <v>106</v>
      </c>
      <c r="Q817" s="9" t="s">
        <v>32</v>
      </c>
      <c r="R817" s="9">
        <v>1408</v>
      </c>
      <c r="S817" s="9" t="s">
        <v>143</v>
      </c>
      <c r="T817" s="9" t="s">
        <v>143</v>
      </c>
      <c r="U817" s="9"/>
      <c r="V817" s="9"/>
      <c r="W817" s="9"/>
    </row>
    <row r="818" spans="1:23" ht="16" x14ac:dyDescent="0.2">
      <c r="A818" s="9">
        <v>1409</v>
      </c>
      <c r="B818" s="9">
        <v>5017</v>
      </c>
      <c r="C818" s="9" t="s">
        <v>852</v>
      </c>
      <c r="D818" s="10" t="s">
        <v>138</v>
      </c>
      <c r="E818" s="9" t="s">
        <v>139</v>
      </c>
      <c r="F818" s="9" t="s">
        <v>140</v>
      </c>
      <c r="G818" s="11"/>
      <c r="H818" s="9"/>
      <c r="I818" s="9">
        <v>96</v>
      </c>
      <c r="J818" s="12">
        <v>48</v>
      </c>
      <c r="K818" s="12" t="s">
        <v>141</v>
      </c>
      <c r="L818" s="12" t="s">
        <v>142</v>
      </c>
      <c r="M818" s="12">
        <v>5</v>
      </c>
      <c r="N818" s="9" t="s">
        <v>784</v>
      </c>
      <c r="O818" s="9" t="s">
        <v>104</v>
      </c>
      <c r="P818" s="13" t="s">
        <v>105</v>
      </c>
      <c r="Q818" s="9" t="s">
        <v>32</v>
      </c>
      <c r="R818" s="9">
        <v>1409</v>
      </c>
      <c r="S818" s="9" t="s">
        <v>143</v>
      </c>
      <c r="T818" s="9" t="s">
        <v>143</v>
      </c>
      <c r="U818" s="9" t="s">
        <v>143</v>
      </c>
      <c r="V818" s="9"/>
      <c r="W818" s="9"/>
    </row>
    <row r="819" spans="1:23" ht="16" x14ac:dyDescent="0.2">
      <c r="A819" s="9">
        <v>1409</v>
      </c>
      <c r="B819" s="9">
        <v>5018</v>
      </c>
      <c r="C819" s="9" t="s">
        <v>852</v>
      </c>
      <c r="D819" s="10" t="s">
        <v>138</v>
      </c>
      <c r="E819" s="9" t="s">
        <v>139</v>
      </c>
      <c r="F819" s="9" t="s">
        <v>140</v>
      </c>
      <c r="G819" s="11"/>
      <c r="H819" s="9"/>
      <c r="I819" s="9">
        <v>96</v>
      </c>
      <c r="J819" s="12">
        <v>48</v>
      </c>
      <c r="K819" s="12" t="s">
        <v>141</v>
      </c>
      <c r="L819" s="12" t="s">
        <v>142</v>
      </c>
      <c r="M819" s="12">
        <v>5</v>
      </c>
      <c r="N819" s="9" t="s">
        <v>784</v>
      </c>
      <c r="O819" s="9" t="s">
        <v>104</v>
      </c>
      <c r="P819" s="13" t="s">
        <v>106</v>
      </c>
      <c r="Q819" s="9" t="s">
        <v>32</v>
      </c>
      <c r="R819" s="9">
        <v>1409</v>
      </c>
      <c r="S819" s="9" t="s">
        <v>143</v>
      </c>
      <c r="T819" s="9" t="s">
        <v>143</v>
      </c>
      <c r="U819" s="9" t="s">
        <v>143</v>
      </c>
      <c r="V819" s="9"/>
      <c r="W819" s="9"/>
    </row>
    <row r="820" spans="1:23" ht="16" x14ac:dyDescent="0.2">
      <c r="A820" s="9">
        <v>1410</v>
      </c>
      <c r="B820" s="9">
        <v>5019</v>
      </c>
      <c r="C820" s="9" t="s">
        <v>853</v>
      </c>
      <c r="D820" s="10" t="s">
        <v>308</v>
      </c>
      <c r="E820" s="9" t="s">
        <v>309</v>
      </c>
      <c r="F820" s="9" t="s">
        <v>310</v>
      </c>
      <c r="G820" s="11"/>
      <c r="I820" s="9">
        <v>96</v>
      </c>
      <c r="J820" s="12">
        <v>9</v>
      </c>
      <c r="K820" s="12" t="s">
        <v>311</v>
      </c>
      <c r="L820" s="12" t="s">
        <v>312</v>
      </c>
      <c r="M820" s="12">
        <v>33</v>
      </c>
      <c r="N820" s="9" t="s">
        <v>784</v>
      </c>
      <c r="O820" s="9" t="s">
        <v>104</v>
      </c>
      <c r="P820" s="13" t="s">
        <v>105</v>
      </c>
      <c r="Q820" s="9" t="s">
        <v>32</v>
      </c>
      <c r="R820" s="9">
        <v>1410</v>
      </c>
      <c r="S820" s="9" t="s">
        <v>143</v>
      </c>
      <c r="T820" s="9" t="s">
        <v>143</v>
      </c>
      <c r="U820" s="9" t="s">
        <v>143</v>
      </c>
      <c r="V820" s="9"/>
      <c r="W820" s="9"/>
    </row>
    <row r="821" spans="1:23" ht="16" x14ac:dyDescent="0.2">
      <c r="A821" s="9">
        <v>1410</v>
      </c>
      <c r="B821" s="9">
        <v>5020</v>
      </c>
      <c r="C821" s="9" t="s">
        <v>853</v>
      </c>
      <c r="D821" s="10" t="s">
        <v>308</v>
      </c>
      <c r="E821" s="9" t="s">
        <v>309</v>
      </c>
      <c r="F821" s="9" t="s">
        <v>310</v>
      </c>
      <c r="G821" s="11"/>
      <c r="I821" s="9">
        <v>96</v>
      </c>
      <c r="J821" s="12">
        <v>9</v>
      </c>
      <c r="K821" s="12" t="s">
        <v>311</v>
      </c>
      <c r="L821" s="12" t="s">
        <v>312</v>
      </c>
      <c r="M821" s="12">
        <v>33</v>
      </c>
      <c r="N821" s="9" t="s">
        <v>784</v>
      </c>
      <c r="O821" s="9" t="s">
        <v>104</v>
      </c>
      <c r="P821" s="13" t="s">
        <v>106</v>
      </c>
      <c r="Q821" s="9" t="s">
        <v>32</v>
      </c>
      <c r="R821" s="9">
        <v>1410</v>
      </c>
      <c r="S821" s="9" t="s">
        <v>143</v>
      </c>
      <c r="T821" s="9" t="s">
        <v>143</v>
      </c>
      <c r="U821" s="9" t="s">
        <v>143</v>
      </c>
      <c r="V821" s="9"/>
      <c r="W821" s="9"/>
    </row>
    <row r="822" spans="1:23" ht="16" x14ac:dyDescent="0.2">
      <c r="A822" s="9">
        <v>1411</v>
      </c>
      <c r="B822" s="9">
        <v>5021</v>
      </c>
      <c r="C822" s="9" t="s">
        <v>854</v>
      </c>
      <c r="D822" s="10" t="s">
        <v>451</v>
      </c>
      <c r="E822" s="9" t="s">
        <v>452</v>
      </c>
      <c r="F822" s="9" t="s">
        <v>453</v>
      </c>
      <c r="G822" s="11"/>
      <c r="I822" s="9">
        <v>96</v>
      </c>
      <c r="J822" s="12">
        <v>62</v>
      </c>
      <c r="K822" s="12" t="s">
        <v>454</v>
      </c>
      <c r="L822" s="12" t="s">
        <v>455</v>
      </c>
      <c r="M822" s="12">
        <v>73</v>
      </c>
      <c r="N822" s="9" t="s">
        <v>784</v>
      </c>
      <c r="O822" s="9" t="s">
        <v>104</v>
      </c>
      <c r="P822" s="13" t="s">
        <v>105</v>
      </c>
      <c r="Q822" s="9" t="s">
        <v>32</v>
      </c>
      <c r="R822" s="9">
        <v>1411</v>
      </c>
      <c r="S822" s="9" t="s">
        <v>143</v>
      </c>
      <c r="T822" s="9" t="s">
        <v>143</v>
      </c>
      <c r="U822" s="9"/>
      <c r="V822" s="9"/>
      <c r="W822" s="9"/>
    </row>
    <row r="823" spans="1:23" ht="16" x14ac:dyDescent="0.2">
      <c r="A823" s="9">
        <v>1411</v>
      </c>
      <c r="B823" s="9">
        <v>5022</v>
      </c>
      <c r="C823" s="9" t="s">
        <v>854</v>
      </c>
      <c r="D823" s="10" t="s">
        <v>451</v>
      </c>
      <c r="E823" s="9" t="s">
        <v>452</v>
      </c>
      <c r="F823" s="9" t="s">
        <v>453</v>
      </c>
      <c r="G823" s="11"/>
      <c r="I823" s="9">
        <v>96</v>
      </c>
      <c r="J823" s="12">
        <v>62</v>
      </c>
      <c r="K823" s="12" t="s">
        <v>454</v>
      </c>
      <c r="L823" s="12" t="s">
        <v>455</v>
      </c>
      <c r="M823" s="12">
        <v>73</v>
      </c>
      <c r="N823" s="9" t="s">
        <v>784</v>
      </c>
      <c r="O823" s="9" t="s">
        <v>104</v>
      </c>
      <c r="P823" s="13" t="s">
        <v>106</v>
      </c>
      <c r="Q823" s="9" t="s">
        <v>32</v>
      </c>
      <c r="R823" s="9">
        <v>1411</v>
      </c>
      <c r="S823" s="9" t="s">
        <v>143</v>
      </c>
      <c r="T823" s="9" t="s">
        <v>143</v>
      </c>
      <c r="U823" s="9"/>
      <c r="V823" s="9"/>
      <c r="W823" s="9"/>
    </row>
    <row r="824" spans="1:23" ht="16" x14ac:dyDescent="0.2">
      <c r="A824" s="9">
        <v>1412</v>
      </c>
      <c r="B824" s="9">
        <v>5023</v>
      </c>
      <c r="C824" s="9" t="s">
        <v>855</v>
      </c>
      <c r="D824" s="10" t="s">
        <v>396</v>
      </c>
      <c r="E824" s="9" t="s">
        <v>397</v>
      </c>
      <c r="F824" s="9" t="s">
        <v>398</v>
      </c>
      <c r="G824" s="11"/>
      <c r="I824" s="9">
        <v>96</v>
      </c>
      <c r="J824" s="12">
        <v>70</v>
      </c>
      <c r="K824" s="12" t="s">
        <v>399</v>
      </c>
      <c r="L824" s="12" t="s">
        <v>400</v>
      </c>
      <c r="M824" s="12">
        <v>78</v>
      </c>
      <c r="N824" s="9" t="s">
        <v>784</v>
      </c>
      <c r="O824" s="9" t="s">
        <v>104</v>
      </c>
      <c r="P824" s="13" t="s">
        <v>105</v>
      </c>
      <c r="Q824" s="9" t="s">
        <v>32</v>
      </c>
      <c r="R824" s="9">
        <v>1412</v>
      </c>
      <c r="S824" s="9" t="s">
        <v>143</v>
      </c>
      <c r="T824" s="9" t="s">
        <v>143</v>
      </c>
      <c r="U824" s="9"/>
      <c r="V824" s="9"/>
      <c r="W824" s="9"/>
    </row>
    <row r="825" spans="1:23" ht="16" x14ac:dyDescent="0.2">
      <c r="A825" s="9">
        <v>1412</v>
      </c>
      <c r="B825" s="9">
        <v>5024</v>
      </c>
      <c r="C825" s="9" t="s">
        <v>855</v>
      </c>
      <c r="D825" s="10" t="s">
        <v>396</v>
      </c>
      <c r="E825" s="9" t="s">
        <v>397</v>
      </c>
      <c r="F825" s="9" t="s">
        <v>398</v>
      </c>
      <c r="G825" s="11"/>
      <c r="I825" s="9">
        <v>96</v>
      </c>
      <c r="J825" s="12">
        <v>70</v>
      </c>
      <c r="K825" s="12" t="s">
        <v>399</v>
      </c>
      <c r="L825" s="12" t="s">
        <v>400</v>
      </c>
      <c r="M825" s="12">
        <v>78</v>
      </c>
      <c r="N825" s="9" t="s">
        <v>784</v>
      </c>
      <c r="O825" s="9" t="s">
        <v>104</v>
      </c>
      <c r="P825" s="13" t="s">
        <v>106</v>
      </c>
      <c r="Q825" s="9" t="s">
        <v>32</v>
      </c>
      <c r="R825" s="9">
        <v>1412</v>
      </c>
      <c r="S825" s="9" t="s">
        <v>143</v>
      </c>
      <c r="T825" s="9" t="s">
        <v>143</v>
      </c>
      <c r="U825" s="9"/>
      <c r="V825" s="9"/>
      <c r="W825" s="9"/>
    </row>
    <row r="826" spans="1:23" ht="16" x14ac:dyDescent="0.2">
      <c r="A826" s="9">
        <v>1413</v>
      </c>
      <c r="B826" s="9">
        <v>5025</v>
      </c>
      <c r="C826" s="9" t="s">
        <v>856</v>
      </c>
      <c r="D826" s="10" t="s">
        <v>235</v>
      </c>
      <c r="E826" s="9" t="s">
        <v>236</v>
      </c>
      <c r="F826" s="9" t="s">
        <v>237</v>
      </c>
      <c r="G826" s="11"/>
      <c r="I826" s="9">
        <v>96</v>
      </c>
      <c r="J826" s="12">
        <v>32</v>
      </c>
      <c r="K826" s="12" t="s">
        <v>238</v>
      </c>
      <c r="L826" s="12" t="s">
        <v>239</v>
      </c>
      <c r="M826" s="12">
        <v>19</v>
      </c>
      <c r="N826" s="9" t="s">
        <v>784</v>
      </c>
      <c r="O826" s="9" t="s">
        <v>104</v>
      </c>
      <c r="P826" s="13" t="s">
        <v>105</v>
      </c>
      <c r="Q826" s="9" t="s">
        <v>32</v>
      </c>
      <c r="R826" s="9">
        <v>1413</v>
      </c>
      <c r="S826" s="9" t="s">
        <v>143</v>
      </c>
      <c r="T826" s="9" t="s">
        <v>143</v>
      </c>
      <c r="U826" s="9"/>
      <c r="V826" s="9"/>
      <c r="W826" s="9"/>
    </row>
    <row r="827" spans="1:23" ht="16" x14ac:dyDescent="0.2">
      <c r="A827" s="9">
        <v>1413</v>
      </c>
      <c r="B827" s="9">
        <v>5026</v>
      </c>
      <c r="C827" s="9" t="s">
        <v>856</v>
      </c>
      <c r="D827" s="10" t="s">
        <v>235</v>
      </c>
      <c r="E827" s="9" t="s">
        <v>236</v>
      </c>
      <c r="F827" s="9" t="s">
        <v>237</v>
      </c>
      <c r="G827" s="11"/>
      <c r="I827" s="9">
        <v>96</v>
      </c>
      <c r="J827" s="12">
        <v>32</v>
      </c>
      <c r="K827" s="12" t="s">
        <v>238</v>
      </c>
      <c r="L827" s="12" t="s">
        <v>239</v>
      </c>
      <c r="M827" s="12">
        <v>19</v>
      </c>
      <c r="N827" s="9" t="s">
        <v>784</v>
      </c>
      <c r="O827" s="9" t="s">
        <v>104</v>
      </c>
      <c r="P827" s="13" t="s">
        <v>106</v>
      </c>
      <c r="Q827" s="9" t="s">
        <v>32</v>
      </c>
      <c r="R827" s="9">
        <v>1413</v>
      </c>
      <c r="S827" s="9" t="s">
        <v>143</v>
      </c>
      <c r="T827" s="9" t="s">
        <v>143</v>
      </c>
      <c r="U827" s="9"/>
      <c r="V827" s="9"/>
      <c r="W827" s="9"/>
    </row>
    <row r="828" spans="1:23" ht="16" x14ac:dyDescent="0.2">
      <c r="A828" s="9">
        <v>1414</v>
      </c>
      <c r="B828" s="9">
        <v>5027</v>
      </c>
      <c r="C828" s="9" t="s">
        <v>857</v>
      </c>
      <c r="D828" s="10" t="s">
        <v>169</v>
      </c>
      <c r="E828" s="9" t="s">
        <v>170</v>
      </c>
      <c r="F828" s="9" t="s">
        <v>171</v>
      </c>
      <c r="G828" s="11"/>
      <c r="I828" s="9">
        <v>96</v>
      </c>
      <c r="J828" s="12">
        <v>51</v>
      </c>
      <c r="K828" s="12" t="s">
        <v>172</v>
      </c>
      <c r="L828" s="12" t="s">
        <v>173</v>
      </c>
      <c r="M828" s="12">
        <v>62</v>
      </c>
      <c r="N828" s="9" t="s">
        <v>784</v>
      </c>
      <c r="O828" s="9" t="s">
        <v>104</v>
      </c>
      <c r="P828" s="13" t="s">
        <v>105</v>
      </c>
      <c r="Q828" s="9" t="s">
        <v>32</v>
      </c>
      <c r="R828" s="9">
        <v>1414</v>
      </c>
      <c r="S828" s="9" t="s">
        <v>143</v>
      </c>
      <c r="T828" s="9" t="s">
        <v>143</v>
      </c>
      <c r="U828" s="9"/>
      <c r="V828" s="9"/>
      <c r="W828" s="9"/>
    </row>
    <row r="829" spans="1:23" ht="16" x14ac:dyDescent="0.2">
      <c r="A829" s="9">
        <v>1414</v>
      </c>
      <c r="B829" s="9">
        <v>5028</v>
      </c>
      <c r="C829" s="9" t="s">
        <v>857</v>
      </c>
      <c r="D829" s="10" t="s">
        <v>169</v>
      </c>
      <c r="E829" s="9" t="s">
        <v>170</v>
      </c>
      <c r="F829" s="9" t="s">
        <v>171</v>
      </c>
      <c r="G829" s="11"/>
      <c r="I829" s="9">
        <v>96</v>
      </c>
      <c r="J829" s="12">
        <v>51</v>
      </c>
      <c r="K829" s="12" t="s">
        <v>172</v>
      </c>
      <c r="L829" s="12" t="s">
        <v>173</v>
      </c>
      <c r="M829" s="12">
        <v>62</v>
      </c>
      <c r="N829" s="9" t="s">
        <v>784</v>
      </c>
      <c r="O829" s="9" t="s">
        <v>104</v>
      </c>
      <c r="P829" s="13" t="s">
        <v>106</v>
      </c>
      <c r="Q829" s="9" t="s">
        <v>32</v>
      </c>
      <c r="R829" s="9">
        <v>1414</v>
      </c>
      <c r="S829" s="9" t="s">
        <v>143</v>
      </c>
      <c r="T829" s="9" t="s">
        <v>143</v>
      </c>
      <c r="U829" s="9"/>
      <c r="V829" s="9"/>
      <c r="W829" s="9"/>
    </row>
    <row r="830" spans="1:23" ht="16" x14ac:dyDescent="0.2">
      <c r="A830" s="9">
        <v>1415</v>
      </c>
      <c r="B830" s="9">
        <v>5029</v>
      </c>
      <c r="C830" s="9" t="s">
        <v>858</v>
      </c>
      <c r="D830" s="10" t="s">
        <v>151</v>
      </c>
      <c r="E830" s="9" t="s">
        <v>152</v>
      </c>
      <c r="F830" s="9" t="s">
        <v>153</v>
      </c>
      <c r="G830" s="11"/>
      <c r="I830" s="9">
        <v>96</v>
      </c>
      <c r="J830" s="12">
        <v>45</v>
      </c>
      <c r="K830" s="12" t="s">
        <v>154</v>
      </c>
      <c r="L830" s="12" t="s">
        <v>155</v>
      </c>
      <c r="M830" s="12">
        <v>30</v>
      </c>
      <c r="N830" s="9" t="s">
        <v>784</v>
      </c>
      <c r="O830" s="9" t="s">
        <v>104</v>
      </c>
      <c r="P830" s="13" t="s">
        <v>105</v>
      </c>
      <c r="Q830" s="9" t="s">
        <v>32</v>
      </c>
      <c r="R830" s="9">
        <v>1415</v>
      </c>
      <c r="S830" s="9" t="s">
        <v>143</v>
      </c>
      <c r="T830" s="9" t="s">
        <v>143</v>
      </c>
      <c r="U830" s="9"/>
      <c r="V830" s="9"/>
      <c r="W830" s="9"/>
    </row>
    <row r="831" spans="1:23" ht="16" x14ac:dyDescent="0.2">
      <c r="A831" s="9">
        <v>1415</v>
      </c>
      <c r="B831" s="9">
        <v>5030</v>
      </c>
      <c r="C831" s="9" t="s">
        <v>858</v>
      </c>
      <c r="D831" s="10" t="s">
        <v>151</v>
      </c>
      <c r="E831" s="9" t="s">
        <v>152</v>
      </c>
      <c r="F831" s="9" t="s">
        <v>153</v>
      </c>
      <c r="G831" s="11"/>
      <c r="I831" s="9">
        <v>96</v>
      </c>
      <c r="J831" s="12">
        <v>45</v>
      </c>
      <c r="K831" s="12" t="s">
        <v>154</v>
      </c>
      <c r="L831" s="12" t="s">
        <v>155</v>
      </c>
      <c r="M831" s="12">
        <v>30</v>
      </c>
      <c r="N831" s="9" t="s">
        <v>784</v>
      </c>
      <c r="O831" s="9" t="s">
        <v>104</v>
      </c>
      <c r="P831" s="13" t="s">
        <v>106</v>
      </c>
      <c r="Q831" s="9" t="s">
        <v>32</v>
      </c>
      <c r="R831" s="9">
        <v>1415</v>
      </c>
      <c r="S831" s="9" t="s">
        <v>143</v>
      </c>
      <c r="T831" s="9" t="s">
        <v>143</v>
      </c>
      <c r="U831" s="9"/>
      <c r="V831" s="9"/>
      <c r="W831" s="9"/>
    </row>
    <row r="832" spans="1:23" ht="16" x14ac:dyDescent="0.2">
      <c r="A832" s="9">
        <v>1416</v>
      </c>
      <c r="B832" s="9">
        <v>5031</v>
      </c>
      <c r="C832" s="9" t="s">
        <v>859</v>
      </c>
      <c r="D832" s="10" t="s">
        <v>187</v>
      </c>
      <c r="E832" s="9" t="s">
        <v>188</v>
      </c>
      <c r="F832" s="9" t="s">
        <v>189</v>
      </c>
      <c r="G832" s="11"/>
      <c r="I832" s="9">
        <v>96</v>
      </c>
      <c r="J832" s="12">
        <v>33</v>
      </c>
      <c r="K832" s="12" t="s">
        <v>190</v>
      </c>
      <c r="L832" s="12" t="s">
        <v>191</v>
      </c>
      <c r="M832" s="12">
        <v>23</v>
      </c>
      <c r="N832" s="9" t="s">
        <v>784</v>
      </c>
      <c r="O832" s="9" t="s">
        <v>30</v>
      </c>
      <c r="P832" s="13" t="s">
        <v>31</v>
      </c>
      <c r="Q832" s="9" t="s">
        <v>32</v>
      </c>
      <c r="R832" s="9">
        <v>1416</v>
      </c>
      <c r="S832" s="9"/>
      <c r="T832" s="9"/>
      <c r="U832" s="9"/>
      <c r="V832" s="9"/>
      <c r="W832" s="9"/>
    </row>
    <row r="833" spans="1:23" ht="16" x14ac:dyDescent="0.2">
      <c r="A833" s="9">
        <v>1416</v>
      </c>
      <c r="B833" s="9">
        <v>5032</v>
      </c>
      <c r="C833" s="9" t="s">
        <v>859</v>
      </c>
      <c r="D833" s="10" t="s">
        <v>187</v>
      </c>
      <c r="E833" s="9" t="s">
        <v>188</v>
      </c>
      <c r="F833" s="9" t="s">
        <v>189</v>
      </c>
      <c r="G833" s="11"/>
      <c r="I833" s="9">
        <v>96</v>
      </c>
      <c r="J833" s="12">
        <v>33</v>
      </c>
      <c r="K833" s="12" t="s">
        <v>190</v>
      </c>
      <c r="L833" s="12" t="s">
        <v>191</v>
      </c>
      <c r="M833" s="12">
        <v>23</v>
      </c>
      <c r="N833" s="9" t="s">
        <v>784</v>
      </c>
      <c r="O833" s="9" t="s">
        <v>30</v>
      </c>
      <c r="P833" s="13" t="s">
        <v>33</v>
      </c>
      <c r="Q833" s="9" t="s">
        <v>32</v>
      </c>
      <c r="R833" s="9">
        <v>1416</v>
      </c>
      <c r="S833" s="9"/>
      <c r="T833" s="9"/>
      <c r="U833" s="9"/>
      <c r="V833" s="9"/>
      <c r="W833" s="9"/>
    </row>
    <row r="834" spans="1:23" ht="16" x14ac:dyDescent="0.2">
      <c r="A834" s="9">
        <v>1417</v>
      </c>
      <c r="B834" s="9">
        <v>5033</v>
      </c>
      <c r="C834" s="9" t="s">
        <v>860</v>
      </c>
      <c r="D834" s="10" t="s">
        <v>199</v>
      </c>
      <c r="E834" s="9" t="s">
        <v>200</v>
      </c>
      <c r="F834" s="9" t="s">
        <v>201</v>
      </c>
      <c r="G834" s="11"/>
      <c r="I834" s="9">
        <v>96</v>
      </c>
      <c r="J834" s="12">
        <v>68</v>
      </c>
      <c r="K834" s="12" t="s">
        <v>202</v>
      </c>
      <c r="L834" s="12" t="s">
        <v>203</v>
      </c>
      <c r="M834" s="12">
        <v>31</v>
      </c>
      <c r="N834" s="9" t="s">
        <v>784</v>
      </c>
      <c r="O834" s="9" t="s">
        <v>30</v>
      </c>
      <c r="P834" s="13" t="s">
        <v>31</v>
      </c>
      <c r="Q834" s="9" t="s">
        <v>32</v>
      </c>
      <c r="R834" s="9">
        <v>1417</v>
      </c>
      <c r="S834" s="9"/>
      <c r="T834" s="9"/>
      <c r="U834" s="9"/>
      <c r="V834" s="9"/>
      <c r="W834" s="9"/>
    </row>
    <row r="835" spans="1:23" ht="16" x14ac:dyDescent="0.2">
      <c r="A835" s="9">
        <v>1417</v>
      </c>
      <c r="B835" s="9">
        <v>5034</v>
      </c>
      <c r="C835" s="9" t="s">
        <v>860</v>
      </c>
      <c r="D835" s="10" t="s">
        <v>199</v>
      </c>
      <c r="E835" s="9" t="s">
        <v>200</v>
      </c>
      <c r="F835" s="9" t="s">
        <v>201</v>
      </c>
      <c r="G835" s="11"/>
      <c r="I835" s="9">
        <v>96</v>
      </c>
      <c r="J835" s="12">
        <v>68</v>
      </c>
      <c r="K835" s="12" t="s">
        <v>202</v>
      </c>
      <c r="L835" s="12" t="s">
        <v>203</v>
      </c>
      <c r="M835" s="12">
        <v>31</v>
      </c>
      <c r="N835" s="9" t="s">
        <v>784</v>
      </c>
      <c r="O835" s="9" t="s">
        <v>30</v>
      </c>
      <c r="P835" s="13" t="s">
        <v>33</v>
      </c>
      <c r="Q835" s="9" t="s">
        <v>32</v>
      </c>
      <c r="R835" s="9">
        <v>1417</v>
      </c>
      <c r="S835" s="9"/>
      <c r="T835" s="9"/>
      <c r="U835" s="9"/>
      <c r="V835" s="9"/>
      <c r="W835" s="9"/>
    </row>
    <row r="836" spans="1:23" ht="16" x14ac:dyDescent="0.2">
      <c r="A836" s="9">
        <v>1418</v>
      </c>
      <c r="B836" s="9">
        <v>5035</v>
      </c>
      <c r="C836" s="9" t="s">
        <v>861</v>
      </c>
      <c r="D836" s="10" t="s">
        <v>411</v>
      </c>
      <c r="E836" s="9" t="s">
        <v>412</v>
      </c>
      <c r="F836" s="9" t="s">
        <v>413</v>
      </c>
      <c r="G836" s="11"/>
      <c r="I836" s="9">
        <v>96</v>
      </c>
      <c r="J836" s="12">
        <v>43</v>
      </c>
      <c r="K836" s="12" t="s">
        <v>414</v>
      </c>
      <c r="L836" s="12" t="s">
        <v>415</v>
      </c>
      <c r="M836" s="12">
        <v>16</v>
      </c>
      <c r="N836" s="9" t="s">
        <v>784</v>
      </c>
      <c r="O836" s="9" t="s">
        <v>30</v>
      </c>
      <c r="P836" s="13" t="s">
        <v>31</v>
      </c>
      <c r="Q836" s="9" t="s">
        <v>32</v>
      </c>
      <c r="R836" s="9">
        <v>1418</v>
      </c>
      <c r="S836" s="9"/>
      <c r="T836" s="9"/>
      <c r="U836" s="9"/>
      <c r="V836" s="9"/>
      <c r="W836" s="9"/>
    </row>
    <row r="837" spans="1:23" ht="16" x14ac:dyDescent="0.2">
      <c r="A837" s="9">
        <v>1418</v>
      </c>
      <c r="B837" s="9">
        <v>5036</v>
      </c>
      <c r="C837" s="9" t="s">
        <v>861</v>
      </c>
      <c r="D837" s="10" t="s">
        <v>411</v>
      </c>
      <c r="E837" s="9" t="s">
        <v>412</v>
      </c>
      <c r="F837" s="9" t="s">
        <v>413</v>
      </c>
      <c r="G837" s="11"/>
      <c r="I837" s="9">
        <v>96</v>
      </c>
      <c r="J837" s="12">
        <v>43</v>
      </c>
      <c r="K837" s="12" t="s">
        <v>414</v>
      </c>
      <c r="L837" s="12" t="s">
        <v>415</v>
      </c>
      <c r="M837" s="12">
        <v>16</v>
      </c>
      <c r="N837" s="9" t="s">
        <v>784</v>
      </c>
      <c r="O837" s="9" t="s">
        <v>30</v>
      </c>
      <c r="P837" s="13" t="s">
        <v>33</v>
      </c>
      <c r="Q837" s="9" t="s">
        <v>32</v>
      </c>
      <c r="R837" s="9">
        <v>1418</v>
      </c>
      <c r="S837" s="9"/>
      <c r="T837" s="9"/>
      <c r="U837" s="9"/>
      <c r="V837" s="9"/>
      <c r="W837" s="9"/>
    </row>
    <row r="838" spans="1:23" ht="16" x14ac:dyDescent="0.2">
      <c r="A838" s="9">
        <v>1419</v>
      </c>
      <c r="B838" s="9">
        <v>5037</v>
      </c>
      <c r="C838" s="9" t="s">
        <v>862</v>
      </c>
      <c r="D838" s="10" t="s">
        <v>223</v>
      </c>
      <c r="E838" s="9" t="s">
        <v>224</v>
      </c>
      <c r="F838" s="9" t="s">
        <v>225</v>
      </c>
      <c r="G838" s="11"/>
      <c r="I838" s="9">
        <v>96</v>
      </c>
      <c r="J838" s="12">
        <v>7</v>
      </c>
      <c r="K838" s="12" t="s">
        <v>226</v>
      </c>
      <c r="L838" s="12" t="s">
        <v>227</v>
      </c>
      <c r="M838" s="12">
        <v>34</v>
      </c>
      <c r="N838" s="9" t="s">
        <v>784</v>
      </c>
      <c r="O838" s="9" t="s">
        <v>30</v>
      </c>
      <c r="P838" s="13" t="s">
        <v>31</v>
      </c>
      <c r="Q838" s="9" t="s">
        <v>32</v>
      </c>
      <c r="R838" s="9">
        <v>1419</v>
      </c>
      <c r="S838" s="9"/>
      <c r="T838" s="9"/>
      <c r="U838" s="9"/>
      <c r="V838" s="9"/>
      <c r="W838" s="9"/>
    </row>
    <row r="839" spans="1:23" ht="16" x14ac:dyDescent="0.2">
      <c r="A839" s="9">
        <v>1419</v>
      </c>
      <c r="B839" s="9">
        <v>5038</v>
      </c>
      <c r="C839" s="9" t="s">
        <v>862</v>
      </c>
      <c r="D839" s="10" t="s">
        <v>223</v>
      </c>
      <c r="E839" s="9" t="s">
        <v>224</v>
      </c>
      <c r="F839" s="9" t="s">
        <v>225</v>
      </c>
      <c r="G839" s="11"/>
      <c r="I839" s="9">
        <v>96</v>
      </c>
      <c r="J839" s="12">
        <v>7</v>
      </c>
      <c r="K839" s="12" t="s">
        <v>226</v>
      </c>
      <c r="L839" s="12" t="s">
        <v>227</v>
      </c>
      <c r="M839" s="12">
        <v>34</v>
      </c>
      <c r="N839" s="9" t="s">
        <v>784</v>
      </c>
      <c r="O839" s="9" t="s">
        <v>30</v>
      </c>
      <c r="P839" s="13" t="s">
        <v>33</v>
      </c>
      <c r="Q839" s="9" t="s">
        <v>32</v>
      </c>
      <c r="R839" s="9">
        <v>1419</v>
      </c>
      <c r="S839" s="9"/>
      <c r="T839" s="9"/>
      <c r="U839" s="9"/>
      <c r="V839" s="9"/>
      <c r="W839" s="9"/>
    </row>
    <row r="840" spans="1:23" ht="16" x14ac:dyDescent="0.2">
      <c r="A840" s="9">
        <v>1420</v>
      </c>
      <c r="B840" s="9">
        <v>5039</v>
      </c>
      <c r="C840" s="9" t="s">
        <v>863</v>
      </c>
      <c r="D840" s="10" t="s">
        <v>345</v>
      </c>
      <c r="E840" s="9" t="s">
        <v>346</v>
      </c>
      <c r="F840" s="9" t="s">
        <v>347</v>
      </c>
      <c r="G840" s="11"/>
      <c r="I840" s="9">
        <v>96</v>
      </c>
      <c r="J840" s="12">
        <v>50</v>
      </c>
      <c r="K840" s="12" t="s">
        <v>348</v>
      </c>
      <c r="L840" s="12" t="s">
        <v>349</v>
      </c>
      <c r="M840" s="12">
        <v>72</v>
      </c>
      <c r="N840" s="9" t="s">
        <v>784</v>
      </c>
      <c r="O840" s="9" t="s">
        <v>30</v>
      </c>
      <c r="P840" s="13" t="s">
        <v>31</v>
      </c>
      <c r="Q840" s="9" t="s">
        <v>32</v>
      </c>
      <c r="R840" s="9">
        <v>1420</v>
      </c>
      <c r="S840" s="9"/>
      <c r="T840" s="9"/>
      <c r="U840" s="9"/>
      <c r="V840" s="9"/>
      <c r="W840" s="9"/>
    </row>
    <row r="841" spans="1:23" ht="16" x14ac:dyDescent="0.2">
      <c r="A841" s="9">
        <v>1420</v>
      </c>
      <c r="B841" s="9">
        <v>5040</v>
      </c>
      <c r="C841" s="9" t="s">
        <v>863</v>
      </c>
      <c r="D841" s="10" t="s">
        <v>345</v>
      </c>
      <c r="E841" s="9" t="s">
        <v>346</v>
      </c>
      <c r="F841" s="9" t="s">
        <v>347</v>
      </c>
      <c r="G841" s="11"/>
      <c r="I841" s="9">
        <v>96</v>
      </c>
      <c r="J841" s="12">
        <v>50</v>
      </c>
      <c r="K841" s="12" t="s">
        <v>348</v>
      </c>
      <c r="L841" s="12" t="s">
        <v>349</v>
      </c>
      <c r="M841" s="12">
        <v>72</v>
      </c>
      <c r="N841" s="9" t="s">
        <v>784</v>
      </c>
      <c r="O841" s="9" t="s">
        <v>30</v>
      </c>
      <c r="P841" s="13" t="s">
        <v>33</v>
      </c>
      <c r="Q841" s="9" t="s">
        <v>32</v>
      </c>
      <c r="R841" s="9">
        <v>1420</v>
      </c>
      <c r="S841" s="9"/>
      <c r="T841" s="9"/>
      <c r="U841" s="9"/>
      <c r="V841" s="9"/>
      <c r="W841" s="9"/>
    </row>
    <row r="842" spans="1:23" ht="16" x14ac:dyDescent="0.2">
      <c r="A842" s="9">
        <v>1421</v>
      </c>
      <c r="B842" s="9">
        <v>5041</v>
      </c>
      <c r="C842" s="9" t="s">
        <v>864</v>
      </c>
      <c r="D842" s="10" t="s">
        <v>436</v>
      </c>
      <c r="E842" s="9" t="s">
        <v>437</v>
      </c>
      <c r="F842" s="9" t="s">
        <v>438</v>
      </c>
      <c r="G842" s="11"/>
      <c r="I842" s="9">
        <v>96</v>
      </c>
      <c r="J842" s="12">
        <v>58</v>
      </c>
      <c r="K842" s="12" t="s">
        <v>439</v>
      </c>
      <c r="L842" s="12" t="s">
        <v>440</v>
      </c>
      <c r="M842" s="12">
        <v>43</v>
      </c>
      <c r="N842" s="9" t="s">
        <v>784</v>
      </c>
      <c r="O842" s="9" t="s">
        <v>30</v>
      </c>
      <c r="P842" s="13" t="s">
        <v>31</v>
      </c>
      <c r="Q842" s="9" t="s">
        <v>32</v>
      </c>
      <c r="R842" s="9">
        <v>1421</v>
      </c>
      <c r="S842" s="9"/>
      <c r="T842" s="9"/>
      <c r="U842" s="9"/>
      <c r="V842" s="9"/>
      <c r="W842" s="9"/>
    </row>
    <row r="843" spans="1:23" ht="16" x14ac:dyDescent="0.2">
      <c r="A843" s="9">
        <v>1421</v>
      </c>
      <c r="B843" s="9">
        <v>5042</v>
      </c>
      <c r="C843" s="9" t="s">
        <v>864</v>
      </c>
      <c r="D843" s="10" t="s">
        <v>436</v>
      </c>
      <c r="E843" s="9" t="s">
        <v>437</v>
      </c>
      <c r="F843" s="9" t="s">
        <v>438</v>
      </c>
      <c r="G843" s="11"/>
      <c r="I843" s="9">
        <v>96</v>
      </c>
      <c r="J843" s="12">
        <v>58</v>
      </c>
      <c r="K843" s="12" t="s">
        <v>439</v>
      </c>
      <c r="L843" s="12" t="s">
        <v>440</v>
      </c>
      <c r="M843" s="12">
        <v>43</v>
      </c>
      <c r="N843" s="9" t="s">
        <v>784</v>
      </c>
      <c r="O843" s="9" t="s">
        <v>30</v>
      </c>
      <c r="P843" s="13" t="s">
        <v>33</v>
      </c>
      <c r="Q843" s="9" t="s">
        <v>32</v>
      </c>
      <c r="R843" s="9">
        <v>1421</v>
      </c>
      <c r="S843" s="9"/>
      <c r="T843" s="9"/>
      <c r="U843" s="9"/>
      <c r="V843" s="9"/>
      <c r="W843" s="9"/>
    </row>
    <row r="844" spans="1:23" ht="16" x14ac:dyDescent="0.2">
      <c r="A844" s="9">
        <v>1422</v>
      </c>
      <c r="B844" s="9">
        <v>5043</v>
      </c>
      <c r="C844" s="9" t="s">
        <v>865</v>
      </c>
      <c r="D844" s="10" t="s">
        <v>93</v>
      </c>
      <c r="E844" s="9" t="s">
        <v>94</v>
      </c>
      <c r="F844" s="9" t="s">
        <v>95</v>
      </c>
      <c r="G844" s="11"/>
      <c r="I844" s="9">
        <v>96</v>
      </c>
      <c r="J844" s="12">
        <v>25</v>
      </c>
      <c r="K844" s="12" t="s">
        <v>96</v>
      </c>
      <c r="L844" s="12" t="s">
        <v>97</v>
      </c>
      <c r="M844" s="12">
        <v>59</v>
      </c>
      <c r="N844" s="9" t="s">
        <v>784</v>
      </c>
      <c r="O844" s="9" t="s">
        <v>30</v>
      </c>
      <c r="P844" s="13" t="s">
        <v>31</v>
      </c>
      <c r="Q844" s="9" t="s">
        <v>32</v>
      </c>
      <c r="R844" s="9">
        <v>1422</v>
      </c>
      <c r="S844" s="9"/>
      <c r="T844" s="9"/>
      <c r="U844" s="9"/>
      <c r="V844" s="9"/>
      <c r="W844" s="9"/>
    </row>
    <row r="845" spans="1:23" ht="16" x14ac:dyDescent="0.2">
      <c r="A845" s="9">
        <v>1422</v>
      </c>
      <c r="B845" s="9">
        <v>5044</v>
      </c>
      <c r="C845" s="9" t="s">
        <v>865</v>
      </c>
      <c r="D845" s="10" t="s">
        <v>93</v>
      </c>
      <c r="E845" s="9" t="s">
        <v>94</v>
      </c>
      <c r="F845" s="9" t="s">
        <v>95</v>
      </c>
      <c r="G845" s="11"/>
      <c r="I845" s="9">
        <v>96</v>
      </c>
      <c r="J845" s="12">
        <v>25</v>
      </c>
      <c r="K845" s="12" t="s">
        <v>96</v>
      </c>
      <c r="L845" s="12" t="s">
        <v>97</v>
      </c>
      <c r="M845" s="12">
        <v>59</v>
      </c>
      <c r="N845" s="9" t="s">
        <v>784</v>
      </c>
      <c r="O845" s="9" t="s">
        <v>30</v>
      </c>
      <c r="P845" s="13" t="s">
        <v>33</v>
      </c>
      <c r="Q845" s="9" t="s">
        <v>32</v>
      </c>
      <c r="R845" s="9">
        <v>1422</v>
      </c>
      <c r="S845" s="9"/>
      <c r="T845" s="9"/>
      <c r="U845" s="9"/>
      <c r="V845" s="9"/>
      <c r="W845" s="9"/>
    </row>
    <row r="846" spans="1:23" ht="16" x14ac:dyDescent="0.2">
      <c r="A846" s="9">
        <v>1423</v>
      </c>
      <c r="B846" s="9">
        <v>5045</v>
      </c>
      <c r="C846" s="9" t="s">
        <v>866</v>
      </c>
      <c r="D846" s="10" t="s">
        <v>217</v>
      </c>
      <c r="E846" s="9" t="s">
        <v>218</v>
      </c>
      <c r="F846" s="9" t="s">
        <v>219</v>
      </c>
      <c r="G846" s="11"/>
      <c r="I846" s="9">
        <v>96</v>
      </c>
      <c r="J846" s="12">
        <v>64</v>
      </c>
      <c r="K846" s="12" t="s">
        <v>220</v>
      </c>
      <c r="L846" s="12" t="s">
        <v>221</v>
      </c>
      <c r="M846" s="12">
        <v>32</v>
      </c>
      <c r="N846" s="9" t="s">
        <v>784</v>
      </c>
      <c r="O846" s="9" t="s">
        <v>30</v>
      </c>
      <c r="P846" s="13" t="s">
        <v>31</v>
      </c>
      <c r="Q846" s="9" t="s">
        <v>32</v>
      </c>
      <c r="R846" s="9">
        <v>1423</v>
      </c>
      <c r="S846" s="9"/>
      <c r="T846" s="9"/>
      <c r="U846" s="9"/>
      <c r="V846" s="9"/>
      <c r="W846" s="9"/>
    </row>
    <row r="847" spans="1:23" ht="16" x14ac:dyDescent="0.2">
      <c r="A847" s="9">
        <v>1423</v>
      </c>
      <c r="B847" s="9">
        <v>5046</v>
      </c>
      <c r="C847" s="9" t="s">
        <v>866</v>
      </c>
      <c r="D847" s="10" t="s">
        <v>217</v>
      </c>
      <c r="E847" s="9" t="s">
        <v>218</v>
      </c>
      <c r="F847" s="9" t="s">
        <v>219</v>
      </c>
      <c r="G847" s="11"/>
      <c r="I847" s="9">
        <v>96</v>
      </c>
      <c r="J847" s="12">
        <v>64</v>
      </c>
      <c r="K847" s="12" t="s">
        <v>220</v>
      </c>
      <c r="L847" s="12" t="s">
        <v>221</v>
      </c>
      <c r="M847" s="12">
        <v>32</v>
      </c>
      <c r="N847" s="9" t="s">
        <v>784</v>
      </c>
      <c r="O847" s="9" t="s">
        <v>30</v>
      </c>
      <c r="P847" s="13" t="s">
        <v>33</v>
      </c>
      <c r="Q847" s="9" t="s">
        <v>32</v>
      </c>
      <c r="R847" s="9">
        <v>1423</v>
      </c>
      <c r="S847" s="9"/>
      <c r="T847" s="9"/>
      <c r="U847" s="9"/>
      <c r="V847" s="9"/>
      <c r="W847" s="9"/>
    </row>
    <row r="848" spans="1:23" ht="16" x14ac:dyDescent="0.2">
      <c r="A848" s="9">
        <v>1424</v>
      </c>
      <c r="B848" s="9">
        <v>5047</v>
      </c>
      <c r="C848" s="9" t="s">
        <v>867</v>
      </c>
      <c r="D848" s="10" t="s">
        <v>270</v>
      </c>
      <c r="E848" s="9" t="s">
        <v>271</v>
      </c>
      <c r="F848" s="9" t="s">
        <v>272</v>
      </c>
      <c r="G848" s="11"/>
      <c r="I848" s="9">
        <v>96</v>
      </c>
      <c r="J848" s="12">
        <v>15</v>
      </c>
      <c r="K848" s="12" t="s">
        <v>273</v>
      </c>
      <c r="L848" s="12" t="s">
        <v>274</v>
      </c>
      <c r="M848" s="12">
        <v>12</v>
      </c>
      <c r="N848" s="9" t="s">
        <v>784</v>
      </c>
      <c r="O848" s="9" t="s">
        <v>30</v>
      </c>
      <c r="P848" s="13" t="s">
        <v>31</v>
      </c>
      <c r="Q848" s="9" t="s">
        <v>32</v>
      </c>
      <c r="R848" s="9">
        <v>1424</v>
      </c>
      <c r="S848" s="9"/>
      <c r="T848" s="9"/>
      <c r="U848" s="9"/>
      <c r="V848" s="9"/>
      <c r="W848" s="9"/>
    </row>
    <row r="849" spans="1:23" ht="16" x14ac:dyDescent="0.2">
      <c r="A849" s="9">
        <v>1424</v>
      </c>
      <c r="B849" s="9">
        <v>5048</v>
      </c>
      <c r="C849" s="9" t="s">
        <v>867</v>
      </c>
      <c r="D849" s="10" t="s">
        <v>270</v>
      </c>
      <c r="E849" s="9" t="s">
        <v>271</v>
      </c>
      <c r="F849" s="9" t="s">
        <v>272</v>
      </c>
      <c r="G849" s="11"/>
      <c r="I849" s="9">
        <v>96</v>
      </c>
      <c r="J849" s="12">
        <v>15</v>
      </c>
      <c r="K849" s="12" t="s">
        <v>273</v>
      </c>
      <c r="L849" s="12" t="s">
        <v>274</v>
      </c>
      <c r="M849" s="12">
        <v>12</v>
      </c>
      <c r="N849" s="9" t="s">
        <v>784</v>
      </c>
      <c r="O849" s="9" t="s">
        <v>30</v>
      </c>
      <c r="P849" s="13" t="s">
        <v>33</v>
      </c>
      <c r="Q849" s="9" t="s">
        <v>32</v>
      </c>
      <c r="R849" s="9">
        <v>1424</v>
      </c>
      <c r="S849" s="9"/>
      <c r="T849" s="9"/>
      <c r="U849" s="9"/>
      <c r="V849" s="9"/>
      <c r="W849" s="9"/>
    </row>
    <row r="850" spans="1:23" ht="16" x14ac:dyDescent="0.2">
      <c r="A850" s="9">
        <v>1425</v>
      </c>
      <c r="B850" s="9">
        <v>5049</v>
      </c>
      <c r="C850" s="9" t="s">
        <v>868</v>
      </c>
      <c r="D850" s="10" t="s">
        <v>123</v>
      </c>
      <c r="E850" s="9" t="s">
        <v>124</v>
      </c>
      <c r="F850" s="9" t="s">
        <v>125</v>
      </c>
      <c r="G850" s="11"/>
      <c r="I850" s="9">
        <v>96</v>
      </c>
      <c r="J850" s="12">
        <v>31</v>
      </c>
      <c r="K850" s="12" t="s">
        <v>126</v>
      </c>
      <c r="L850" s="12" t="s">
        <v>127</v>
      </c>
      <c r="M850" s="12">
        <v>51</v>
      </c>
      <c r="N850" s="9" t="s">
        <v>784</v>
      </c>
      <c r="O850" s="9" t="s">
        <v>30</v>
      </c>
      <c r="P850" s="13" t="s">
        <v>31</v>
      </c>
      <c r="Q850" s="9" t="s">
        <v>32</v>
      </c>
      <c r="R850" s="9">
        <v>1425</v>
      </c>
      <c r="S850" s="9"/>
      <c r="T850" s="9"/>
      <c r="U850" s="9"/>
      <c r="V850" s="9"/>
      <c r="W850" s="9"/>
    </row>
    <row r="851" spans="1:23" ht="16" x14ac:dyDescent="0.2">
      <c r="A851" s="9">
        <v>1425</v>
      </c>
      <c r="B851" s="9">
        <v>5050</v>
      </c>
      <c r="C851" s="9" t="s">
        <v>868</v>
      </c>
      <c r="D851" s="10" t="s">
        <v>123</v>
      </c>
      <c r="E851" s="9" t="s">
        <v>124</v>
      </c>
      <c r="F851" s="9" t="s">
        <v>125</v>
      </c>
      <c r="G851" s="11"/>
      <c r="I851" s="9">
        <v>96</v>
      </c>
      <c r="J851" s="12">
        <v>31</v>
      </c>
      <c r="K851" s="12" t="s">
        <v>126</v>
      </c>
      <c r="L851" s="12" t="s">
        <v>127</v>
      </c>
      <c r="M851" s="12">
        <v>51</v>
      </c>
      <c r="N851" s="9" t="s">
        <v>784</v>
      </c>
      <c r="O851" s="9" t="s">
        <v>30</v>
      </c>
      <c r="P851" s="13" t="s">
        <v>33</v>
      </c>
      <c r="Q851" s="9" t="s">
        <v>32</v>
      </c>
      <c r="R851" s="9">
        <v>1425</v>
      </c>
      <c r="S851" s="9"/>
      <c r="T851" s="9"/>
      <c r="U851" s="9"/>
      <c r="V851" s="9"/>
      <c r="W851" s="9"/>
    </row>
    <row r="852" spans="1:23" ht="16" x14ac:dyDescent="0.2">
      <c r="A852" s="9">
        <v>1426</v>
      </c>
      <c r="B852" s="9">
        <v>5051</v>
      </c>
      <c r="C852" s="9" t="s">
        <v>869</v>
      </c>
      <c r="D852" s="10" t="s">
        <v>211</v>
      </c>
      <c r="E852" s="9" t="s">
        <v>212</v>
      </c>
      <c r="F852" s="9" t="s">
        <v>213</v>
      </c>
      <c r="G852" s="11"/>
      <c r="I852" s="9">
        <v>96</v>
      </c>
      <c r="J852" s="12">
        <v>63</v>
      </c>
      <c r="K852" s="12" t="s">
        <v>214</v>
      </c>
      <c r="L852" s="12" t="s">
        <v>215</v>
      </c>
      <c r="M852" s="12">
        <v>63</v>
      </c>
      <c r="N852" s="9" t="s">
        <v>784</v>
      </c>
      <c r="O852" s="9" t="s">
        <v>30</v>
      </c>
      <c r="P852" s="13" t="s">
        <v>31</v>
      </c>
      <c r="Q852" s="9" t="s">
        <v>32</v>
      </c>
      <c r="R852" s="9">
        <v>1426</v>
      </c>
      <c r="S852" s="9"/>
      <c r="T852" s="9"/>
      <c r="U852" s="9"/>
      <c r="V852" s="9"/>
      <c r="W852" s="9"/>
    </row>
    <row r="853" spans="1:23" ht="16" x14ac:dyDescent="0.2">
      <c r="A853" s="9">
        <v>1426</v>
      </c>
      <c r="B853" s="9">
        <v>5052</v>
      </c>
      <c r="C853" s="9" t="s">
        <v>869</v>
      </c>
      <c r="D853" s="10" t="s">
        <v>211</v>
      </c>
      <c r="E853" s="9" t="s">
        <v>212</v>
      </c>
      <c r="F853" s="9" t="s">
        <v>213</v>
      </c>
      <c r="G853" s="11"/>
      <c r="I853" s="9">
        <v>96</v>
      </c>
      <c r="J853" s="12">
        <v>63</v>
      </c>
      <c r="K853" s="12" t="s">
        <v>214</v>
      </c>
      <c r="L853" s="12" t="s">
        <v>215</v>
      </c>
      <c r="M853" s="12">
        <v>63</v>
      </c>
      <c r="N853" s="9" t="s">
        <v>784</v>
      </c>
      <c r="O853" s="9" t="s">
        <v>30</v>
      </c>
      <c r="P853" s="13" t="s">
        <v>33</v>
      </c>
      <c r="Q853" s="9" t="s">
        <v>32</v>
      </c>
      <c r="R853" s="9">
        <v>1426</v>
      </c>
      <c r="S853" s="9"/>
      <c r="T853" s="9"/>
      <c r="U853" s="9"/>
      <c r="V853" s="9"/>
      <c r="W853" s="9"/>
    </row>
    <row r="854" spans="1:23" ht="16" x14ac:dyDescent="0.2">
      <c r="A854" s="9">
        <v>1427</v>
      </c>
      <c r="B854" s="9">
        <v>5053</v>
      </c>
      <c r="C854" s="9" t="s">
        <v>870</v>
      </c>
      <c r="D854" s="10" t="s">
        <v>57</v>
      </c>
      <c r="E854" s="9" t="s">
        <v>58</v>
      </c>
      <c r="F854" s="9" t="s">
        <v>59</v>
      </c>
      <c r="G854" s="11"/>
      <c r="I854" s="9">
        <v>96</v>
      </c>
      <c r="J854" s="12">
        <v>26</v>
      </c>
      <c r="K854" s="12" t="s">
        <v>60</v>
      </c>
      <c r="L854" s="12" t="s">
        <v>61</v>
      </c>
      <c r="M854" s="12">
        <v>53</v>
      </c>
      <c r="N854" s="9" t="s">
        <v>784</v>
      </c>
      <c r="O854" s="9" t="s">
        <v>30</v>
      </c>
      <c r="P854" s="13" t="s">
        <v>31</v>
      </c>
      <c r="Q854" s="9" t="s">
        <v>32</v>
      </c>
      <c r="R854" s="9">
        <v>1427</v>
      </c>
      <c r="S854" s="9"/>
      <c r="T854" s="9"/>
      <c r="U854" s="9"/>
      <c r="V854" s="9"/>
      <c r="W854" s="9"/>
    </row>
    <row r="855" spans="1:23" ht="16" x14ac:dyDescent="0.2">
      <c r="A855" s="9">
        <v>1427</v>
      </c>
      <c r="B855" s="9">
        <v>5054</v>
      </c>
      <c r="C855" s="9" t="s">
        <v>870</v>
      </c>
      <c r="D855" s="10" t="s">
        <v>57</v>
      </c>
      <c r="E855" s="9" t="s">
        <v>58</v>
      </c>
      <c r="F855" s="9" t="s">
        <v>59</v>
      </c>
      <c r="G855" s="11"/>
      <c r="I855" s="9">
        <v>96</v>
      </c>
      <c r="J855" s="12">
        <v>26</v>
      </c>
      <c r="K855" s="12" t="s">
        <v>60</v>
      </c>
      <c r="L855" s="12" t="s">
        <v>61</v>
      </c>
      <c r="M855" s="12">
        <v>53</v>
      </c>
      <c r="N855" s="9" t="s">
        <v>784</v>
      </c>
      <c r="O855" s="9" t="s">
        <v>30</v>
      </c>
      <c r="P855" s="13" t="s">
        <v>33</v>
      </c>
      <c r="Q855" s="9" t="s">
        <v>32</v>
      </c>
      <c r="R855" s="9">
        <v>1427</v>
      </c>
      <c r="S855" s="9"/>
      <c r="T855" s="9"/>
      <c r="U855" s="9"/>
      <c r="V855" s="9"/>
      <c r="W855" s="9"/>
    </row>
    <row r="856" spans="1:23" ht="16" x14ac:dyDescent="0.2">
      <c r="A856" s="9">
        <v>1428</v>
      </c>
      <c r="B856" s="9">
        <v>5055</v>
      </c>
      <c r="C856" s="9" t="s">
        <v>871</v>
      </c>
      <c r="D856" s="10" t="s">
        <v>424</v>
      </c>
      <c r="E856" s="9" t="s">
        <v>425</v>
      </c>
      <c r="F856" s="9" t="s">
        <v>426</v>
      </c>
      <c r="G856" s="11"/>
      <c r="I856" s="9">
        <v>96</v>
      </c>
      <c r="J856" s="12">
        <v>5</v>
      </c>
      <c r="K856" s="12" t="s">
        <v>427</v>
      </c>
      <c r="L856" s="12" t="s">
        <v>428</v>
      </c>
      <c r="M856" s="12">
        <v>56</v>
      </c>
      <c r="N856" s="9" t="s">
        <v>784</v>
      </c>
      <c r="O856" s="9" t="s">
        <v>104</v>
      </c>
      <c r="P856" s="13" t="s">
        <v>105</v>
      </c>
      <c r="Q856" s="9" t="s">
        <v>32</v>
      </c>
      <c r="R856" s="9">
        <v>1428</v>
      </c>
      <c r="S856" s="9"/>
      <c r="T856" s="9"/>
      <c r="U856" s="9"/>
      <c r="V856" s="9"/>
      <c r="W856" s="9"/>
    </row>
    <row r="857" spans="1:23" ht="16" x14ac:dyDescent="0.2">
      <c r="A857" s="9">
        <v>1428</v>
      </c>
      <c r="B857" s="9">
        <v>5056</v>
      </c>
      <c r="C857" s="9" t="s">
        <v>871</v>
      </c>
      <c r="D857" s="10" t="s">
        <v>424</v>
      </c>
      <c r="E857" s="9" t="s">
        <v>425</v>
      </c>
      <c r="F857" s="9" t="s">
        <v>426</v>
      </c>
      <c r="G857" s="11"/>
      <c r="I857" s="9">
        <v>96</v>
      </c>
      <c r="J857" s="12">
        <v>5</v>
      </c>
      <c r="K857" s="12" t="s">
        <v>427</v>
      </c>
      <c r="L857" s="12" t="s">
        <v>428</v>
      </c>
      <c r="M857" s="12">
        <v>56</v>
      </c>
      <c r="N857" s="9" t="s">
        <v>784</v>
      </c>
      <c r="O857" s="9" t="s">
        <v>104</v>
      </c>
      <c r="P857" s="13" t="s">
        <v>106</v>
      </c>
      <c r="Q857" s="9" t="s">
        <v>32</v>
      </c>
      <c r="R857" s="9">
        <v>1428</v>
      </c>
      <c r="S857" s="9"/>
      <c r="T857" s="9"/>
      <c r="U857" s="9"/>
      <c r="V857" s="9"/>
      <c r="W857" s="9"/>
    </row>
    <row r="858" spans="1:23" ht="16" x14ac:dyDescent="0.2">
      <c r="A858" s="9">
        <v>1429</v>
      </c>
      <c r="B858" s="9">
        <v>5057</v>
      </c>
      <c r="C858" s="9" t="s">
        <v>872</v>
      </c>
      <c r="D858" s="10" t="s">
        <v>129</v>
      </c>
      <c r="E858" s="9" t="s">
        <v>130</v>
      </c>
      <c r="F858" s="9" t="s">
        <v>129</v>
      </c>
      <c r="G858" s="11"/>
      <c r="I858" s="9">
        <v>96</v>
      </c>
      <c r="J858" s="12">
        <v>83</v>
      </c>
      <c r="K858" s="12"/>
      <c r="L858" s="12" t="s">
        <v>43</v>
      </c>
      <c r="M858" s="12">
        <v>82</v>
      </c>
      <c r="N858" s="9" t="s">
        <v>784</v>
      </c>
      <c r="O858" s="9" t="s">
        <v>104</v>
      </c>
      <c r="P858" s="13" t="s">
        <v>105</v>
      </c>
      <c r="Q858" s="9" t="s">
        <v>32</v>
      </c>
      <c r="R858" s="9">
        <v>1429</v>
      </c>
      <c r="S858" s="9"/>
      <c r="T858" s="9"/>
      <c r="U858" s="9"/>
      <c r="V858" s="9"/>
      <c r="W858" s="9"/>
    </row>
    <row r="859" spans="1:23" ht="16" x14ac:dyDescent="0.2">
      <c r="A859" s="9">
        <v>1429</v>
      </c>
      <c r="B859" s="9">
        <v>5058</v>
      </c>
      <c r="C859" s="9" t="s">
        <v>872</v>
      </c>
      <c r="D859" s="10" t="s">
        <v>129</v>
      </c>
      <c r="E859" s="9" t="s">
        <v>130</v>
      </c>
      <c r="F859" s="9" t="s">
        <v>129</v>
      </c>
      <c r="G859" s="11"/>
      <c r="I859" s="9">
        <v>96</v>
      </c>
      <c r="J859" s="12">
        <v>83</v>
      </c>
      <c r="K859" s="12"/>
      <c r="L859" s="12" t="s">
        <v>43</v>
      </c>
      <c r="M859" s="12">
        <v>82</v>
      </c>
      <c r="N859" s="9" t="s">
        <v>784</v>
      </c>
      <c r="O859" s="9" t="s">
        <v>104</v>
      </c>
      <c r="P859" s="13" t="s">
        <v>106</v>
      </c>
      <c r="Q859" s="9" t="s">
        <v>32</v>
      </c>
      <c r="R859" s="9">
        <v>1429</v>
      </c>
      <c r="S859" s="9"/>
      <c r="T859" s="9"/>
      <c r="U859" s="9"/>
      <c r="V859" s="9"/>
      <c r="W859" s="9"/>
    </row>
    <row r="860" spans="1:23" ht="16" x14ac:dyDescent="0.2">
      <c r="A860" s="9">
        <v>1430</v>
      </c>
      <c r="B860" s="9">
        <v>5059</v>
      </c>
      <c r="C860" s="9" t="s">
        <v>873</v>
      </c>
      <c r="D860" s="10" t="s">
        <v>377</v>
      </c>
      <c r="E860" s="9" t="s">
        <v>378</v>
      </c>
      <c r="F860" s="9" t="s">
        <v>379</v>
      </c>
      <c r="G860" s="11"/>
      <c r="I860" s="9">
        <v>96</v>
      </c>
      <c r="J860" s="12">
        <v>16</v>
      </c>
      <c r="K860" s="12" t="s">
        <v>380</v>
      </c>
      <c r="L860" s="12" t="s">
        <v>381</v>
      </c>
      <c r="M860" s="12">
        <v>47</v>
      </c>
      <c r="N860" s="9" t="s">
        <v>784</v>
      </c>
      <c r="O860" s="9" t="s">
        <v>104</v>
      </c>
      <c r="P860" s="13" t="s">
        <v>105</v>
      </c>
      <c r="Q860" s="9" t="s">
        <v>32</v>
      </c>
      <c r="R860" s="9">
        <v>1430</v>
      </c>
      <c r="S860" s="9"/>
      <c r="T860" s="9"/>
      <c r="U860" s="9"/>
      <c r="V860" s="9"/>
      <c r="W860" s="9"/>
    </row>
    <row r="861" spans="1:23" ht="16" x14ac:dyDescent="0.2">
      <c r="A861" s="9">
        <v>1430</v>
      </c>
      <c r="B861" s="9">
        <v>5060</v>
      </c>
      <c r="C861" s="9" t="s">
        <v>873</v>
      </c>
      <c r="D861" s="10" t="s">
        <v>377</v>
      </c>
      <c r="E861" s="9" t="s">
        <v>378</v>
      </c>
      <c r="F861" s="9" t="s">
        <v>379</v>
      </c>
      <c r="G861" s="11"/>
      <c r="I861" s="9">
        <v>96</v>
      </c>
      <c r="J861" s="12">
        <v>16</v>
      </c>
      <c r="K861" s="12" t="s">
        <v>380</v>
      </c>
      <c r="L861" s="12" t="s">
        <v>381</v>
      </c>
      <c r="M861" s="12">
        <v>47</v>
      </c>
      <c r="N861" s="9" t="s">
        <v>784</v>
      </c>
      <c r="O861" s="9" t="s">
        <v>104</v>
      </c>
      <c r="P861" s="13" t="s">
        <v>106</v>
      </c>
      <c r="Q861" s="9" t="s">
        <v>32</v>
      </c>
      <c r="R861" s="9">
        <v>1430</v>
      </c>
      <c r="S861" s="9"/>
      <c r="T861" s="9"/>
      <c r="U861" s="9"/>
      <c r="V861" s="9"/>
      <c r="W861" s="9"/>
    </row>
    <row r="862" spans="1:23" ht="16" x14ac:dyDescent="0.2">
      <c r="A862" s="9">
        <v>1431</v>
      </c>
      <c r="B862" s="9">
        <v>5061</v>
      </c>
      <c r="C862" s="9" t="s">
        <v>874</v>
      </c>
      <c r="D862" s="10" t="s">
        <v>585</v>
      </c>
      <c r="E862" s="9" t="s">
        <v>586</v>
      </c>
      <c r="F862" s="9" t="s">
        <v>587</v>
      </c>
      <c r="G862" s="11"/>
      <c r="H862" s="9"/>
      <c r="I862" s="9">
        <v>96</v>
      </c>
      <c r="J862" s="12">
        <v>21</v>
      </c>
      <c r="K862" s="12" t="s">
        <v>588</v>
      </c>
      <c r="L862" s="12" t="s">
        <v>589</v>
      </c>
      <c r="M862" s="12">
        <v>4</v>
      </c>
      <c r="N862" s="9" t="s">
        <v>784</v>
      </c>
      <c r="O862" s="9" t="s">
        <v>104</v>
      </c>
      <c r="P862" s="13" t="s">
        <v>105</v>
      </c>
      <c r="Q862" s="9" t="s">
        <v>32</v>
      </c>
      <c r="R862" s="9">
        <v>1431</v>
      </c>
      <c r="S862" s="9"/>
      <c r="T862" s="9"/>
      <c r="U862" s="9"/>
      <c r="V862" s="9"/>
      <c r="W862" s="9"/>
    </row>
    <row r="863" spans="1:23" ht="16" x14ac:dyDescent="0.2">
      <c r="A863" s="9">
        <v>1431</v>
      </c>
      <c r="B863" s="9">
        <v>5062</v>
      </c>
      <c r="C863" s="9" t="s">
        <v>874</v>
      </c>
      <c r="D863" s="10" t="s">
        <v>585</v>
      </c>
      <c r="E863" s="9" t="s">
        <v>586</v>
      </c>
      <c r="F863" s="9" t="s">
        <v>587</v>
      </c>
      <c r="G863" s="11"/>
      <c r="H863" s="9"/>
      <c r="I863" s="9">
        <v>96</v>
      </c>
      <c r="J863" s="12">
        <v>21</v>
      </c>
      <c r="K863" s="12" t="s">
        <v>588</v>
      </c>
      <c r="L863" s="12" t="s">
        <v>589</v>
      </c>
      <c r="M863" s="12">
        <v>4</v>
      </c>
      <c r="N863" s="9" t="s">
        <v>784</v>
      </c>
      <c r="O863" s="9" t="s">
        <v>104</v>
      </c>
      <c r="P863" s="13" t="s">
        <v>106</v>
      </c>
      <c r="Q863" s="9" t="s">
        <v>32</v>
      </c>
      <c r="R863" s="9">
        <v>1431</v>
      </c>
      <c r="S863" s="9"/>
      <c r="T863" s="9"/>
      <c r="U863" s="9"/>
      <c r="V863" s="9"/>
      <c r="W863" s="9"/>
    </row>
    <row r="864" spans="1:23" ht="16" x14ac:dyDescent="0.2">
      <c r="A864" s="9">
        <v>1432</v>
      </c>
      <c r="B864" s="9">
        <v>5063</v>
      </c>
      <c r="C864" s="9" t="s">
        <v>875</v>
      </c>
      <c r="D864" s="10" t="s">
        <v>290</v>
      </c>
      <c r="E864" s="9" t="s">
        <v>291</v>
      </c>
      <c r="F864" s="9" t="s">
        <v>292</v>
      </c>
      <c r="G864" s="11"/>
      <c r="I864" s="9">
        <v>96</v>
      </c>
      <c r="J864" s="12">
        <v>13</v>
      </c>
      <c r="K864" s="12" t="s">
        <v>293</v>
      </c>
      <c r="L864" s="12" t="s">
        <v>294</v>
      </c>
      <c r="M864" s="12">
        <v>11</v>
      </c>
      <c r="N864" s="9" t="s">
        <v>784</v>
      </c>
      <c r="O864" s="9" t="s">
        <v>104</v>
      </c>
      <c r="P864" s="13" t="s">
        <v>105</v>
      </c>
      <c r="Q864" s="9" t="s">
        <v>32</v>
      </c>
      <c r="R864" s="9">
        <v>1432</v>
      </c>
      <c r="S864" s="9"/>
      <c r="T864" s="9"/>
      <c r="U864" s="9"/>
      <c r="V864" s="9"/>
      <c r="W864" s="9"/>
    </row>
    <row r="865" spans="1:23" ht="16" x14ac:dyDescent="0.2">
      <c r="A865" s="9">
        <v>1432</v>
      </c>
      <c r="B865" s="9">
        <v>5064</v>
      </c>
      <c r="C865" s="9" t="s">
        <v>875</v>
      </c>
      <c r="D865" s="10" t="s">
        <v>290</v>
      </c>
      <c r="E865" s="9" t="s">
        <v>291</v>
      </c>
      <c r="F865" s="9" t="s">
        <v>292</v>
      </c>
      <c r="G865" s="11"/>
      <c r="I865" s="9">
        <v>96</v>
      </c>
      <c r="J865" s="12">
        <v>13</v>
      </c>
      <c r="K865" s="12" t="s">
        <v>293</v>
      </c>
      <c r="L865" s="12" t="s">
        <v>294</v>
      </c>
      <c r="M865" s="12">
        <v>11</v>
      </c>
      <c r="N865" s="9" t="s">
        <v>784</v>
      </c>
      <c r="O865" s="9" t="s">
        <v>104</v>
      </c>
      <c r="P865" s="13" t="s">
        <v>106</v>
      </c>
      <c r="Q865" s="9" t="s">
        <v>32</v>
      </c>
      <c r="R865" s="9">
        <v>1432</v>
      </c>
      <c r="S865" s="9"/>
      <c r="T865" s="9"/>
      <c r="U865" s="9"/>
      <c r="V865" s="9"/>
      <c r="W865" s="9"/>
    </row>
    <row r="866" spans="1:23" ht="16" x14ac:dyDescent="0.2">
      <c r="A866" s="9">
        <v>1433</v>
      </c>
      <c r="B866" s="9">
        <v>5065</v>
      </c>
      <c r="C866" s="9" t="s">
        <v>876</v>
      </c>
      <c r="D866" s="10" t="s">
        <v>249</v>
      </c>
      <c r="E866" s="9" t="s">
        <v>250</v>
      </c>
      <c r="F866" s="9" t="s">
        <v>251</v>
      </c>
      <c r="G866" s="11"/>
      <c r="H866" s="14" t="s">
        <v>143</v>
      </c>
      <c r="I866" s="9">
        <v>96</v>
      </c>
      <c r="J866" s="12">
        <v>78</v>
      </c>
      <c r="K866" s="12" t="s">
        <v>252</v>
      </c>
      <c r="L866" s="12" t="s">
        <v>253</v>
      </c>
      <c r="M866" s="12">
        <v>71</v>
      </c>
      <c r="N866" s="9" t="s">
        <v>784</v>
      </c>
      <c r="O866" s="14" t="s">
        <v>104</v>
      </c>
      <c r="P866" s="13" t="s">
        <v>105</v>
      </c>
      <c r="Q866" s="9" t="s">
        <v>32</v>
      </c>
      <c r="R866" s="9">
        <v>1433</v>
      </c>
      <c r="S866" s="9" t="s">
        <v>143</v>
      </c>
      <c r="T866" s="9" t="s">
        <v>143</v>
      </c>
      <c r="U866" s="9"/>
      <c r="V866" s="9"/>
      <c r="W866" s="9"/>
    </row>
    <row r="867" spans="1:23" ht="16" x14ac:dyDescent="0.2">
      <c r="A867" s="9">
        <v>1433</v>
      </c>
      <c r="B867" s="9">
        <v>5066</v>
      </c>
      <c r="C867" s="9" t="s">
        <v>876</v>
      </c>
      <c r="D867" s="10" t="s">
        <v>249</v>
      </c>
      <c r="E867" s="9" t="s">
        <v>250</v>
      </c>
      <c r="F867" s="9" t="s">
        <v>251</v>
      </c>
      <c r="G867" s="11"/>
      <c r="H867" s="14" t="s">
        <v>143</v>
      </c>
      <c r="I867" s="9">
        <v>96</v>
      </c>
      <c r="J867" s="12">
        <v>78</v>
      </c>
      <c r="K867" s="12" t="s">
        <v>252</v>
      </c>
      <c r="L867" s="12" t="s">
        <v>253</v>
      </c>
      <c r="M867" s="12">
        <v>71</v>
      </c>
      <c r="N867" s="9" t="s">
        <v>784</v>
      </c>
      <c r="O867" s="14" t="s">
        <v>104</v>
      </c>
      <c r="P867" s="13" t="s">
        <v>106</v>
      </c>
      <c r="Q867" s="9" t="s">
        <v>32</v>
      </c>
      <c r="R867" s="9">
        <v>1433</v>
      </c>
      <c r="S867" s="9" t="s">
        <v>143</v>
      </c>
      <c r="T867" s="9" t="s">
        <v>143</v>
      </c>
      <c r="U867" s="9"/>
      <c r="V867" s="9"/>
      <c r="W867" s="9"/>
    </row>
    <row r="868" spans="1:23" ht="16" x14ac:dyDescent="0.2">
      <c r="A868" s="9">
        <v>1434</v>
      </c>
      <c r="B868" s="9">
        <v>5067</v>
      </c>
      <c r="C868" s="9" t="s">
        <v>877</v>
      </c>
      <c r="D868" s="10"/>
      <c r="E868" s="9" t="s">
        <v>42</v>
      </c>
      <c r="F868" s="9" t="s">
        <v>465</v>
      </c>
      <c r="G868" s="11"/>
      <c r="I868" s="9">
        <v>96</v>
      </c>
      <c r="J868" s="12">
        <v>102</v>
      </c>
      <c r="K868" s="12"/>
      <c r="L868" s="12" t="s">
        <v>43</v>
      </c>
      <c r="M868" s="12"/>
      <c r="N868" s="9" t="s">
        <v>784</v>
      </c>
      <c r="O868" s="9" t="s">
        <v>104</v>
      </c>
      <c r="P868" s="13" t="s">
        <v>105</v>
      </c>
      <c r="Q868" s="9" t="s">
        <v>32</v>
      </c>
      <c r="R868" s="9">
        <v>1434</v>
      </c>
      <c r="S868" s="9"/>
      <c r="T868" s="9"/>
      <c r="U868" s="9"/>
      <c r="V868" s="9"/>
      <c r="W868" s="9"/>
    </row>
    <row r="869" spans="1:23" ht="16" x14ac:dyDescent="0.2">
      <c r="A869" s="9">
        <v>1434</v>
      </c>
      <c r="B869" s="9">
        <v>5068</v>
      </c>
      <c r="C869" s="9" t="s">
        <v>877</v>
      </c>
      <c r="D869" s="10"/>
      <c r="E869" s="9" t="s">
        <v>42</v>
      </c>
      <c r="F869" s="9" t="s">
        <v>465</v>
      </c>
      <c r="G869" s="11"/>
      <c r="I869" s="9">
        <v>96</v>
      </c>
      <c r="J869" s="12">
        <v>102</v>
      </c>
      <c r="K869" s="12"/>
      <c r="L869" s="12" t="s">
        <v>43</v>
      </c>
      <c r="M869" s="12"/>
      <c r="N869" s="9" t="s">
        <v>784</v>
      </c>
      <c r="O869" s="9" t="s">
        <v>104</v>
      </c>
      <c r="P869" s="13" t="s">
        <v>106</v>
      </c>
      <c r="Q869" s="9" t="s">
        <v>32</v>
      </c>
      <c r="R869" s="9">
        <v>1434</v>
      </c>
      <c r="S869" s="9"/>
      <c r="T869" s="9"/>
      <c r="U869" s="9"/>
      <c r="V869" s="9"/>
      <c r="W869" s="9"/>
    </row>
    <row r="870" spans="1:23" ht="16" x14ac:dyDescent="0.2">
      <c r="A870" s="9">
        <v>1435</v>
      </c>
      <c r="B870" s="9">
        <v>5069</v>
      </c>
      <c r="C870" s="9" t="s">
        <v>878</v>
      </c>
      <c r="D870" s="10"/>
      <c r="E870" s="9" t="s">
        <v>42</v>
      </c>
      <c r="F870" s="9" t="s">
        <v>879</v>
      </c>
      <c r="G870" s="11"/>
      <c r="I870" s="9">
        <v>96</v>
      </c>
      <c r="J870" s="12">
        <v>102</v>
      </c>
      <c r="K870" s="12"/>
      <c r="L870" s="12" t="s">
        <v>43</v>
      </c>
      <c r="M870" s="12"/>
      <c r="N870" s="9" t="s">
        <v>784</v>
      </c>
      <c r="O870" s="9" t="s">
        <v>104</v>
      </c>
      <c r="P870" s="13" t="s">
        <v>105</v>
      </c>
      <c r="Q870" s="9" t="s">
        <v>32</v>
      </c>
      <c r="R870" s="9">
        <v>1435</v>
      </c>
      <c r="S870" s="9"/>
      <c r="T870" s="9"/>
      <c r="U870" s="9"/>
      <c r="V870" s="9"/>
      <c r="W870" s="9"/>
    </row>
    <row r="871" spans="1:23" ht="16" x14ac:dyDescent="0.2">
      <c r="A871" s="9">
        <v>1435</v>
      </c>
      <c r="B871" s="9">
        <v>5070</v>
      </c>
      <c r="C871" s="9" t="s">
        <v>878</v>
      </c>
      <c r="D871" s="10"/>
      <c r="E871" s="9" t="s">
        <v>42</v>
      </c>
      <c r="F871" s="9" t="s">
        <v>879</v>
      </c>
      <c r="G871" s="11"/>
      <c r="I871" s="9">
        <v>96</v>
      </c>
      <c r="J871" s="12">
        <v>102</v>
      </c>
      <c r="K871" s="12"/>
      <c r="L871" s="12" t="s">
        <v>43</v>
      </c>
      <c r="M871" s="12"/>
      <c r="N871" s="9" t="s">
        <v>784</v>
      </c>
      <c r="O871" s="9" t="s">
        <v>104</v>
      </c>
      <c r="P871" s="13" t="s">
        <v>106</v>
      </c>
      <c r="Q871" s="9" t="s">
        <v>32</v>
      </c>
      <c r="R871" s="9">
        <v>1435</v>
      </c>
      <c r="S871" s="9"/>
      <c r="T871" s="9"/>
      <c r="U871" s="9"/>
      <c r="V871" s="9"/>
      <c r="W871" s="9"/>
    </row>
    <row r="872" spans="1:23" ht="16" x14ac:dyDescent="0.2">
      <c r="A872" s="9">
        <v>1436</v>
      </c>
      <c r="B872" s="9">
        <v>5071</v>
      </c>
      <c r="C872" s="9" t="s">
        <v>880</v>
      </c>
      <c r="D872" s="10" t="s">
        <v>369</v>
      </c>
      <c r="E872" s="9" t="s">
        <v>370</v>
      </c>
      <c r="F872" s="9" t="s">
        <v>371</v>
      </c>
      <c r="G872" s="11"/>
      <c r="I872" s="9">
        <v>96</v>
      </c>
      <c r="J872" s="12">
        <v>55</v>
      </c>
      <c r="K872" s="12" t="s">
        <v>372</v>
      </c>
      <c r="L872" s="12" t="s">
        <v>373</v>
      </c>
      <c r="M872" s="12">
        <v>64</v>
      </c>
      <c r="N872" s="9" t="s">
        <v>784</v>
      </c>
      <c r="O872" s="9" t="s">
        <v>104</v>
      </c>
      <c r="P872" s="13" t="s">
        <v>105</v>
      </c>
      <c r="Q872" s="9" t="s">
        <v>32</v>
      </c>
      <c r="R872" s="9">
        <v>1436</v>
      </c>
      <c r="S872" s="9" t="s">
        <v>143</v>
      </c>
      <c r="T872" s="9" t="s">
        <v>143</v>
      </c>
      <c r="U872" s="9"/>
      <c r="V872" s="9"/>
      <c r="W872" s="9"/>
    </row>
    <row r="873" spans="1:23" ht="16" x14ac:dyDescent="0.2">
      <c r="A873" s="9">
        <v>1436</v>
      </c>
      <c r="B873" s="9">
        <v>5072</v>
      </c>
      <c r="C873" s="9" t="s">
        <v>880</v>
      </c>
      <c r="D873" s="10" t="s">
        <v>369</v>
      </c>
      <c r="E873" s="9" t="s">
        <v>370</v>
      </c>
      <c r="F873" s="9" t="s">
        <v>371</v>
      </c>
      <c r="G873" s="11"/>
      <c r="I873" s="9">
        <v>96</v>
      </c>
      <c r="J873" s="12">
        <v>55</v>
      </c>
      <c r="K873" s="12" t="s">
        <v>372</v>
      </c>
      <c r="L873" s="12" t="s">
        <v>373</v>
      </c>
      <c r="M873" s="12">
        <v>64</v>
      </c>
      <c r="N873" s="9" t="s">
        <v>784</v>
      </c>
      <c r="O873" s="9" t="s">
        <v>104</v>
      </c>
      <c r="P873" s="13" t="s">
        <v>106</v>
      </c>
      <c r="Q873" s="9" t="s">
        <v>32</v>
      </c>
      <c r="R873" s="9">
        <v>1436</v>
      </c>
      <c r="S873" s="9" t="s">
        <v>143</v>
      </c>
      <c r="T873" s="9" t="s">
        <v>143</v>
      </c>
      <c r="U873" s="9"/>
      <c r="V873" s="9"/>
      <c r="W873" s="9"/>
    </row>
    <row r="874" spans="1:23" ht="16" x14ac:dyDescent="0.2">
      <c r="A874" s="9">
        <v>1437</v>
      </c>
      <c r="B874" s="9">
        <v>5073</v>
      </c>
      <c r="C874" s="9" t="s">
        <v>881</v>
      </c>
      <c r="D874" s="10" t="s">
        <v>123</v>
      </c>
      <c r="E874" s="9" t="s">
        <v>124</v>
      </c>
      <c r="F874" s="9" t="s">
        <v>125</v>
      </c>
      <c r="G874" s="11"/>
      <c r="I874" s="9">
        <v>96</v>
      </c>
      <c r="J874" s="12">
        <v>31</v>
      </c>
      <c r="K874" s="12" t="s">
        <v>126</v>
      </c>
      <c r="L874" s="12" t="s">
        <v>127</v>
      </c>
      <c r="M874" s="12">
        <v>51</v>
      </c>
      <c r="N874" s="9" t="s">
        <v>784</v>
      </c>
      <c r="O874" s="9" t="s">
        <v>104</v>
      </c>
      <c r="P874" s="13" t="s">
        <v>105</v>
      </c>
      <c r="Q874" s="9" t="s">
        <v>32</v>
      </c>
      <c r="R874" s="9">
        <v>1437</v>
      </c>
      <c r="S874" s="9" t="s">
        <v>143</v>
      </c>
      <c r="T874" s="9" t="s">
        <v>143</v>
      </c>
      <c r="U874" s="9"/>
      <c r="V874" s="9"/>
      <c r="W874" s="9"/>
    </row>
    <row r="875" spans="1:23" ht="16" x14ac:dyDescent="0.2">
      <c r="A875" s="9">
        <v>1437</v>
      </c>
      <c r="B875" s="9">
        <v>5074</v>
      </c>
      <c r="C875" s="9" t="s">
        <v>881</v>
      </c>
      <c r="D875" s="10" t="s">
        <v>123</v>
      </c>
      <c r="E875" s="9" t="s">
        <v>124</v>
      </c>
      <c r="F875" s="9" t="s">
        <v>125</v>
      </c>
      <c r="G875" s="11"/>
      <c r="I875" s="9">
        <v>96</v>
      </c>
      <c r="J875" s="12">
        <v>31</v>
      </c>
      <c r="K875" s="12" t="s">
        <v>126</v>
      </c>
      <c r="L875" s="12" t="s">
        <v>127</v>
      </c>
      <c r="M875" s="12">
        <v>51</v>
      </c>
      <c r="N875" s="9" t="s">
        <v>784</v>
      </c>
      <c r="O875" s="9" t="s">
        <v>104</v>
      </c>
      <c r="P875" s="13" t="s">
        <v>106</v>
      </c>
      <c r="Q875" s="9" t="s">
        <v>32</v>
      </c>
      <c r="R875" s="9">
        <v>1437</v>
      </c>
      <c r="S875" s="9" t="s">
        <v>143</v>
      </c>
      <c r="T875" s="9" t="s">
        <v>143</v>
      </c>
      <c r="U875" s="9"/>
      <c r="V875" s="9"/>
      <c r="W875" s="9"/>
    </row>
    <row r="876" spans="1:23" ht="16" x14ac:dyDescent="0.2">
      <c r="A876" s="9">
        <v>1438</v>
      </c>
      <c r="B876" s="9">
        <v>5075</v>
      </c>
      <c r="C876" s="9" t="s">
        <v>882</v>
      </c>
      <c r="D876" s="10" t="s">
        <v>411</v>
      </c>
      <c r="E876" s="9" t="s">
        <v>412</v>
      </c>
      <c r="F876" s="9" t="s">
        <v>413</v>
      </c>
      <c r="G876" s="11"/>
      <c r="I876" s="9">
        <v>96</v>
      </c>
      <c r="J876" s="12">
        <v>43</v>
      </c>
      <c r="K876" s="12" t="s">
        <v>414</v>
      </c>
      <c r="L876" s="12" t="s">
        <v>415</v>
      </c>
      <c r="M876" s="12">
        <v>16</v>
      </c>
      <c r="N876" s="9" t="s">
        <v>784</v>
      </c>
      <c r="O876" s="9" t="s">
        <v>104</v>
      </c>
      <c r="P876" s="13" t="s">
        <v>105</v>
      </c>
      <c r="Q876" s="9" t="s">
        <v>32</v>
      </c>
      <c r="R876" s="9">
        <v>1438</v>
      </c>
      <c r="S876" s="9" t="s">
        <v>143</v>
      </c>
      <c r="T876" s="9" t="s">
        <v>143</v>
      </c>
      <c r="U876" s="9"/>
      <c r="V876" s="9"/>
      <c r="W876" s="9"/>
    </row>
    <row r="877" spans="1:23" ht="16" x14ac:dyDescent="0.2">
      <c r="A877" s="9">
        <v>1438</v>
      </c>
      <c r="B877" s="9">
        <v>5076</v>
      </c>
      <c r="C877" s="9" t="s">
        <v>882</v>
      </c>
      <c r="D877" s="10" t="s">
        <v>411</v>
      </c>
      <c r="E877" s="9" t="s">
        <v>412</v>
      </c>
      <c r="F877" s="9" t="s">
        <v>413</v>
      </c>
      <c r="G877" s="11"/>
      <c r="I877" s="9">
        <v>96</v>
      </c>
      <c r="J877" s="12">
        <v>43</v>
      </c>
      <c r="K877" s="12" t="s">
        <v>414</v>
      </c>
      <c r="L877" s="12" t="s">
        <v>415</v>
      </c>
      <c r="M877" s="12">
        <v>16</v>
      </c>
      <c r="N877" s="9" t="s">
        <v>784</v>
      </c>
      <c r="O877" s="9" t="s">
        <v>104</v>
      </c>
      <c r="P877" s="13" t="s">
        <v>106</v>
      </c>
      <c r="Q877" s="9" t="s">
        <v>32</v>
      </c>
      <c r="R877" s="9">
        <v>1438</v>
      </c>
      <c r="S877" s="9" t="s">
        <v>143</v>
      </c>
      <c r="T877" s="9" t="s">
        <v>143</v>
      </c>
      <c r="U877" s="9"/>
      <c r="V877" s="9"/>
      <c r="W877" s="9"/>
    </row>
    <row r="878" spans="1:23" ht="16" x14ac:dyDescent="0.2">
      <c r="A878" s="9">
        <v>1439</v>
      </c>
      <c r="B878" s="9">
        <v>5077</v>
      </c>
      <c r="C878" s="9" t="s">
        <v>883</v>
      </c>
      <c r="D878" s="10" t="s">
        <v>199</v>
      </c>
      <c r="E878" s="9" t="s">
        <v>200</v>
      </c>
      <c r="F878" s="9" t="s">
        <v>201</v>
      </c>
      <c r="G878" s="11"/>
      <c r="I878" s="9">
        <v>96</v>
      </c>
      <c r="J878" s="12">
        <v>68</v>
      </c>
      <c r="K878" s="12" t="s">
        <v>202</v>
      </c>
      <c r="L878" s="12" t="s">
        <v>203</v>
      </c>
      <c r="M878" s="12">
        <v>31</v>
      </c>
      <c r="N878" s="9" t="s">
        <v>784</v>
      </c>
      <c r="O878" s="9" t="s">
        <v>104</v>
      </c>
      <c r="P878" s="13" t="s">
        <v>105</v>
      </c>
      <c r="Q878" s="9" t="s">
        <v>32</v>
      </c>
      <c r="R878" s="9">
        <v>1439</v>
      </c>
      <c r="S878" s="9" t="s">
        <v>143</v>
      </c>
      <c r="T878" s="9" t="s">
        <v>143</v>
      </c>
      <c r="U878" s="9"/>
      <c r="V878" s="9"/>
      <c r="W878" s="9"/>
    </row>
    <row r="879" spans="1:23" ht="16" x14ac:dyDescent="0.2">
      <c r="A879" s="9">
        <v>1439</v>
      </c>
      <c r="B879" s="9">
        <v>5078</v>
      </c>
      <c r="C879" s="9" t="s">
        <v>883</v>
      </c>
      <c r="D879" s="10" t="s">
        <v>199</v>
      </c>
      <c r="E879" s="9" t="s">
        <v>200</v>
      </c>
      <c r="F879" s="9" t="s">
        <v>201</v>
      </c>
      <c r="G879" s="11"/>
      <c r="I879" s="9">
        <v>96</v>
      </c>
      <c r="J879" s="12">
        <v>68</v>
      </c>
      <c r="K879" s="12" t="s">
        <v>202</v>
      </c>
      <c r="L879" s="12" t="s">
        <v>203</v>
      </c>
      <c r="M879" s="12">
        <v>31</v>
      </c>
      <c r="N879" s="9" t="s">
        <v>784</v>
      </c>
      <c r="O879" s="9" t="s">
        <v>104</v>
      </c>
      <c r="P879" s="13" t="s">
        <v>106</v>
      </c>
      <c r="Q879" s="9" t="s">
        <v>32</v>
      </c>
      <c r="R879" s="9">
        <v>1439</v>
      </c>
      <c r="S879" s="9" t="s">
        <v>143</v>
      </c>
      <c r="T879" s="9" t="s">
        <v>143</v>
      </c>
      <c r="U879" s="9"/>
      <c r="V879" s="9"/>
      <c r="W879" s="9"/>
    </row>
    <row r="880" spans="1:23" ht="16" x14ac:dyDescent="0.2">
      <c r="A880" s="9">
        <v>1440</v>
      </c>
      <c r="B880" s="9">
        <v>5079</v>
      </c>
      <c r="C880" s="9" t="s">
        <v>884</v>
      </c>
      <c r="D880" s="10" t="s">
        <v>326</v>
      </c>
      <c r="E880" s="9" t="s">
        <v>327</v>
      </c>
      <c r="F880" s="9" t="s">
        <v>328</v>
      </c>
      <c r="G880" s="11"/>
      <c r="I880" s="9">
        <v>96</v>
      </c>
      <c r="J880" s="12">
        <v>10</v>
      </c>
      <c r="K880" s="12" t="s">
        <v>329</v>
      </c>
      <c r="L880" s="12" t="s">
        <v>330</v>
      </c>
      <c r="M880" s="12">
        <v>36</v>
      </c>
      <c r="N880" s="9" t="s">
        <v>784</v>
      </c>
      <c r="O880" s="9" t="s">
        <v>104</v>
      </c>
      <c r="P880" s="13" t="s">
        <v>105</v>
      </c>
      <c r="Q880" s="9" t="s">
        <v>32</v>
      </c>
      <c r="R880" s="9">
        <v>1440</v>
      </c>
      <c r="S880" s="9" t="s">
        <v>143</v>
      </c>
      <c r="T880" s="9" t="s">
        <v>143</v>
      </c>
      <c r="U880" s="9"/>
      <c r="V880" s="9"/>
      <c r="W880" s="9"/>
    </row>
    <row r="881" spans="1:23" ht="16" x14ac:dyDescent="0.2">
      <c r="A881" s="9">
        <v>1440</v>
      </c>
      <c r="B881" s="9">
        <v>5080</v>
      </c>
      <c r="C881" s="9" t="s">
        <v>884</v>
      </c>
      <c r="D881" s="10" t="s">
        <v>326</v>
      </c>
      <c r="E881" s="9" t="s">
        <v>327</v>
      </c>
      <c r="F881" s="9" t="s">
        <v>328</v>
      </c>
      <c r="G881" s="11"/>
      <c r="I881" s="9">
        <v>96</v>
      </c>
      <c r="J881" s="12">
        <v>10</v>
      </c>
      <c r="K881" s="12" t="s">
        <v>329</v>
      </c>
      <c r="L881" s="12" t="s">
        <v>330</v>
      </c>
      <c r="M881" s="12">
        <v>36</v>
      </c>
      <c r="N881" s="9" t="s">
        <v>784</v>
      </c>
      <c r="O881" s="9" t="s">
        <v>104</v>
      </c>
      <c r="P881" s="13" t="s">
        <v>106</v>
      </c>
      <c r="Q881" s="9" t="s">
        <v>32</v>
      </c>
      <c r="R881" s="9">
        <v>1440</v>
      </c>
      <c r="S881" s="9" t="s">
        <v>143</v>
      </c>
      <c r="T881" s="9" t="s">
        <v>143</v>
      </c>
      <c r="U881" s="9"/>
      <c r="V881" s="9"/>
      <c r="W881" s="9"/>
    </row>
    <row r="882" spans="1:23" ht="16" x14ac:dyDescent="0.2">
      <c r="A882" s="9">
        <v>1441</v>
      </c>
      <c r="B882" s="9">
        <v>5081</v>
      </c>
      <c r="C882" s="9" t="s">
        <v>885</v>
      </c>
      <c r="D882" s="10" t="s">
        <v>527</v>
      </c>
      <c r="E882" s="9" t="s">
        <v>528</v>
      </c>
      <c r="F882" s="9" t="s">
        <v>529</v>
      </c>
      <c r="G882" s="11"/>
      <c r="I882" s="9">
        <v>96</v>
      </c>
      <c r="J882" s="12">
        <v>24</v>
      </c>
      <c r="K882" s="12" t="s">
        <v>530</v>
      </c>
      <c r="L882" s="12" t="s">
        <v>531</v>
      </c>
      <c r="M882" s="12">
        <v>40</v>
      </c>
      <c r="N882" s="9" t="s">
        <v>784</v>
      </c>
      <c r="O882" s="9" t="s">
        <v>30</v>
      </c>
      <c r="P882" s="13" t="s">
        <v>31</v>
      </c>
      <c r="Q882" s="9" t="s">
        <v>32</v>
      </c>
      <c r="R882" s="9">
        <v>1441</v>
      </c>
      <c r="S882" s="9"/>
      <c r="T882" s="9"/>
      <c r="U882" s="9"/>
      <c r="V882" s="9"/>
      <c r="W882" s="9"/>
    </row>
    <row r="883" spans="1:23" ht="16" x14ac:dyDescent="0.2">
      <c r="A883" s="9">
        <v>1441</v>
      </c>
      <c r="B883" s="9">
        <v>5082</v>
      </c>
      <c r="C883" s="9" t="s">
        <v>885</v>
      </c>
      <c r="D883" s="10" t="s">
        <v>527</v>
      </c>
      <c r="E883" s="9" t="s">
        <v>528</v>
      </c>
      <c r="F883" s="9" t="s">
        <v>529</v>
      </c>
      <c r="G883" s="11"/>
      <c r="I883" s="9">
        <v>96</v>
      </c>
      <c r="J883" s="12">
        <v>24</v>
      </c>
      <c r="K883" s="12" t="s">
        <v>530</v>
      </c>
      <c r="L883" s="12" t="s">
        <v>531</v>
      </c>
      <c r="M883" s="12">
        <v>40</v>
      </c>
      <c r="N883" s="9" t="s">
        <v>784</v>
      </c>
      <c r="O883" s="9" t="s">
        <v>30</v>
      </c>
      <c r="P883" s="13" t="s">
        <v>33</v>
      </c>
      <c r="Q883" s="9" t="s">
        <v>32</v>
      </c>
      <c r="R883" s="9">
        <v>1441</v>
      </c>
      <c r="S883" s="9"/>
      <c r="T883" s="9"/>
      <c r="U883" s="9"/>
      <c r="V883" s="9"/>
      <c r="W883" s="9"/>
    </row>
    <row r="884" spans="1:23" ht="16" x14ac:dyDescent="0.2">
      <c r="A884" s="9">
        <v>1442</v>
      </c>
      <c r="B884" s="9">
        <v>5083</v>
      </c>
      <c r="C884" s="9" t="s">
        <v>886</v>
      </c>
      <c r="D884" s="10" t="s">
        <v>538</v>
      </c>
      <c r="E884" s="9" t="s">
        <v>539</v>
      </c>
      <c r="F884" s="9" t="s">
        <v>540</v>
      </c>
      <c r="G884" s="11"/>
      <c r="I884" s="9">
        <v>96</v>
      </c>
      <c r="J884" s="12">
        <v>18</v>
      </c>
      <c r="K884" s="12" t="s">
        <v>541</v>
      </c>
      <c r="L884" s="12" t="s">
        <v>542</v>
      </c>
      <c r="M884" s="12">
        <v>37</v>
      </c>
      <c r="N884" s="9" t="s">
        <v>784</v>
      </c>
      <c r="O884" s="9" t="s">
        <v>30</v>
      </c>
      <c r="P884" s="13" t="s">
        <v>31</v>
      </c>
      <c r="Q884" s="9" t="s">
        <v>32</v>
      </c>
      <c r="R884" s="9">
        <v>1442</v>
      </c>
      <c r="S884" s="9"/>
      <c r="T884" s="9"/>
      <c r="U884" s="9"/>
      <c r="V884" s="9"/>
      <c r="W884" s="9"/>
    </row>
    <row r="885" spans="1:23" ht="16" x14ac:dyDescent="0.2">
      <c r="A885" s="9">
        <v>1442</v>
      </c>
      <c r="B885" s="9">
        <v>5084</v>
      </c>
      <c r="C885" s="9" t="s">
        <v>886</v>
      </c>
      <c r="D885" s="10" t="s">
        <v>538</v>
      </c>
      <c r="E885" s="9" t="s">
        <v>539</v>
      </c>
      <c r="F885" s="9" t="s">
        <v>540</v>
      </c>
      <c r="G885" s="11"/>
      <c r="I885" s="9">
        <v>96</v>
      </c>
      <c r="J885" s="12">
        <v>18</v>
      </c>
      <c r="K885" s="12" t="s">
        <v>541</v>
      </c>
      <c r="L885" s="12" t="s">
        <v>542</v>
      </c>
      <c r="M885" s="12">
        <v>37</v>
      </c>
      <c r="N885" s="9" t="s">
        <v>784</v>
      </c>
      <c r="O885" s="9" t="s">
        <v>30</v>
      </c>
      <c r="P885" s="13" t="s">
        <v>33</v>
      </c>
      <c r="Q885" s="9" t="s">
        <v>32</v>
      </c>
      <c r="R885" s="9">
        <v>1442</v>
      </c>
      <c r="S885" s="9"/>
      <c r="T885" s="9"/>
      <c r="U885" s="9"/>
      <c r="V885" s="9"/>
      <c r="W885" s="9"/>
    </row>
    <row r="886" spans="1:23" ht="16" x14ac:dyDescent="0.2">
      <c r="A886" s="9">
        <v>1443</v>
      </c>
      <c r="B886" s="9">
        <v>5085</v>
      </c>
      <c r="C886" s="9" t="s">
        <v>887</v>
      </c>
      <c r="D886" s="10" t="s">
        <v>205</v>
      </c>
      <c r="E886" s="9" t="s">
        <v>206</v>
      </c>
      <c r="F886" s="9" t="s">
        <v>207</v>
      </c>
      <c r="G886" s="11"/>
      <c r="I886" s="9">
        <v>96</v>
      </c>
      <c r="J886" s="12">
        <v>34</v>
      </c>
      <c r="K886" s="12" t="s">
        <v>208</v>
      </c>
      <c r="L886" s="12" t="s">
        <v>209</v>
      </c>
      <c r="M886" s="12">
        <v>22</v>
      </c>
      <c r="N886" s="9" t="s">
        <v>784</v>
      </c>
      <c r="O886" s="9" t="s">
        <v>30</v>
      </c>
      <c r="P886" s="13" t="s">
        <v>31</v>
      </c>
      <c r="Q886" s="9" t="s">
        <v>32</v>
      </c>
      <c r="R886" s="9">
        <v>1443</v>
      </c>
      <c r="S886" s="9"/>
      <c r="T886" s="9"/>
      <c r="U886" s="9"/>
      <c r="V886" s="9"/>
      <c r="W886" s="9"/>
    </row>
    <row r="887" spans="1:23" ht="16" x14ac:dyDescent="0.2">
      <c r="A887" s="9">
        <v>1443</v>
      </c>
      <c r="B887" s="9">
        <v>5086</v>
      </c>
      <c r="C887" s="9" t="s">
        <v>887</v>
      </c>
      <c r="D887" s="10" t="s">
        <v>205</v>
      </c>
      <c r="E887" s="9" t="s">
        <v>206</v>
      </c>
      <c r="F887" s="9" t="s">
        <v>207</v>
      </c>
      <c r="G887" s="11"/>
      <c r="I887" s="9">
        <v>96</v>
      </c>
      <c r="J887" s="12">
        <v>34</v>
      </c>
      <c r="K887" s="12" t="s">
        <v>208</v>
      </c>
      <c r="L887" s="12" t="s">
        <v>209</v>
      </c>
      <c r="M887" s="12">
        <v>22</v>
      </c>
      <c r="N887" s="9" t="s">
        <v>784</v>
      </c>
      <c r="O887" s="9" t="s">
        <v>30</v>
      </c>
      <c r="P887" s="13" t="s">
        <v>33</v>
      </c>
      <c r="Q887" s="9" t="s">
        <v>32</v>
      </c>
      <c r="R887" s="9">
        <v>1443</v>
      </c>
      <c r="S887" s="9"/>
      <c r="T887" s="9"/>
      <c r="U887" s="9"/>
      <c r="V887" s="9"/>
      <c r="W887" s="9"/>
    </row>
    <row r="888" spans="1:23" ht="16" x14ac:dyDescent="0.2">
      <c r="A888" s="9">
        <v>1444</v>
      </c>
      <c r="B888" s="9">
        <v>5087</v>
      </c>
      <c r="C888" s="9" t="s">
        <v>888</v>
      </c>
      <c r="D888" s="10" t="s">
        <v>472</v>
      </c>
      <c r="E888" s="9" t="s">
        <v>473</v>
      </c>
      <c r="F888" s="9" t="s">
        <v>474</v>
      </c>
      <c r="G888" s="11"/>
      <c r="I888" s="9">
        <v>96</v>
      </c>
      <c r="J888" s="12">
        <v>14</v>
      </c>
      <c r="K888" s="12" t="s">
        <v>475</v>
      </c>
      <c r="L888" s="12" t="s">
        <v>476</v>
      </c>
      <c r="M888" s="12">
        <v>49</v>
      </c>
      <c r="N888" s="9" t="s">
        <v>784</v>
      </c>
      <c r="O888" s="9" t="s">
        <v>30</v>
      </c>
      <c r="P888" s="13" t="s">
        <v>31</v>
      </c>
      <c r="Q888" s="9" t="s">
        <v>32</v>
      </c>
      <c r="R888" s="9">
        <v>1444</v>
      </c>
      <c r="S888" s="9"/>
      <c r="T888" s="9"/>
      <c r="U888" s="9"/>
      <c r="V888" s="9"/>
      <c r="W888" s="9"/>
    </row>
    <row r="889" spans="1:23" ht="16" x14ac:dyDescent="0.2">
      <c r="A889" s="9">
        <v>1444</v>
      </c>
      <c r="B889" s="9">
        <v>5088</v>
      </c>
      <c r="C889" s="9" t="s">
        <v>888</v>
      </c>
      <c r="D889" s="10" t="s">
        <v>472</v>
      </c>
      <c r="E889" s="9" t="s">
        <v>473</v>
      </c>
      <c r="F889" s="9" t="s">
        <v>474</v>
      </c>
      <c r="G889" s="11"/>
      <c r="I889" s="9">
        <v>96</v>
      </c>
      <c r="J889" s="12">
        <v>14</v>
      </c>
      <c r="K889" s="12" t="s">
        <v>475</v>
      </c>
      <c r="L889" s="12" t="s">
        <v>476</v>
      </c>
      <c r="M889" s="12">
        <v>49</v>
      </c>
      <c r="N889" s="9" t="s">
        <v>784</v>
      </c>
      <c r="O889" s="9" t="s">
        <v>30</v>
      </c>
      <c r="P889" s="13" t="s">
        <v>33</v>
      </c>
      <c r="Q889" s="9" t="s">
        <v>32</v>
      </c>
      <c r="R889" s="9">
        <v>1444</v>
      </c>
      <c r="S889" s="9"/>
      <c r="T889" s="9"/>
      <c r="U889" s="9"/>
      <c r="V889" s="9"/>
      <c r="W889" s="9"/>
    </row>
    <row r="890" spans="1:23" ht="16" x14ac:dyDescent="0.2">
      <c r="A890" s="9">
        <v>1445</v>
      </c>
      <c r="B890" s="9">
        <v>5089</v>
      </c>
      <c r="C890" s="9" t="s">
        <v>889</v>
      </c>
      <c r="D890" s="10" t="s">
        <v>129</v>
      </c>
      <c r="E890" s="9" t="s">
        <v>130</v>
      </c>
      <c r="F890" s="9" t="s">
        <v>129</v>
      </c>
      <c r="G890" s="11"/>
      <c r="I890" s="9">
        <v>96</v>
      </c>
      <c r="J890" s="12">
        <v>83</v>
      </c>
      <c r="K890" s="12"/>
      <c r="L890" s="12" t="s">
        <v>43</v>
      </c>
      <c r="M890" s="12">
        <v>82</v>
      </c>
      <c r="N890" s="9" t="s">
        <v>784</v>
      </c>
      <c r="O890" s="9" t="s">
        <v>30</v>
      </c>
      <c r="P890" s="13" t="s">
        <v>31</v>
      </c>
      <c r="Q890" s="9" t="s">
        <v>32</v>
      </c>
      <c r="R890" s="9">
        <v>1445</v>
      </c>
      <c r="S890" s="9"/>
      <c r="T890" s="9"/>
      <c r="U890" s="9"/>
      <c r="V890" s="9"/>
      <c r="W890" s="9"/>
    </row>
    <row r="891" spans="1:23" ht="16" x14ac:dyDescent="0.2">
      <c r="A891" s="9">
        <v>1445</v>
      </c>
      <c r="B891" s="9">
        <v>5090</v>
      </c>
      <c r="C891" s="9" t="s">
        <v>889</v>
      </c>
      <c r="D891" s="10" t="s">
        <v>129</v>
      </c>
      <c r="E891" s="9" t="s">
        <v>130</v>
      </c>
      <c r="F891" s="9" t="s">
        <v>129</v>
      </c>
      <c r="G891" s="11"/>
      <c r="I891" s="9">
        <v>96</v>
      </c>
      <c r="J891" s="12">
        <v>83</v>
      </c>
      <c r="K891" s="12"/>
      <c r="L891" s="12" t="s">
        <v>43</v>
      </c>
      <c r="M891" s="12">
        <v>82</v>
      </c>
      <c r="N891" s="9" t="s">
        <v>784</v>
      </c>
      <c r="O891" s="9" t="s">
        <v>30</v>
      </c>
      <c r="P891" s="13" t="s">
        <v>33</v>
      </c>
      <c r="Q891" s="9" t="s">
        <v>32</v>
      </c>
      <c r="R891" s="9">
        <v>1445</v>
      </c>
      <c r="S891" s="9"/>
      <c r="T891" s="9"/>
      <c r="U891" s="9"/>
      <c r="V891" s="9"/>
      <c r="W891" s="9"/>
    </row>
    <row r="892" spans="1:23" ht="16" x14ac:dyDescent="0.2">
      <c r="A892" s="9">
        <v>1446</v>
      </c>
      <c r="B892" s="9">
        <v>5091</v>
      </c>
      <c r="C892" s="9" t="s">
        <v>890</v>
      </c>
      <c r="D892" s="10" t="s">
        <v>175</v>
      </c>
      <c r="E892" s="9" t="s">
        <v>176</v>
      </c>
      <c r="F892" s="9" t="s">
        <v>177</v>
      </c>
      <c r="G892" s="11"/>
      <c r="H892" s="9"/>
      <c r="I892" s="9">
        <v>96</v>
      </c>
      <c r="J892" s="12">
        <v>72</v>
      </c>
      <c r="K892" s="12" t="s">
        <v>178</v>
      </c>
      <c r="L892" s="12" t="s">
        <v>179</v>
      </c>
      <c r="M892" s="12">
        <v>2</v>
      </c>
      <c r="N892" s="9" t="s">
        <v>784</v>
      </c>
      <c r="O892" s="9" t="s">
        <v>30</v>
      </c>
      <c r="P892" s="13" t="s">
        <v>31</v>
      </c>
      <c r="Q892" s="9" t="s">
        <v>32</v>
      </c>
      <c r="R892" s="9">
        <v>1446</v>
      </c>
      <c r="S892" s="9"/>
      <c r="T892" s="9"/>
      <c r="U892" s="9"/>
      <c r="V892" s="9"/>
      <c r="W892" s="9"/>
    </row>
    <row r="893" spans="1:23" ht="16" x14ac:dyDescent="0.2">
      <c r="A893" s="9">
        <v>1446</v>
      </c>
      <c r="B893" s="9">
        <v>5092</v>
      </c>
      <c r="C893" s="9" t="s">
        <v>890</v>
      </c>
      <c r="D893" s="10" t="s">
        <v>175</v>
      </c>
      <c r="E893" s="9" t="s">
        <v>176</v>
      </c>
      <c r="F893" s="9" t="s">
        <v>177</v>
      </c>
      <c r="G893" s="11"/>
      <c r="H893" s="9"/>
      <c r="I893" s="9">
        <v>96</v>
      </c>
      <c r="J893" s="12">
        <v>72</v>
      </c>
      <c r="K893" s="12" t="s">
        <v>178</v>
      </c>
      <c r="L893" s="12" t="s">
        <v>179</v>
      </c>
      <c r="M893" s="12">
        <v>2</v>
      </c>
      <c r="N893" s="9" t="s">
        <v>784</v>
      </c>
      <c r="O893" s="9" t="s">
        <v>30</v>
      </c>
      <c r="P893" s="13" t="s">
        <v>33</v>
      </c>
      <c r="Q893" s="9" t="s">
        <v>32</v>
      </c>
      <c r="R893" s="9">
        <v>1446</v>
      </c>
      <c r="S893" s="9"/>
      <c r="T893" s="9"/>
      <c r="U893" s="9"/>
      <c r="V893" s="9"/>
      <c r="W893" s="9"/>
    </row>
    <row r="894" spans="1:23" ht="16" x14ac:dyDescent="0.2">
      <c r="A894" s="9">
        <v>1447</v>
      </c>
      <c r="B894" s="9">
        <v>5093</v>
      </c>
      <c r="C894" s="9" t="s">
        <v>891</v>
      </c>
      <c r="D894" s="10" t="s">
        <v>75</v>
      </c>
      <c r="E894" s="9" t="s">
        <v>76</v>
      </c>
      <c r="F894" s="9" t="s">
        <v>77</v>
      </c>
      <c r="G894" s="11"/>
      <c r="I894" s="9">
        <v>96</v>
      </c>
      <c r="J894" s="12">
        <v>41</v>
      </c>
      <c r="K894" s="12" t="s">
        <v>78</v>
      </c>
      <c r="L894" s="12" t="s">
        <v>79</v>
      </c>
      <c r="M894" s="12">
        <v>52</v>
      </c>
      <c r="N894" s="9" t="s">
        <v>784</v>
      </c>
      <c r="O894" s="9" t="s">
        <v>30</v>
      </c>
      <c r="P894" s="13" t="s">
        <v>31</v>
      </c>
      <c r="Q894" s="9" t="s">
        <v>32</v>
      </c>
      <c r="R894" s="9">
        <v>1447</v>
      </c>
      <c r="S894" s="9"/>
      <c r="T894" s="9"/>
      <c r="U894" s="9"/>
      <c r="V894" s="9"/>
      <c r="W894" s="9"/>
    </row>
    <row r="895" spans="1:23" ht="16" x14ac:dyDescent="0.2">
      <c r="A895" s="9">
        <v>1447</v>
      </c>
      <c r="B895" s="9">
        <v>5094</v>
      </c>
      <c r="C895" s="9" t="s">
        <v>891</v>
      </c>
      <c r="D895" s="10" t="s">
        <v>75</v>
      </c>
      <c r="E895" s="9" t="s">
        <v>76</v>
      </c>
      <c r="F895" s="9" t="s">
        <v>77</v>
      </c>
      <c r="G895" s="11"/>
      <c r="I895" s="9">
        <v>96</v>
      </c>
      <c r="J895" s="12">
        <v>41</v>
      </c>
      <c r="K895" s="12" t="s">
        <v>78</v>
      </c>
      <c r="L895" s="12" t="s">
        <v>79</v>
      </c>
      <c r="M895" s="12">
        <v>52</v>
      </c>
      <c r="N895" s="9" t="s">
        <v>784</v>
      </c>
      <c r="O895" s="9" t="s">
        <v>30</v>
      </c>
      <c r="P895" s="13" t="s">
        <v>33</v>
      </c>
      <c r="Q895" s="9" t="s">
        <v>32</v>
      </c>
      <c r="R895" s="9">
        <v>1447</v>
      </c>
      <c r="S895" s="9"/>
      <c r="T895" s="9"/>
      <c r="U895" s="9"/>
      <c r="V895" s="9"/>
      <c r="W895" s="9"/>
    </row>
    <row r="896" spans="1:23" ht="16" x14ac:dyDescent="0.2">
      <c r="A896" s="9">
        <v>1448</v>
      </c>
      <c r="B896" s="9">
        <v>5095</v>
      </c>
      <c r="C896" s="9" t="s">
        <v>892</v>
      </c>
      <c r="D896" s="10" t="s">
        <v>404</v>
      </c>
      <c r="E896" s="9" t="s">
        <v>405</v>
      </c>
      <c r="F896" s="9" t="s">
        <v>406</v>
      </c>
      <c r="G896" s="11"/>
      <c r="I896" s="9">
        <v>96</v>
      </c>
      <c r="J896" s="12">
        <v>23</v>
      </c>
      <c r="K896" s="12" t="s">
        <v>407</v>
      </c>
      <c r="L896" s="12" t="s">
        <v>408</v>
      </c>
      <c r="M896" s="12">
        <v>44</v>
      </c>
      <c r="N896" s="9" t="s">
        <v>784</v>
      </c>
      <c r="O896" s="9" t="s">
        <v>30</v>
      </c>
      <c r="P896" s="13" t="s">
        <v>31</v>
      </c>
      <c r="Q896" s="9" t="s">
        <v>32</v>
      </c>
      <c r="R896" s="9">
        <v>1448</v>
      </c>
      <c r="S896" s="9"/>
      <c r="T896" s="9"/>
      <c r="U896" s="9"/>
      <c r="V896" s="9"/>
      <c r="W896" s="9"/>
    </row>
    <row r="897" spans="1:23" ht="16" x14ac:dyDescent="0.2">
      <c r="A897" s="9">
        <v>1448</v>
      </c>
      <c r="B897" s="9">
        <v>5096</v>
      </c>
      <c r="C897" s="9" t="s">
        <v>892</v>
      </c>
      <c r="D897" s="10" t="s">
        <v>404</v>
      </c>
      <c r="E897" s="9" t="s">
        <v>405</v>
      </c>
      <c r="F897" s="9" t="s">
        <v>406</v>
      </c>
      <c r="G897" s="11"/>
      <c r="I897" s="9">
        <v>96</v>
      </c>
      <c r="J897" s="12">
        <v>23</v>
      </c>
      <c r="K897" s="12" t="s">
        <v>407</v>
      </c>
      <c r="L897" s="12" t="s">
        <v>408</v>
      </c>
      <c r="M897" s="12">
        <v>44</v>
      </c>
      <c r="N897" s="9" t="s">
        <v>784</v>
      </c>
      <c r="O897" s="9" t="s">
        <v>30</v>
      </c>
      <c r="P897" s="13" t="s">
        <v>33</v>
      </c>
      <c r="Q897" s="9" t="s">
        <v>32</v>
      </c>
      <c r="R897" s="9">
        <v>1448</v>
      </c>
      <c r="S897" s="9"/>
      <c r="T897" s="9"/>
      <c r="U897" s="9"/>
      <c r="V897" s="9"/>
      <c r="W897" s="9"/>
    </row>
    <row r="898" spans="1:23" ht="16" x14ac:dyDescent="0.2">
      <c r="A898" s="9">
        <v>1449</v>
      </c>
      <c r="B898" s="9">
        <v>5097</v>
      </c>
      <c r="C898" s="9" t="s">
        <v>893</v>
      </c>
      <c r="D898" s="10" t="s">
        <v>296</v>
      </c>
      <c r="E898" s="9" t="s">
        <v>297</v>
      </c>
      <c r="F898" s="9" t="s">
        <v>298</v>
      </c>
      <c r="G898" s="11"/>
      <c r="I898" s="9">
        <v>96</v>
      </c>
      <c r="J898" s="12">
        <v>52</v>
      </c>
      <c r="K898" s="12" t="s">
        <v>299</v>
      </c>
      <c r="L898" s="12" t="s">
        <v>300</v>
      </c>
      <c r="M898" s="12">
        <v>17</v>
      </c>
      <c r="N898" s="9" t="s">
        <v>784</v>
      </c>
      <c r="O898" s="9" t="s">
        <v>30</v>
      </c>
      <c r="P898" s="13" t="s">
        <v>31</v>
      </c>
      <c r="Q898" s="9" t="s">
        <v>32</v>
      </c>
      <c r="R898" s="9">
        <v>1449</v>
      </c>
      <c r="S898" s="9"/>
      <c r="T898" s="9"/>
      <c r="U898" s="9"/>
      <c r="V898" s="9"/>
      <c r="W898" s="9"/>
    </row>
    <row r="899" spans="1:23" ht="16" x14ac:dyDescent="0.2">
      <c r="A899" s="9">
        <v>1449</v>
      </c>
      <c r="B899" s="9">
        <v>5098</v>
      </c>
      <c r="C899" s="9" t="s">
        <v>893</v>
      </c>
      <c r="D899" s="10" t="s">
        <v>296</v>
      </c>
      <c r="E899" s="9" t="s">
        <v>297</v>
      </c>
      <c r="F899" s="9" t="s">
        <v>298</v>
      </c>
      <c r="G899" s="11"/>
      <c r="I899" s="9">
        <v>96</v>
      </c>
      <c r="J899" s="12">
        <v>52</v>
      </c>
      <c r="K899" s="12" t="s">
        <v>299</v>
      </c>
      <c r="L899" s="12" t="s">
        <v>300</v>
      </c>
      <c r="M899" s="12">
        <v>17</v>
      </c>
      <c r="N899" s="9" t="s">
        <v>784</v>
      </c>
      <c r="O899" s="9" t="s">
        <v>30</v>
      </c>
      <c r="P899" s="13" t="s">
        <v>33</v>
      </c>
      <c r="Q899" s="9" t="s">
        <v>32</v>
      </c>
      <c r="R899" s="9">
        <v>1449</v>
      </c>
      <c r="S899" s="9"/>
      <c r="T899" s="9"/>
      <c r="U899" s="9"/>
      <c r="V899" s="9"/>
      <c r="W899" s="9"/>
    </row>
    <row r="900" spans="1:23" ht="16" x14ac:dyDescent="0.2">
      <c r="A900" s="9">
        <v>1450</v>
      </c>
      <c r="B900" s="9">
        <v>5099</v>
      </c>
      <c r="C900" s="9" t="s">
        <v>894</v>
      </c>
      <c r="D900" s="10" t="s">
        <v>157</v>
      </c>
      <c r="E900" s="9" t="s">
        <v>158</v>
      </c>
      <c r="F900" s="9" t="s">
        <v>159</v>
      </c>
      <c r="G900" s="11"/>
      <c r="I900" s="9">
        <v>96</v>
      </c>
      <c r="J900" s="12">
        <v>61</v>
      </c>
      <c r="K900" s="12" t="s">
        <v>160</v>
      </c>
      <c r="L900" s="12" t="s">
        <v>161</v>
      </c>
      <c r="M900" s="12">
        <v>65</v>
      </c>
      <c r="N900" s="9" t="s">
        <v>784</v>
      </c>
      <c r="O900" s="9" t="s">
        <v>30</v>
      </c>
      <c r="P900" s="13" t="s">
        <v>31</v>
      </c>
      <c r="Q900" s="9" t="s">
        <v>32</v>
      </c>
      <c r="R900" s="9">
        <v>1450</v>
      </c>
      <c r="S900" s="9"/>
      <c r="T900" s="9"/>
      <c r="U900" s="9"/>
      <c r="V900" s="9"/>
      <c r="W900" s="9"/>
    </row>
    <row r="901" spans="1:23" ht="16" x14ac:dyDescent="0.2">
      <c r="A901" s="9">
        <v>1450</v>
      </c>
      <c r="B901" s="9">
        <v>5100</v>
      </c>
      <c r="C901" s="9" t="s">
        <v>894</v>
      </c>
      <c r="D901" s="10" t="s">
        <v>157</v>
      </c>
      <c r="E901" s="9" t="s">
        <v>158</v>
      </c>
      <c r="F901" s="9" t="s">
        <v>159</v>
      </c>
      <c r="G901" s="11"/>
      <c r="I901" s="9">
        <v>96</v>
      </c>
      <c r="J901" s="12">
        <v>61</v>
      </c>
      <c r="K901" s="12" t="s">
        <v>160</v>
      </c>
      <c r="L901" s="12" t="s">
        <v>161</v>
      </c>
      <c r="M901" s="12">
        <v>65</v>
      </c>
      <c r="N901" s="9" t="s">
        <v>784</v>
      </c>
      <c r="O901" s="9" t="s">
        <v>30</v>
      </c>
      <c r="P901" s="13" t="s">
        <v>33</v>
      </c>
      <c r="Q901" s="9" t="s">
        <v>32</v>
      </c>
      <c r="R901" s="9">
        <v>1450</v>
      </c>
      <c r="S901" s="9"/>
      <c r="T901" s="9"/>
      <c r="U901" s="9"/>
      <c r="V901" s="9"/>
      <c r="W901" s="9"/>
    </row>
    <row r="902" spans="1:23" ht="16" x14ac:dyDescent="0.2">
      <c r="A902" s="9">
        <v>1451</v>
      </c>
      <c r="B902" s="9">
        <v>5101</v>
      </c>
      <c r="C902" s="9" t="s">
        <v>895</v>
      </c>
      <c r="D902" s="10" t="s">
        <v>501</v>
      </c>
      <c r="E902" s="9" t="s">
        <v>502</v>
      </c>
      <c r="F902" s="9" t="s">
        <v>503</v>
      </c>
      <c r="G902" s="11"/>
      <c r="I902" s="9">
        <v>96</v>
      </c>
      <c r="J902" s="12">
        <v>40</v>
      </c>
      <c r="K902" s="12" t="s">
        <v>504</v>
      </c>
      <c r="L902" s="12" t="s">
        <v>505</v>
      </c>
      <c r="M902" s="12">
        <v>55</v>
      </c>
      <c r="N902" s="9" t="s">
        <v>784</v>
      </c>
      <c r="O902" s="9" t="s">
        <v>30</v>
      </c>
      <c r="P902" s="13" t="s">
        <v>31</v>
      </c>
      <c r="Q902" s="9" t="s">
        <v>32</v>
      </c>
      <c r="R902" s="9">
        <v>1451</v>
      </c>
      <c r="S902" s="9"/>
      <c r="T902" s="9"/>
      <c r="U902" s="9"/>
      <c r="V902" s="9"/>
      <c r="W902" s="9"/>
    </row>
    <row r="903" spans="1:23" ht="16" x14ac:dyDescent="0.2">
      <c r="A903" s="9">
        <v>1451</v>
      </c>
      <c r="B903" s="9">
        <v>5102</v>
      </c>
      <c r="C903" s="9" t="s">
        <v>895</v>
      </c>
      <c r="D903" s="10" t="s">
        <v>501</v>
      </c>
      <c r="E903" s="9" t="s">
        <v>502</v>
      </c>
      <c r="F903" s="9" t="s">
        <v>503</v>
      </c>
      <c r="G903" s="11"/>
      <c r="I903" s="9">
        <v>96</v>
      </c>
      <c r="J903" s="12">
        <v>40</v>
      </c>
      <c r="K903" s="12" t="s">
        <v>504</v>
      </c>
      <c r="L903" s="12" t="s">
        <v>505</v>
      </c>
      <c r="M903" s="12">
        <v>55</v>
      </c>
      <c r="N903" s="9" t="s">
        <v>784</v>
      </c>
      <c r="O903" s="9" t="s">
        <v>30</v>
      </c>
      <c r="P903" s="13" t="s">
        <v>33</v>
      </c>
      <c r="Q903" s="9" t="s">
        <v>32</v>
      </c>
      <c r="R903" s="9">
        <v>1451</v>
      </c>
      <c r="S903" s="9"/>
      <c r="T903" s="9"/>
      <c r="U903" s="9"/>
      <c r="V903" s="9"/>
      <c r="W903" s="9"/>
    </row>
    <row r="904" spans="1:23" ht="16" x14ac:dyDescent="0.2">
      <c r="A904" s="9">
        <v>1452</v>
      </c>
      <c r="B904" s="9">
        <v>5103</v>
      </c>
      <c r="C904" s="9" t="s">
        <v>896</v>
      </c>
      <c r="D904" s="10" t="s">
        <v>308</v>
      </c>
      <c r="E904" s="9" t="s">
        <v>309</v>
      </c>
      <c r="F904" s="9" t="s">
        <v>310</v>
      </c>
      <c r="G904" s="11"/>
      <c r="I904" s="9">
        <v>96</v>
      </c>
      <c r="J904" s="12">
        <v>9</v>
      </c>
      <c r="K904" s="12" t="s">
        <v>311</v>
      </c>
      <c r="L904" s="12" t="s">
        <v>312</v>
      </c>
      <c r="M904" s="12">
        <v>33</v>
      </c>
      <c r="N904" s="9" t="s">
        <v>784</v>
      </c>
      <c r="O904" s="9" t="s">
        <v>30</v>
      </c>
      <c r="P904" s="13" t="s">
        <v>31</v>
      </c>
      <c r="Q904" s="9" t="s">
        <v>32</v>
      </c>
      <c r="R904" s="9">
        <v>1452</v>
      </c>
      <c r="S904" s="9"/>
      <c r="T904" s="9"/>
      <c r="U904" s="9"/>
      <c r="V904" s="9"/>
      <c r="W904" s="9"/>
    </row>
    <row r="905" spans="1:23" ht="16" x14ac:dyDescent="0.2">
      <c r="A905" s="9">
        <v>1452</v>
      </c>
      <c r="B905" s="9">
        <v>5104</v>
      </c>
      <c r="C905" s="9" t="s">
        <v>896</v>
      </c>
      <c r="D905" s="10" t="s">
        <v>308</v>
      </c>
      <c r="E905" s="9" t="s">
        <v>309</v>
      </c>
      <c r="F905" s="9" t="s">
        <v>310</v>
      </c>
      <c r="G905" s="11"/>
      <c r="I905" s="9">
        <v>96</v>
      </c>
      <c r="J905" s="12">
        <v>9</v>
      </c>
      <c r="K905" s="12" t="s">
        <v>311</v>
      </c>
      <c r="L905" s="12" t="s">
        <v>312</v>
      </c>
      <c r="M905" s="12">
        <v>33</v>
      </c>
      <c r="N905" s="9" t="s">
        <v>784</v>
      </c>
      <c r="O905" s="9" t="s">
        <v>30</v>
      </c>
      <c r="P905" s="13" t="s">
        <v>33</v>
      </c>
      <c r="Q905" s="9" t="s">
        <v>32</v>
      </c>
      <c r="R905" s="9">
        <v>1452</v>
      </c>
      <c r="S905" s="9"/>
      <c r="T905" s="9"/>
      <c r="U905" s="9"/>
      <c r="V905" s="9"/>
      <c r="W905" s="9"/>
    </row>
    <row r="906" spans="1:23" ht="16" x14ac:dyDescent="0.2">
      <c r="A906" s="9">
        <v>1453</v>
      </c>
      <c r="B906" s="9">
        <v>5105</v>
      </c>
      <c r="C906" s="9" t="s">
        <v>897</v>
      </c>
      <c r="D906" s="10" t="s">
        <v>573</v>
      </c>
      <c r="E906" s="9" t="s">
        <v>574</v>
      </c>
      <c r="F906" s="9" t="s">
        <v>575</v>
      </c>
      <c r="G906" s="11"/>
      <c r="I906" s="9">
        <v>96</v>
      </c>
      <c r="J906" s="12">
        <v>3</v>
      </c>
      <c r="K906" s="12" t="s">
        <v>576</v>
      </c>
      <c r="L906" s="12" t="s">
        <v>577</v>
      </c>
      <c r="M906" s="12">
        <v>10</v>
      </c>
      <c r="N906" s="9" t="s">
        <v>784</v>
      </c>
      <c r="O906" s="9" t="s">
        <v>104</v>
      </c>
      <c r="P906" s="13" t="s">
        <v>105</v>
      </c>
      <c r="Q906" s="9" t="s">
        <v>32</v>
      </c>
      <c r="R906" s="9">
        <v>1453</v>
      </c>
      <c r="S906" s="9"/>
      <c r="T906" s="9"/>
      <c r="U906" s="9"/>
      <c r="V906" s="9"/>
      <c r="W906" s="9"/>
    </row>
    <row r="907" spans="1:23" ht="16" x14ac:dyDescent="0.2">
      <c r="A907" s="9">
        <v>1453</v>
      </c>
      <c r="B907" s="9">
        <v>5106</v>
      </c>
      <c r="C907" s="9" t="s">
        <v>897</v>
      </c>
      <c r="D907" s="10" t="s">
        <v>573</v>
      </c>
      <c r="E907" s="9" t="s">
        <v>574</v>
      </c>
      <c r="F907" s="9" t="s">
        <v>575</v>
      </c>
      <c r="G907" s="11"/>
      <c r="I907" s="9">
        <v>96</v>
      </c>
      <c r="J907" s="12">
        <v>3</v>
      </c>
      <c r="K907" s="12" t="s">
        <v>576</v>
      </c>
      <c r="L907" s="12" t="s">
        <v>577</v>
      </c>
      <c r="M907" s="12">
        <v>10</v>
      </c>
      <c r="N907" s="9" t="s">
        <v>784</v>
      </c>
      <c r="O907" s="9" t="s">
        <v>104</v>
      </c>
      <c r="P907" s="13" t="s">
        <v>106</v>
      </c>
      <c r="Q907" s="9" t="s">
        <v>32</v>
      </c>
      <c r="R907" s="9">
        <v>1453</v>
      </c>
      <c r="S907" s="9"/>
      <c r="T907" s="9"/>
      <c r="U907" s="9"/>
      <c r="V907" s="9"/>
      <c r="W907" s="9"/>
    </row>
    <row r="908" spans="1:23" ht="16" x14ac:dyDescent="0.2">
      <c r="A908" s="9">
        <v>1454</v>
      </c>
      <c r="B908" s="9">
        <v>5107</v>
      </c>
      <c r="C908" s="9" t="s">
        <v>898</v>
      </c>
      <c r="D908" s="10" t="s">
        <v>99</v>
      </c>
      <c r="E908" s="9" t="s">
        <v>100</v>
      </c>
      <c r="F908" s="9" t="s">
        <v>101</v>
      </c>
      <c r="G908" s="11"/>
      <c r="I908" s="9">
        <v>96</v>
      </c>
      <c r="J908" s="12">
        <v>2</v>
      </c>
      <c r="K908" s="12" t="s">
        <v>102</v>
      </c>
      <c r="L908" s="12" t="s">
        <v>103</v>
      </c>
      <c r="M908" s="12">
        <v>54</v>
      </c>
      <c r="N908" s="9" t="s">
        <v>784</v>
      </c>
      <c r="O908" s="9" t="s">
        <v>104</v>
      </c>
      <c r="P908" s="13" t="s">
        <v>105</v>
      </c>
      <c r="Q908" s="9" t="s">
        <v>32</v>
      </c>
      <c r="R908" s="9">
        <v>1454</v>
      </c>
      <c r="S908" s="9"/>
      <c r="T908" s="9"/>
      <c r="U908" s="9"/>
      <c r="V908" s="9"/>
      <c r="W908" s="9"/>
    </row>
    <row r="909" spans="1:23" ht="16" x14ac:dyDescent="0.2">
      <c r="A909" s="9">
        <v>1454</v>
      </c>
      <c r="B909" s="9">
        <v>5108</v>
      </c>
      <c r="C909" s="9" t="s">
        <v>898</v>
      </c>
      <c r="D909" s="10" t="s">
        <v>99</v>
      </c>
      <c r="E909" s="9" t="s">
        <v>100</v>
      </c>
      <c r="F909" s="9" t="s">
        <v>101</v>
      </c>
      <c r="G909" s="11"/>
      <c r="I909" s="9">
        <v>96</v>
      </c>
      <c r="J909" s="12">
        <v>2</v>
      </c>
      <c r="K909" s="12" t="s">
        <v>102</v>
      </c>
      <c r="L909" s="12" t="s">
        <v>103</v>
      </c>
      <c r="M909" s="12">
        <v>54</v>
      </c>
      <c r="N909" s="9" t="s">
        <v>784</v>
      </c>
      <c r="O909" s="9" t="s">
        <v>104</v>
      </c>
      <c r="P909" s="13" t="s">
        <v>106</v>
      </c>
      <c r="Q909" s="9" t="s">
        <v>32</v>
      </c>
      <c r="R909" s="9">
        <v>1454</v>
      </c>
      <c r="S909" s="9"/>
      <c r="T909" s="9"/>
      <c r="U909" s="9"/>
      <c r="V909" s="9"/>
      <c r="W909" s="9"/>
    </row>
    <row r="910" spans="1:23" ht="16" x14ac:dyDescent="0.2">
      <c r="A910" s="9">
        <v>1455</v>
      </c>
      <c r="B910" s="9">
        <v>5109</v>
      </c>
      <c r="C910" s="9" t="s">
        <v>899</v>
      </c>
      <c r="D910" s="10" t="s">
        <v>277</v>
      </c>
      <c r="E910" s="9" t="s">
        <v>278</v>
      </c>
      <c r="F910" s="9" t="s">
        <v>279</v>
      </c>
      <c r="G910" s="11"/>
      <c r="I910" s="9">
        <v>96</v>
      </c>
      <c r="J910" s="12">
        <v>19</v>
      </c>
      <c r="K910" s="12" t="s">
        <v>280</v>
      </c>
      <c r="L910" s="12" t="s">
        <v>281</v>
      </c>
      <c r="M910" s="12">
        <v>41</v>
      </c>
      <c r="N910" s="9" t="s">
        <v>784</v>
      </c>
      <c r="O910" s="9" t="s">
        <v>104</v>
      </c>
      <c r="P910" s="13" t="s">
        <v>105</v>
      </c>
      <c r="Q910" s="9" t="s">
        <v>32</v>
      </c>
      <c r="R910" s="9">
        <v>1455</v>
      </c>
      <c r="S910" s="9"/>
      <c r="T910" s="9"/>
      <c r="U910" s="9"/>
      <c r="V910" s="9"/>
      <c r="W910" s="9"/>
    </row>
    <row r="911" spans="1:23" ht="16" x14ac:dyDescent="0.2">
      <c r="A911" s="9">
        <v>1455</v>
      </c>
      <c r="B911" s="9">
        <v>5110</v>
      </c>
      <c r="C911" s="9" t="s">
        <v>899</v>
      </c>
      <c r="D911" s="10" t="s">
        <v>277</v>
      </c>
      <c r="E911" s="9" t="s">
        <v>278</v>
      </c>
      <c r="F911" s="9" t="s">
        <v>279</v>
      </c>
      <c r="G911" s="11"/>
      <c r="I911" s="9">
        <v>96</v>
      </c>
      <c r="J911" s="12">
        <v>19</v>
      </c>
      <c r="K911" s="12" t="s">
        <v>280</v>
      </c>
      <c r="L911" s="12" t="s">
        <v>281</v>
      </c>
      <c r="M911" s="12">
        <v>41</v>
      </c>
      <c r="N911" s="9" t="s">
        <v>784</v>
      </c>
      <c r="O911" s="9" t="s">
        <v>104</v>
      </c>
      <c r="P911" s="13" t="s">
        <v>106</v>
      </c>
      <c r="Q911" s="9" t="s">
        <v>32</v>
      </c>
      <c r="R911" s="9">
        <v>1455</v>
      </c>
      <c r="S911" s="9"/>
      <c r="T911" s="9"/>
      <c r="U911" s="9"/>
      <c r="V911" s="9"/>
      <c r="W911" s="9"/>
    </row>
    <row r="912" spans="1:23" ht="16" x14ac:dyDescent="0.2">
      <c r="A912" s="9">
        <v>1456</v>
      </c>
      <c r="B912" s="9">
        <v>5111</v>
      </c>
      <c r="C912" s="9" t="s">
        <v>900</v>
      </c>
      <c r="D912" s="10" t="s">
        <v>404</v>
      </c>
      <c r="E912" s="9" t="s">
        <v>405</v>
      </c>
      <c r="F912" s="9" t="s">
        <v>406</v>
      </c>
      <c r="G912" s="11"/>
      <c r="I912" s="9">
        <v>96</v>
      </c>
      <c r="J912" s="12">
        <v>23</v>
      </c>
      <c r="K912" s="12" t="s">
        <v>407</v>
      </c>
      <c r="L912" s="12" t="s">
        <v>408</v>
      </c>
      <c r="M912" s="12">
        <v>44</v>
      </c>
      <c r="N912" s="9" t="s">
        <v>784</v>
      </c>
      <c r="O912" s="9" t="s">
        <v>104</v>
      </c>
      <c r="P912" s="13" t="s">
        <v>105</v>
      </c>
      <c r="Q912" s="9" t="s">
        <v>32</v>
      </c>
      <c r="R912" s="9">
        <v>1456</v>
      </c>
      <c r="S912" s="9"/>
      <c r="T912" s="9"/>
      <c r="U912" s="9"/>
      <c r="V912" s="9"/>
      <c r="W912" s="9"/>
    </row>
    <row r="913" spans="1:23" ht="16" x14ac:dyDescent="0.2">
      <c r="A913" s="9">
        <v>1456</v>
      </c>
      <c r="B913" s="9">
        <v>5112</v>
      </c>
      <c r="C913" s="9" t="s">
        <v>900</v>
      </c>
      <c r="D913" s="10" t="s">
        <v>404</v>
      </c>
      <c r="E913" s="9" t="s">
        <v>405</v>
      </c>
      <c r="F913" s="9" t="s">
        <v>406</v>
      </c>
      <c r="G913" s="11"/>
      <c r="I913" s="9">
        <v>96</v>
      </c>
      <c r="J913" s="12">
        <v>23</v>
      </c>
      <c r="K913" s="12" t="s">
        <v>407</v>
      </c>
      <c r="L913" s="12" t="s">
        <v>408</v>
      </c>
      <c r="M913" s="12">
        <v>44</v>
      </c>
      <c r="N913" s="9" t="s">
        <v>784</v>
      </c>
      <c r="O913" s="9" t="s">
        <v>104</v>
      </c>
      <c r="P913" s="13" t="s">
        <v>106</v>
      </c>
      <c r="Q913" s="9" t="s">
        <v>32</v>
      </c>
      <c r="R913" s="9">
        <v>1456</v>
      </c>
      <c r="S913" s="9"/>
      <c r="T913" s="9"/>
      <c r="U913" s="9"/>
      <c r="V913" s="9"/>
      <c r="W913" s="9"/>
    </row>
    <row r="914" spans="1:23" ht="16" x14ac:dyDescent="0.2">
      <c r="A914" s="9">
        <v>1457</v>
      </c>
      <c r="B914" s="9">
        <v>5113</v>
      </c>
      <c r="C914" s="9" t="s">
        <v>901</v>
      </c>
      <c r="D914" s="10" t="s">
        <v>494</v>
      </c>
      <c r="E914" s="9" t="s">
        <v>495</v>
      </c>
      <c r="F914" s="9" t="s">
        <v>496</v>
      </c>
      <c r="G914" s="11"/>
      <c r="I914" s="9">
        <v>96</v>
      </c>
      <c r="J914" s="12">
        <v>75</v>
      </c>
      <c r="K914" s="12" t="s">
        <v>497</v>
      </c>
      <c r="L914" s="12" t="s">
        <v>498</v>
      </c>
      <c r="M914" s="12">
        <v>20</v>
      </c>
      <c r="N914" s="9" t="s">
        <v>784</v>
      </c>
      <c r="O914" s="9" t="s">
        <v>104</v>
      </c>
      <c r="P914" s="13" t="s">
        <v>105</v>
      </c>
      <c r="Q914" s="9" t="s">
        <v>32</v>
      </c>
      <c r="R914" s="9">
        <v>1457</v>
      </c>
      <c r="S914" s="9"/>
      <c r="T914" s="9"/>
      <c r="U914" s="9"/>
      <c r="V914" s="9"/>
      <c r="W914" s="9"/>
    </row>
    <row r="915" spans="1:23" ht="16" x14ac:dyDescent="0.2">
      <c r="A915" s="9">
        <v>1457</v>
      </c>
      <c r="B915" s="9">
        <v>5114</v>
      </c>
      <c r="C915" s="9" t="s">
        <v>901</v>
      </c>
      <c r="D915" s="10" t="s">
        <v>494</v>
      </c>
      <c r="E915" s="9" t="s">
        <v>495</v>
      </c>
      <c r="F915" s="9" t="s">
        <v>496</v>
      </c>
      <c r="G915" s="11"/>
      <c r="I915" s="9">
        <v>96</v>
      </c>
      <c r="J915" s="12">
        <v>75</v>
      </c>
      <c r="K915" s="12" t="s">
        <v>497</v>
      </c>
      <c r="L915" s="12" t="s">
        <v>498</v>
      </c>
      <c r="M915" s="12">
        <v>20</v>
      </c>
      <c r="N915" s="9" t="s">
        <v>784</v>
      </c>
      <c r="O915" s="9" t="s">
        <v>104</v>
      </c>
      <c r="P915" s="13" t="s">
        <v>106</v>
      </c>
      <c r="Q915" s="9" t="s">
        <v>32</v>
      </c>
      <c r="R915" s="9">
        <v>1457</v>
      </c>
      <c r="S915" s="9"/>
      <c r="T915" s="9"/>
      <c r="U915" s="9"/>
      <c r="V915" s="9"/>
      <c r="W915" s="9"/>
    </row>
    <row r="916" spans="1:23" ht="16" x14ac:dyDescent="0.2">
      <c r="A916" s="9">
        <v>1458</v>
      </c>
      <c r="B916" s="9">
        <v>5115</v>
      </c>
      <c r="C916" s="9" t="s">
        <v>902</v>
      </c>
      <c r="D916" s="10" t="s">
        <v>35</v>
      </c>
      <c r="E916" s="9" t="s">
        <v>36</v>
      </c>
      <c r="F916" s="9" t="s">
        <v>37</v>
      </c>
      <c r="G916" s="11"/>
      <c r="I916" s="9">
        <v>96</v>
      </c>
      <c r="J916" s="12">
        <v>59</v>
      </c>
      <c r="K916" s="12" t="s">
        <v>38</v>
      </c>
      <c r="L916" s="12" t="s">
        <v>39</v>
      </c>
      <c r="M916" s="12">
        <v>66</v>
      </c>
      <c r="N916" s="9" t="s">
        <v>784</v>
      </c>
      <c r="O916" s="9" t="s">
        <v>104</v>
      </c>
      <c r="P916" s="13" t="s">
        <v>105</v>
      </c>
      <c r="Q916" s="9" t="s">
        <v>32</v>
      </c>
      <c r="R916" s="9">
        <v>1458</v>
      </c>
      <c r="S916" s="9" t="s">
        <v>143</v>
      </c>
      <c r="T916" s="9" t="s">
        <v>143</v>
      </c>
      <c r="U916" s="9"/>
      <c r="V916" s="9"/>
      <c r="W916" s="9"/>
    </row>
    <row r="917" spans="1:23" ht="16" x14ac:dyDescent="0.2">
      <c r="A917" s="9">
        <v>1458</v>
      </c>
      <c r="B917" s="9">
        <v>5116</v>
      </c>
      <c r="C917" s="9" t="s">
        <v>902</v>
      </c>
      <c r="D917" s="10" t="s">
        <v>35</v>
      </c>
      <c r="E917" s="9" t="s">
        <v>36</v>
      </c>
      <c r="F917" s="9" t="s">
        <v>37</v>
      </c>
      <c r="G917" s="11"/>
      <c r="I917" s="9">
        <v>96</v>
      </c>
      <c r="J917" s="12">
        <v>59</v>
      </c>
      <c r="K917" s="12" t="s">
        <v>38</v>
      </c>
      <c r="L917" s="12" t="s">
        <v>39</v>
      </c>
      <c r="M917" s="12">
        <v>66</v>
      </c>
      <c r="N917" s="9" t="s">
        <v>784</v>
      </c>
      <c r="O917" s="9" t="s">
        <v>104</v>
      </c>
      <c r="P917" s="13" t="s">
        <v>106</v>
      </c>
      <c r="Q917" s="9" t="s">
        <v>32</v>
      </c>
      <c r="R917" s="9">
        <v>1458</v>
      </c>
      <c r="S917" s="9" t="s">
        <v>143</v>
      </c>
      <c r="T917" s="9" t="s">
        <v>143</v>
      </c>
      <c r="U917" s="9"/>
      <c r="V917" s="9"/>
      <c r="W917" s="9"/>
    </row>
    <row r="918" spans="1:23" ht="16" x14ac:dyDescent="0.2">
      <c r="A918" s="9">
        <v>1459</v>
      </c>
      <c r="B918" s="9">
        <v>5117</v>
      </c>
      <c r="C918" s="9" t="s">
        <v>903</v>
      </c>
      <c r="D918" s="10" t="s">
        <v>296</v>
      </c>
      <c r="E918" s="9" t="s">
        <v>297</v>
      </c>
      <c r="F918" s="9" t="s">
        <v>298</v>
      </c>
      <c r="G918" s="11"/>
      <c r="I918" s="9">
        <v>96</v>
      </c>
      <c r="J918" s="12">
        <v>52</v>
      </c>
      <c r="K918" s="12" t="s">
        <v>299</v>
      </c>
      <c r="L918" s="12" t="s">
        <v>300</v>
      </c>
      <c r="M918" s="12">
        <v>17</v>
      </c>
      <c r="N918" s="9" t="s">
        <v>784</v>
      </c>
      <c r="O918" s="9" t="s">
        <v>104</v>
      </c>
      <c r="P918" s="13" t="s">
        <v>105</v>
      </c>
      <c r="Q918" s="9" t="s">
        <v>32</v>
      </c>
      <c r="R918" s="9">
        <v>1459</v>
      </c>
      <c r="S918" s="9" t="s">
        <v>143</v>
      </c>
      <c r="T918" s="9" t="s">
        <v>143</v>
      </c>
      <c r="U918" s="9"/>
      <c r="V918" s="9"/>
      <c r="W918" s="9"/>
    </row>
    <row r="919" spans="1:23" ht="16" x14ac:dyDescent="0.2">
      <c r="A919" s="9">
        <v>1459</v>
      </c>
      <c r="B919" s="9">
        <v>5118</v>
      </c>
      <c r="C919" s="9" t="s">
        <v>903</v>
      </c>
      <c r="D919" s="10" t="s">
        <v>296</v>
      </c>
      <c r="E919" s="9" t="s">
        <v>297</v>
      </c>
      <c r="F919" s="9" t="s">
        <v>298</v>
      </c>
      <c r="G919" s="11"/>
      <c r="I919" s="9">
        <v>96</v>
      </c>
      <c r="J919" s="12">
        <v>52</v>
      </c>
      <c r="K919" s="12" t="s">
        <v>299</v>
      </c>
      <c r="L919" s="12" t="s">
        <v>300</v>
      </c>
      <c r="M919" s="12">
        <v>17</v>
      </c>
      <c r="N919" s="9" t="s">
        <v>784</v>
      </c>
      <c r="O919" s="9" t="s">
        <v>104</v>
      </c>
      <c r="P919" s="13" t="s">
        <v>106</v>
      </c>
      <c r="Q919" s="9" t="s">
        <v>32</v>
      </c>
      <c r="R919" s="9">
        <v>1459</v>
      </c>
      <c r="S919" s="9" t="s">
        <v>143</v>
      </c>
      <c r="T919" s="9" t="s">
        <v>143</v>
      </c>
      <c r="U919" s="9"/>
      <c r="V919" s="9"/>
      <c r="W919" s="9"/>
    </row>
    <row r="920" spans="1:23" ht="16" x14ac:dyDescent="0.2">
      <c r="A920" s="9">
        <v>1460</v>
      </c>
      <c r="B920" s="9">
        <v>5119</v>
      </c>
      <c r="C920" s="9" t="s">
        <v>904</v>
      </c>
      <c r="D920" s="10" t="s">
        <v>442</v>
      </c>
      <c r="E920" s="9" t="s">
        <v>443</v>
      </c>
      <c r="F920" s="9" t="s">
        <v>444</v>
      </c>
      <c r="G920" s="11"/>
      <c r="I920" s="9">
        <v>96</v>
      </c>
      <c r="J920" s="12">
        <v>29</v>
      </c>
      <c r="K920" s="12" t="s">
        <v>445</v>
      </c>
      <c r="L920" s="12" t="s">
        <v>446</v>
      </c>
      <c r="M920" s="12">
        <v>38</v>
      </c>
      <c r="N920" s="9" t="s">
        <v>784</v>
      </c>
      <c r="O920" s="9" t="s">
        <v>104</v>
      </c>
      <c r="P920" s="13" t="s">
        <v>105</v>
      </c>
      <c r="Q920" s="9" t="s">
        <v>32</v>
      </c>
      <c r="R920" s="9">
        <v>1460</v>
      </c>
      <c r="S920" s="9" t="s">
        <v>143</v>
      </c>
      <c r="T920" s="9" t="s">
        <v>143</v>
      </c>
      <c r="U920" s="9"/>
      <c r="V920" s="9"/>
      <c r="W920" s="9"/>
    </row>
    <row r="921" spans="1:23" ht="16" x14ac:dyDescent="0.2">
      <c r="A921" s="9">
        <v>1460</v>
      </c>
      <c r="B921" s="9">
        <v>5120</v>
      </c>
      <c r="C921" s="9" t="s">
        <v>904</v>
      </c>
      <c r="D921" s="10" t="s">
        <v>442</v>
      </c>
      <c r="E921" s="9" t="s">
        <v>443</v>
      </c>
      <c r="F921" s="9" t="s">
        <v>444</v>
      </c>
      <c r="G921" s="11"/>
      <c r="I921" s="9">
        <v>96</v>
      </c>
      <c r="J921" s="12">
        <v>29</v>
      </c>
      <c r="K921" s="12" t="s">
        <v>445</v>
      </c>
      <c r="L921" s="12" t="s">
        <v>446</v>
      </c>
      <c r="M921" s="12">
        <v>38</v>
      </c>
      <c r="N921" s="9" t="s">
        <v>784</v>
      </c>
      <c r="O921" s="9" t="s">
        <v>104</v>
      </c>
      <c r="P921" s="13" t="s">
        <v>106</v>
      </c>
      <c r="Q921" s="9" t="s">
        <v>32</v>
      </c>
      <c r="R921" s="9">
        <v>1460</v>
      </c>
      <c r="S921" s="9" t="s">
        <v>143</v>
      </c>
      <c r="T921" s="9" t="s">
        <v>143</v>
      </c>
      <c r="U921" s="9"/>
      <c r="V921" s="9"/>
      <c r="W921" s="9"/>
    </row>
    <row r="922" spans="1:23" ht="16" x14ac:dyDescent="0.2">
      <c r="A922" s="9">
        <v>1461</v>
      </c>
      <c r="B922" s="9">
        <v>5121</v>
      </c>
      <c r="C922" s="9" t="s">
        <v>905</v>
      </c>
      <c r="D922" s="10" t="s">
        <v>87</v>
      </c>
      <c r="E922" s="9" t="s">
        <v>88</v>
      </c>
      <c r="F922" s="9" t="s">
        <v>89</v>
      </c>
      <c r="G922" s="11"/>
      <c r="I922" s="9">
        <v>96</v>
      </c>
      <c r="J922" s="12">
        <v>71</v>
      </c>
      <c r="K922" s="12" t="s">
        <v>90</v>
      </c>
      <c r="L922" s="12" t="s">
        <v>91</v>
      </c>
      <c r="M922" s="12">
        <v>77</v>
      </c>
      <c r="N922" s="9" t="s">
        <v>784</v>
      </c>
      <c r="O922" s="9" t="s">
        <v>104</v>
      </c>
      <c r="P922" s="13" t="s">
        <v>105</v>
      </c>
      <c r="Q922" s="9" t="s">
        <v>32</v>
      </c>
      <c r="R922" s="9">
        <v>1461</v>
      </c>
      <c r="S922" s="9" t="s">
        <v>143</v>
      </c>
      <c r="T922" s="9" t="s">
        <v>143</v>
      </c>
      <c r="U922" s="9"/>
      <c r="V922" s="9"/>
      <c r="W922" s="9"/>
    </row>
    <row r="923" spans="1:23" ht="16" x14ac:dyDescent="0.2">
      <c r="A923" s="9">
        <v>1461</v>
      </c>
      <c r="B923" s="9">
        <v>5122</v>
      </c>
      <c r="C923" s="9" t="s">
        <v>905</v>
      </c>
      <c r="D923" s="10" t="s">
        <v>87</v>
      </c>
      <c r="E923" s="9" t="s">
        <v>88</v>
      </c>
      <c r="F923" s="9" t="s">
        <v>89</v>
      </c>
      <c r="G923" s="11"/>
      <c r="I923" s="9">
        <v>96</v>
      </c>
      <c r="J923" s="12">
        <v>71</v>
      </c>
      <c r="K923" s="12" t="s">
        <v>90</v>
      </c>
      <c r="L923" s="12" t="s">
        <v>91</v>
      </c>
      <c r="M923" s="12">
        <v>77</v>
      </c>
      <c r="N923" s="9" t="s">
        <v>784</v>
      </c>
      <c r="O923" s="9" t="s">
        <v>104</v>
      </c>
      <c r="P923" s="13" t="s">
        <v>106</v>
      </c>
      <c r="Q923" s="9" t="s">
        <v>32</v>
      </c>
      <c r="R923" s="9">
        <v>1461</v>
      </c>
      <c r="S923" s="9" t="s">
        <v>143</v>
      </c>
      <c r="T923" s="9" t="s">
        <v>143</v>
      </c>
      <c r="U923" s="9"/>
      <c r="V923" s="9"/>
      <c r="W923" s="9"/>
    </row>
    <row r="924" spans="1:23" ht="16" x14ac:dyDescent="0.2">
      <c r="A924" s="9">
        <v>1462</v>
      </c>
      <c r="B924" s="9">
        <v>5123</v>
      </c>
      <c r="C924" s="9" t="s">
        <v>906</v>
      </c>
      <c r="D924" s="10" t="s">
        <v>108</v>
      </c>
      <c r="E924" s="9" t="s">
        <v>109</v>
      </c>
      <c r="F924" s="9" t="s">
        <v>110</v>
      </c>
      <c r="G924" s="11"/>
      <c r="I924" s="9">
        <v>96</v>
      </c>
      <c r="J924" s="12">
        <v>67</v>
      </c>
      <c r="K924" s="12" t="s">
        <v>111</v>
      </c>
      <c r="L924" s="12" t="s">
        <v>112</v>
      </c>
      <c r="M924" s="12">
        <v>76</v>
      </c>
      <c r="N924" s="9" t="s">
        <v>784</v>
      </c>
      <c r="O924" s="9" t="s">
        <v>104</v>
      </c>
      <c r="P924" s="13" t="s">
        <v>105</v>
      </c>
      <c r="Q924" s="9" t="s">
        <v>32</v>
      </c>
      <c r="R924" s="9">
        <v>1462</v>
      </c>
      <c r="S924" s="9" t="s">
        <v>143</v>
      </c>
      <c r="T924" s="9" t="s">
        <v>143</v>
      </c>
      <c r="U924" s="9"/>
      <c r="V924" s="9"/>
      <c r="W924" s="9"/>
    </row>
    <row r="925" spans="1:23" ht="16" x14ac:dyDescent="0.2">
      <c r="A925" s="9">
        <v>1462</v>
      </c>
      <c r="B925" s="9">
        <v>5124</v>
      </c>
      <c r="C925" s="9" t="s">
        <v>906</v>
      </c>
      <c r="D925" s="10" t="s">
        <v>108</v>
      </c>
      <c r="E925" s="9" t="s">
        <v>109</v>
      </c>
      <c r="F925" s="9" t="s">
        <v>110</v>
      </c>
      <c r="G925" s="11"/>
      <c r="I925" s="9">
        <v>96</v>
      </c>
      <c r="J925" s="12">
        <v>67</v>
      </c>
      <c r="K925" s="12" t="s">
        <v>111</v>
      </c>
      <c r="L925" s="12" t="s">
        <v>112</v>
      </c>
      <c r="M925" s="12">
        <v>76</v>
      </c>
      <c r="N925" s="9" t="s">
        <v>784</v>
      </c>
      <c r="O925" s="9" t="s">
        <v>104</v>
      </c>
      <c r="P925" s="13" t="s">
        <v>106</v>
      </c>
      <c r="Q925" s="9" t="s">
        <v>32</v>
      </c>
      <c r="R925" s="9">
        <v>1462</v>
      </c>
      <c r="S925" s="9" t="s">
        <v>143</v>
      </c>
      <c r="T925" s="9" t="s">
        <v>143</v>
      </c>
      <c r="U925" s="9"/>
      <c r="V925" s="9"/>
      <c r="W925" s="9"/>
    </row>
    <row r="926" spans="1:23" ht="16" x14ac:dyDescent="0.2">
      <c r="A926" s="9">
        <v>1463</v>
      </c>
      <c r="B926" s="9">
        <v>5125</v>
      </c>
      <c r="C926" s="9" t="s">
        <v>907</v>
      </c>
      <c r="D926" s="10" t="s">
        <v>157</v>
      </c>
      <c r="E926" s="9" t="s">
        <v>158</v>
      </c>
      <c r="F926" s="9" t="s">
        <v>159</v>
      </c>
      <c r="G926" s="11"/>
      <c r="I926" s="9">
        <v>96</v>
      </c>
      <c r="J926" s="12">
        <v>61</v>
      </c>
      <c r="K926" s="12" t="s">
        <v>160</v>
      </c>
      <c r="L926" s="12" t="s">
        <v>161</v>
      </c>
      <c r="M926" s="12">
        <v>65</v>
      </c>
      <c r="N926" s="9" t="s">
        <v>784</v>
      </c>
      <c r="O926" s="9" t="s">
        <v>104</v>
      </c>
      <c r="P926" s="13" t="s">
        <v>105</v>
      </c>
      <c r="Q926" s="9" t="s">
        <v>32</v>
      </c>
      <c r="R926" s="9">
        <v>1463</v>
      </c>
      <c r="S926" s="9" t="s">
        <v>143</v>
      </c>
      <c r="T926" s="9" t="s">
        <v>143</v>
      </c>
      <c r="U926" s="9"/>
      <c r="V926" s="9"/>
      <c r="W926" s="9"/>
    </row>
    <row r="927" spans="1:23" ht="16" x14ac:dyDescent="0.2">
      <c r="A927" s="9">
        <v>1463</v>
      </c>
      <c r="B927" s="9">
        <v>5126</v>
      </c>
      <c r="C927" s="9" t="s">
        <v>907</v>
      </c>
      <c r="D927" s="10" t="s">
        <v>157</v>
      </c>
      <c r="E927" s="9" t="s">
        <v>158</v>
      </c>
      <c r="F927" s="9" t="s">
        <v>159</v>
      </c>
      <c r="G927" s="11"/>
      <c r="I927" s="9">
        <v>96</v>
      </c>
      <c r="J927" s="12">
        <v>61</v>
      </c>
      <c r="K927" s="12" t="s">
        <v>160</v>
      </c>
      <c r="L927" s="12" t="s">
        <v>161</v>
      </c>
      <c r="M927" s="12">
        <v>65</v>
      </c>
      <c r="N927" s="9" t="s">
        <v>784</v>
      </c>
      <c r="O927" s="9" t="s">
        <v>104</v>
      </c>
      <c r="P927" s="13" t="s">
        <v>106</v>
      </c>
      <c r="Q927" s="9" t="s">
        <v>32</v>
      </c>
      <c r="R927" s="9">
        <v>1463</v>
      </c>
      <c r="S927" s="9" t="s">
        <v>143</v>
      </c>
      <c r="T927" s="9" t="s">
        <v>143</v>
      </c>
      <c r="U927" s="9"/>
      <c r="V927" s="9"/>
      <c r="W927" s="9"/>
    </row>
    <row r="928" spans="1:23" ht="16" x14ac:dyDescent="0.2">
      <c r="A928" s="9">
        <v>1464</v>
      </c>
      <c r="B928" s="9">
        <v>5127</v>
      </c>
      <c r="C928" s="9" t="s">
        <v>908</v>
      </c>
      <c r="D928" s="10" t="s">
        <v>354</v>
      </c>
      <c r="E928" s="9" t="s">
        <v>355</v>
      </c>
      <c r="F928" s="9" t="s">
        <v>356</v>
      </c>
      <c r="G928" s="11"/>
      <c r="I928" s="9">
        <v>96</v>
      </c>
      <c r="J928" s="12">
        <v>11</v>
      </c>
      <c r="K928" s="12" t="s">
        <v>357</v>
      </c>
      <c r="L928" s="12" t="s">
        <v>358</v>
      </c>
      <c r="M928" s="12">
        <v>15</v>
      </c>
      <c r="N928" s="9" t="s">
        <v>784</v>
      </c>
      <c r="O928" s="9" t="s">
        <v>104</v>
      </c>
      <c r="P928" s="13" t="s">
        <v>105</v>
      </c>
      <c r="Q928" s="9" t="s">
        <v>32</v>
      </c>
      <c r="R928" s="9">
        <v>1464</v>
      </c>
      <c r="S928" s="9" t="s">
        <v>143</v>
      </c>
      <c r="T928" s="9" t="s">
        <v>143</v>
      </c>
      <c r="U928" s="9"/>
      <c r="V928" s="9"/>
      <c r="W928" s="9"/>
    </row>
    <row r="929" spans="1:23" ht="16" x14ac:dyDescent="0.2">
      <c r="A929" s="9">
        <v>1464</v>
      </c>
      <c r="B929" s="9">
        <v>5128</v>
      </c>
      <c r="C929" s="9" t="s">
        <v>908</v>
      </c>
      <c r="D929" s="10" t="s">
        <v>354</v>
      </c>
      <c r="E929" s="9" t="s">
        <v>355</v>
      </c>
      <c r="F929" s="9" t="s">
        <v>356</v>
      </c>
      <c r="G929" s="11"/>
      <c r="I929" s="9">
        <v>96</v>
      </c>
      <c r="J929" s="12">
        <v>11</v>
      </c>
      <c r="K929" s="12" t="s">
        <v>357</v>
      </c>
      <c r="L929" s="12" t="s">
        <v>358</v>
      </c>
      <c r="M929" s="12">
        <v>15</v>
      </c>
      <c r="N929" s="9" t="s">
        <v>784</v>
      </c>
      <c r="O929" s="9" t="s">
        <v>104</v>
      </c>
      <c r="P929" s="13" t="s">
        <v>106</v>
      </c>
      <c r="Q929" s="9" t="s">
        <v>32</v>
      </c>
      <c r="R929" s="9">
        <v>1464</v>
      </c>
      <c r="S929" s="9" t="s">
        <v>143</v>
      </c>
      <c r="T929" s="9" t="s">
        <v>143</v>
      </c>
      <c r="U929" s="9"/>
      <c r="V929" s="9"/>
      <c r="W929" s="9"/>
    </row>
    <row r="930" spans="1:23" ht="16" x14ac:dyDescent="0.2">
      <c r="A930" s="9">
        <v>1465</v>
      </c>
      <c r="B930" s="9">
        <v>5129</v>
      </c>
      <c r="C930" s="9" t="s">
        <v>909</v>
      </c>
      <c r="D930" s="10" t="s">
        <v>314</v>
      </c>
      <c r="E930" s="9" t="s">
        <v>315</v>
      </c>
      <c r="F930" s="9" t="s">
        <v>316</v>
      </c>
      <c r="G930" s="11"/>
      <c r="I930" s="9">
        <v>96</v>
      </c>
      <c r="J930" s="12">
        <v>4</v>
      </c>
      <c r="K930" s="12" t="s">
        <v>317</v>
      </c>
      <c r="L930" s="12" t="s">
        <v>318</v>
      </c>
      <c r="M930" s="12">
        <v>18</v>
      </c>
      <c r="N930" s="9" t="s">
        <v>784</v>
      </c>
      <c r="O930" s="9" t="s">
        <v>104</v>
      </c>
      <c r="P930" s="13" t="s">
        <v>105</v>
      </c>
      <c r="Q930" s="9" t="s">
        <v>32</v>
      </c>
      <c r="R930" s="9">
        <v>1465</v>
      </c>
      <c r="S930" s="9" t="s">
        <v>143</v>
      </c>
      <c r="T930" s="9" t="s">
        <v>143</v>
      </c>
      <c r="U930" s="9"/>
      <c r="V930" s="9"/>
      <c r="W930" s="9"/>
    </row>
    <row r="931" spans="1:23" ht="16" x14ac:dyDescent="0.2">
      <c r="A931" s="9">
        <v>1465</v>
      </c>
      <c r="B931" s="9">
        <v>5130</v>
      </c>
      <c r="C931" s="9" t="s">
        <v>909</v>
      </c>
      <c r="D931" s="10" t="s">
        <v>314</v>
      </c>
      <c r="E931" s="9" t="s">
        <v>315</v>
      </c>
      <c r="F931" s="9" t="s">
        <v>316</v>
      </c>
      <c r="G931" s="11"/>
      <c r="I931" s="9">
        <v>96</v>
      </c>
      <c r="J931" s="12">
        <v>4</v>
      </c>
      <c r="K931" s="12" t="s">
        <v>317</v>
      </c>
      <c r="L931" s="12" t="s">
        <v>318</v>
      </c>
      <c r="M931" s="12">
        <v>18</v>
      </c>
      <c r="N931" s="9" t="s">
        <v>784</v>
      </c>
      <c r="O931" s="9" t="s">
        <v>104</v>
      </c>
      <c r="P931" s="13" t="s">
        <v>106</v>
      </c>
      <c r="Q931" s="9" t="s">
        <v>32</v>
      </c>
      <c r="R931" s="9">
        <v>1465</v>
      </c>
      <c r="S931" s="9" t="s">
        <v>143</v>
      </c>
      <c r="T931" s="9" t="s">
        <v>143</v>
      </c>
      <c r="U931" s="9"/>
      <c r="V931" s="9"/>
      <c r="W931" s="9"/>
    </row>
    <row r="932" spans="1:23" ht="16" x14ac:dyDescent="0.2">
      <c r="A932" s="9">
        <v>1466</v>
      </c>
      <c r="B932" s="9">
        <v>5131</v>
      </c>
      <c r="C932" s="9" t="s">
        <v>910</v>
      </c>
      <c r="D932" s="10" t="s">
        <v>45</v>
      </c>
      <c r="E932" s="9" t="s">
        <v>46</v>
      </c>
      <c r="F932" s="9" t="s">
        <v>47</v>
      </c>
      <c r="G932" s="11"/>
      <c r="I932" s="9">
        <v>96</v>
      </c>
      <c r="J932" s="12">
        <v>46</v>
      </c>
      <c r="K932" s="12" t="s">
        <v>48</v>
      </c>
      <c r="L932" s="12" t="s">
        <v>49</v>
      </c>
      <c r="M932" s="12">
        <v>29</v>
      </c>
      <c r="N932" s="9" t="s">
        <v>784</v>
      </c>
      <c r="O932" s="9" t="s">
        <v>30</v>
      </c>
      <c r="P932" s="13" t="s">
        <v>31</v>
      </c>
      <c r="Q932" s="9" t="s">
        <v>32</v>
      </c>
      <c r="R932" s="9">
        <v>1466</v>
      </c>
      <c r="S932" s="9"/>
      <c r="T932" s="9"/>
      <c r="U932" s="9"/>
      <c r="V932" s="9"/>
      <c r="W932" s="9"/>
    </row>
    <row r="933" spans="1:23" ht="16" x14ac:dyDescent="0.2">
      <c r="A933" s="9">
        <v>1466</v>
      </c>
      <c r="B933" s="9">
        <v>5132</v>
      </c>
      <c r="C933" s="9" t="s">
        <v>910</v>
      </c>
      <c r="D933" s="10" t="s">
        <v>45</v>
      </c>
      <c r="E933" s="9" t="s">
        <v>46</v>
      </c>
      <c r="F933" s="9" t="s">
        <v>47</v>
      </c>
      <c r="G933" s="11"/>
      <c r="I933" s="9">
        <v>96</v>
      </c>
      <c r="J933" s="12">
        <v>46</v>
      </c>
      <c r="K933" s="12" t="s">
        <v>48</v>
      </c>
      <c r="L933" s="12" t="s">
        <v>49</v>
      </c>
      <c r="M933" s="12">
        <v>29</v>
      </c>
      <c r="N933" s="9" t="s">
        <v>784</v>
      </c>
      <c r="O933" s="9" t="s">
        <v>30</v>
      </c>
      <c r="P933" s="13" t="s">
        <v>33</v>
      </c>
      <c r="Q933" s="9" t="s">
        <v>32</v>
      </c>
      <c r="R933" s="9">
        <v>1466</v>
      </c>
      <c r="S933" s="9"/>
      <c r="T933" s="9"/>
      <c r="U933" s="9"/>
      <c r="V933" s="9"/>
      <c r="W933" s="9"/>
    </row>
    <row r="934" spans="1:23" ht="16" x14ac:dyDescent="0.2">
      <c r="A934" s="9">
        <v>1467</v>
      </c>
      <c r="B934" s="9">
        <v>5133</v>
      </c>
      <c r="C934" s="9" t="s">
        <v>911</v>
      </c>
      <c r="D934" s="10" t="s">
        <v>442</v>
      </c>
      <c r="E934" s="9" t="s">
        <v>443</v>
      </c>
      <c r="F934" s="9" t="s">
        <v>444</v>
      </c>
      <c r="G934" s="11"/>
      <c r="I934" s="9">
        <v>96</v>
      </c>
      <c r="J934" s="12">
        <v>29</v>
      </c>
      <c r="K934" s="12" t="s">
        <v>445</v>
      </c>
      <c r="L934" s="12" t="s">
        <v>446</v>
      </c>
      <c r="M934" s="12">
        <v>38</v>
      </c>
      <c r="N934" s="9" t="s">
        <v>784</v>
      </c>
      <c r="O934" s="9" t="s">
        <v>30</v>
      </c>
      <c r="P934" s="13" t="s">
        <v>31</v>
      </c>
      <c r="Q934" s="9" t="s">
        <v>32</v>
      </c>
      <c r="R934" s="9">
        <v>1467</v>
      </c>
      <c r="S934" s="9"/>
      <c r="T934" s="9"/>
      <c r="U934" s="9"/>
      <c r="V934" s="9"/>
      <c r="W934" s="9"/>
    </row>
    <row r="935" spans="1:23" ht="16" x14ac:dyDescent="0.2">
      <c r="A935" s="9">
        <v>1467</v>
      </c>
      <c r="B935" s="9">
        <v>5134</v>
      </c>
      <c r="C935" s="9" t="s">
        <v>911</v>
      </c>
      <c r="D935" s="10" t="s">
        <v>442</v>
      </c>
      <c r="E935" s="9" t="s">
        <v>443</v>
      </c>
      <c r="F935" s="9" t="s">
        <v>444</v>
      </c>
      <c r="G935" s="11"/>
      <c r="I935" s="9">
        <v>96</v>
      </c>
      <c r="J935" s="12">
        <v>29</v>
      </c>
      <c r="K935" s="12" t="s">
        <v>445</v>
      </c>
      <c r="L935" s="12" t="s">
        <v>446</v>
      </c>
      <c r="M935" s="12">
        <v>38</v>
      </c>
      <c r="N935" s="9" t="s">
        <v>784</v>
      </c>
      <c r="O935" s="9" t="s">
        <v>30</v>
      </c>
      <c r="P935" s="13" t="s">
        <v>33</v>
      </c>
      <c r="Q935" s="9" t="s">
        <v>32</v>
      </c>
      <c r="R935" s="9">
        <v>1467</v>
      </c>
      <c r="S935" s="9"/>
      <c r="T935" s="9"/>
      <c r="U935" s="9"/>
      <c r="V935" s="9"/>
      <c r="W935" s="9"/>
    </row>
    <row r="936" spans="1:23" ht="16" x14ac:dyDescent="0.2">
      <c r="A936" s="9">
        <v>1468</v>
      </c>
      <c r="B936" s="9">
        <v>5135</v>
      </c>
      <c r="C936" s="9" t="s">
        <v>912</v>
      </c>
      <c r="D936" s="10" t="s">
        <v>302</v>
      </c>
      <c r="E936" s="9" t="s">
        <v>303</v>
      </c>
      <c r="F936" s="9" t="s">
        <v>304</v>
      </c>
      <c r="G936" s="11"/>
      <c r="I936" s="9">
        <v>96</v>
      </c>
      <c r="J936" s="12">
        <v>28</v>
      </c>
      <c r="K936" s="12" t="s">
        <v>305</v>
      </c>
      <c r="L936" s="12" t="s">
        <v>306</v>
      </c>
      <c r="M936" s="12">
        <v>28</v>
      </c>
      <c r="N936" s="9" t="s">
        <v>784</v>
      </c>
      <c r="O936" s="9" t="s">
        <v>30</v>
      </c>
      <c r="P936" s="13" t="s">
        <v>31</v>
      </c>
      <c r="Q936" s="9" t="s">
        <v>32</v>
      </c>
      <c r="R936" s="9">
        <v>1468</v>
      </c>
      <c r="S936" s="9"/>
      <c r="T936" s="9"/>
      <c r="U936" s="9"/>
      <c r="V936" s="9"/>
      <c r="W936" s="9"/>
    </row>
    <row r="937" spans="1:23" ht="16" x14ac:dyDescent="0.2">
      <c r="A937" s="9">
        <v>1468</v>
      </c>
      <c r="B937" s="9">
        <v>5136</v>
      </c>
      <c r="C937" s="9" t="s">
        <v>912</v>
      </c>
      <c r="D937" s="10" t="s">
        <v>302</v>
      </c>
      <c r="E937" s="9" t="s">
        <v>303</v>
      </c>
      <c r="F937" s="9" t="s">
        <v>304</v>
      </c>
      <c r="G937" s="11"/>
      <c r="I937" s="9">
        <v>96</v>
      </c>
      <c r="J937" s="12">
        <v>28</v>
      </c>
      <c r="K937" s="12" t="s">
        <v>305</v>
      </c>
      <c r="L937" s="12" t="s">
        <v>306</v>
      </c>
      <c r="M937" s="12">
        <v>28</v>
      </c>
      <c r="N937" s="9" t="s">
        <v>784</v>
      </c>
      <c r="O937" s="9" t="s">
        <v>30</v>
      </c>
      <c r="P937" s="13" t="s">
        <v>33</v>
      </c>
      <c r="Q937" s="9" t="s">
        <v>32</v>
      </c>
      <c r="R937" s="9">
        <v>1468</v>
      </c>
      <c r="S937" s="9"/>
      <c r="T937" s="9"/>
      <c r="U937" s="9"/>
      <c r="V937" s="9"/>
      <c r="W937" s="9"/>
    </row>
    <row r="938" spans="1:23" ht="16" x14ac:dyDescent="0.2">
      <c r="A938" s="9">
        <v>1469</v>
      </c>
      <c r="B938" s="9">
        <v>5137</v>
      </c>
      <c r="C938" s="9" t="s">
        <v>913</v>
      </c>
      <c r="D938" s="10" t="s">
        <v>145</v>
      </c>
      <c r="E938" s="9" t="s">
        <v>146</v>
      </c>
      <c r="F938" s="9" t="s">
        <v>147</v>
      </c>
      <c r="G938" s="11"/>
      <c r="I938" s="9">
        <v>96</v>
      </c>
      <c r="J938" s="12">
        <v>57</v>
      </c>
      <c r="K938" s="12" t="s">
        <v>148</v>
      </c>
      <c r="L938" s="12" t="s">
        <v>149</v>
      </c>
      <c r="M938" s="12">
        <v>67</v>
      </c>
      <c r="N938" s="9" t="s">
        <v>784</v>
      </c>
      <c r="O938" s="9" t="s">
        <v>30</v>
      </c>
      <c r="P938" s="13" t="s">
        <v>31</v>
      </c>
      <c r="Q938" s="9" t="s">
        <v>32</v>
      </c>
      <c r="R938" s="9">
        <v>1469</v>
      </c>
      <c r="S938" s="9"/>
      <c r="T938" s="9"/>
      <c r="U938" s="9"/>
      <c r="V938" s="9"/>
      <c r="W938" s="9"/>
    </row>
    <row r="939" spans="1:23" ht="16" x14ac:dyDescent="0.2">
      <c r="A939" s="9">
        <v>1469</v>
      </c>
      <c r="B939" s="9">
        <v>5138</v>
      </c>
      <c r="C939" s="9" t="s">
        <v>913</v>
      </c>
      <c r="D939" s="10" t="s">
        <v>145</v>
      </c>
      <c r="E939" s="9" t="s">
        <v>146</v>
      </c>
      <c r="F939" s="9" t="s">
        <v>147</v>
      </c>
      <c r="G939" s="11"/>
      <c r="I939" s="9">
        <v>96</v>
      </c>
      <c r="J939" s="12">
        <v>57</v>
      </c>
      <c r="K939" s="12" t="s">
        <v>148</v>
      </c>
      <c r="L939" s="12" t="s">
        <v>149</v>
      </c>
      <c r="M939" s="12">
        <v>67</v>
      </c>
      <c r="N939" s="9" t="s">
        <v>784</v>
      </c>
      <c r="O939" s="9" t="s">
        <v>30</v>
      </c>
      <c r="P939" s="13" t="s">
        <v>33</v>
      </c>
      <c r="Q939" s="9" t="s">
        <v>32</v>
      </c>
      <c r="R939" s="9">
        <v>1469</v>
      </c>
      <c r="S939" s="9"/>
      <c r="T939" s="9"/>
      <c r="U939" s="9"/>
      <c r="V939" s="9"/>
      <c r="W939" s="9"/>
    </row>
    <row r="940" spans="1:23" ht="16" x14ac:dyDescent="0.2">
      <c r="A940" s="9">
        <v>1470</v>
      </c>
      <c r="B940" s="9">
        <v>5139</v>
      </c>
      <c r="C940" s="9" t="s">
        <v>914</v>
      </c>
      <c r="D940" s="10" t="s">
        <v>351</v>
      </c>
      <c r="E940" s="9" t="s">
        <v>352</v>
      </c>
      <c r="F940" s="9" t="s">
        <v>351</v>
      </c>
      <c r="G940" s="11"/>
      <c r="I940" s="9">
        <v>96</v>
      </c>
      <c r="J940" s="12">
        <v>82</v>
      </c>
      <c r="K940" s="12"/>
      <c r="L940" s="12" t="s">
        <v>43</v>
      </c>
      <c r="M940" s="12">
        <v>81</v>
      </c>
      <c r="N940" s="9" t="s">
        <v>784</v>
      </c>
      <c r="O940" s="9" t="s">
        <v>30</v>
      </c>
      <c r="P940" s="13" t="s">
        <v>31</v>
      </c>
      <c r="Q940" s="9" t="s">
        <v>32</v>
      </c>
      <c r="R940" s="9">
        <v>1470</v>
      </c>
      <c r="S940" s="9"/>
      <c r="T940" s="9"/>
      <c r="U940" s="9"/>
      <c r="V940" s="9"/>
      <c r="W940" s="9"/>
    </row>
    <row r="941" spans="1:23" ht="16" x14ac:dyDescent="0.2">
      <c r="A941" s="9">
        <v>1470</v>
      </c>
      <c r="B941" s="9">
        <v>5140</v>
      </c>
      <c r="C941" s="9" t="s">
        <v>914</v>
      </c>
      <c r="D941" s="10" t="s">
        <v>351</v>
      </c>
      <c r="E941" s="9" t="s">
        <v>352</v>
      </c>
      <c r="F941" s="9" t="s">
        <v>351</v>
      </c>
      <c r="G941" s="11"/>
      <c r="I941" s="9">
        <v>96</v>
      </c>
      <c r="J941" s="12">
        <v>82</v>
      </c>
      <c r="K941" s="12"/>
      <c r="L941" s="12" t="s">
        <v>43</v>
      </c>
      <c r="M941" s="12">
        <v>81</v>
      </c>
      <c r="N941" s="9" t="s">
        <v>784</v>
      </c>
      <c r="O941" s="9" t="s">
        <v>30</v>
      </c>
      <c r="P941" s="13" t="s">
        <v>33</v>
      </c>
      <c r="Q941" s="9" t="s">
        <v>32</v>
      </c>
      <c r="R941" s="9">
        <v>1470</v>
      </c>
      <c r="S941" s="9"/>
      <c r="T941" s="9"/>
      <c r="U941" s="9"/>
      <c r="V941" s="9"/>
      <c r="W941" s="9"/>
    </row>
    <row r="942" spans="1:23" ht="16" x14ac:dyDescent="0.2">
      <c r="A942" s="9">
        <v>1471</v>
      </c>
      <c r="B942" s="9">
        <v>5141</v>
      </c>
      <c r="C942" s="9" t="s">
        <v>915</v>
      </c>
      <c r="D942" s="10" t="s">
        <v>362</v>
      </c>
      <c r="E942" s="9" t="s">
        <v>363</v>
      </c>
      <c r="F942" s="9" t="s">
        <v>364</v>
      </c>
      <c r="G942" s="11"/>
      <c r="I942" s="9">
        <v>96</v>
      </c>
      <c r="J942" s="12">
        <v>65</v>
      </c>
      <c r="K942" s="12" t="s">
        <v>365</v>
      </c>
      <c r="L942" s="12" t="s">
        <v>366</v>
      </c>
      <c r="M942" s="12">
        <v>24</v>
      </c>
      <c r="N942" s="9" t="s">
        <v>784</v>
      </c>
      <c r="O942" s="9" t="s">
        <v>30</v>
      </c>
      <c r="P942" s="13" t="s">
        <v>31</v>
      </c>
      <c r="Q942" s="9" t="s">
        <v>32</v>
      </c>
      <c r="R942" s="9">
        <v>1471</v>
      </c>
      <c r="S942" s="9"/>
      <c r="T942" s="9"/>
      <c r="U942" s="9"/>
      <c r="V942" s="9"/>
      <c r="W942" s="9"/>
    </row>
    <row r="943" spans="1:23" ht="16" x14ac:dyDescent="0.2">
      <c r="A943" s="9">
        <v>1471</v>
      </c>
      <c r="B943" s="9">
        <v>5142</v>
      </c>
      <c r="C943" s="9" t="s">
        <v>915</v>
      </c>
      <c r="D943" s="10" t="s">
        <v>362</v>
      </c>
      <c r="E943" s="9" t="s">
        <v>363</v>
      </c>
      <c r="F943" s="9" t="s">
        <v>364</v>
      </c>
      <c r="G943" s="11"/>
      <c r="I943" s="9">
        <v>96</v>
      </c>
      <c r="J943" s="12">
        <v>65</v>
      </c>
      <c r="K943" s="12" t="s">
        <v>365</v>
      </c>
      <c r="L943" s="12" t="s">
        <v>366</v>
      </c>
      <c r="M943" s="12">
        <v>24</v>
      </c>
      <c r="N943" s="9" t="s">
        <v>784</v>
      </c>
      <c r="O943" s="9" t="s">
        <v>30</v>
      </c>
      <c r="P943" s="13" t="s">
        <v>33</v>
      </c>
      <c r="Q943" s="9" t="s">
        <v>32</v>
      </c>
      <c r="R943" s="9">
        <v>1471</v>
      </c>
      <c r="S943" s="9"/>
      <c r="T943" s="9"/>
      <c r="U943" s="9"/>
      <c r="V943" s="9"/>
      <c r="W943" s="9"/>
    </row>
    <row r="944" spans="1:23" ht="16" x14ac:dyDescent="0.2">
      <c r="A944" s="9">
        <v>1472</v>
      </c>
      <c r="B944" s="9">
        <v>5143</v>
      </c>
      <c r="C944" s="9" t="s">
        <v>916</v>
      </c>
      <c r="D944" s="10" t="s">
        <v>41</v>
      </c>
      <c r="E944" s="9" t="s">
        <v>42</v>
      </c>
      <c r="F944" s="9" t="s">
        <v>41</v>
      </c>
      <c r="G944" s="11"/>
      <c r="I944" s="9">
        <v>96</v>
      </c>
      <c r="J944" s="12">
        <v>85</v>
      </c>
      <c r="K944" s="12"/>
      <c r="L944" s="12" t="s">
        <v>43</v>
      </c>
      <c r="M944" s="12">
        <v>84</v>
      </c>
      <c r="N944" s="9" t="s">
        <v>784</v>
      </c>
      <c r="O944" s="9" t="s">
        <v>30</v>
      </c>
      <c r="P944" s="13" t="s">
        <v>31</v>
      </c>
      <c r="Q944" s="9" t="s">
        <v>32</v>
      </c>
      <c r="R944" s="9">
        <v>1472</v>
      </c>
      <c r="S944" s="9"/>
      <c r="T944" s="9"/>
      <c r="U944" s="9"/>
      <c r="V944" s="9"/>
      <c r="W944" s="9"/>
    </row>
    <row r="945" spans="1:23" ht="16" x14ac:dyDescent="0.2">
      <c r="A945" s="9">
        <v>1472</v>
      </c>
      <c r="B945" s="9">
        <v>5144</v>
      </c>
      <c r="C945" s="9" t="s">
        <v>916</v>
      </c>
      <c r="D945" s="10" t="s">
        <v>41</v>
      </c>
      <c r="E945" s="9" t="s">
        <v>42</v>
      </c>
      <c r="F945" s="9" t="s">
        <v>41</v>
      </c>
      <c r="G945" s="11"/>
      <c r="I945" s="9">
        <v>96</v>
      </c>
      <c r="J945" s="12">
        <v>85</v>
      </c>
      <c r="K945" s="12"/>
      <c r="L945" s="12" t="s">
        <v>43</v>
      </c>
      <c r="M945" s="12">
        <v>84</v>
      </c>
      <c r="N945" s="9" t="s">
        <v>784</v>
      </c>
      <c r="O945" s="9" t="s">
        <v>30</v>
      </c>
      <c r="P945" s="13" t="s">
        <v>33</v>
      </c>
      <c r="Q945" s="9" t="s">
        <v>32</v>
      </c>
      <c r="R945" s="9">
        <v>1472</v>
      </c>
      <c r="S945" s="9"/>
      <c r="T945" s="9"/>
      <c r="U945" s="9"/>
      <c r="V945" s="9"/>
      <c r="W945" s="9"/>
    </row>
    <row r="946" spans="1:23" ht="16" x14ac:dyDescent="0.2">
      <c r="A946" s="9">
        <v>1473</v>
      </c>
      <c r="B946" s="9">
        <v>5145</v>
      </c>
      <c r="C946" s="9" t="s">
        <v>917</v>
      </c>
      <c r="D946" s="10" t="s">
        <v>163</v>
      </c>
      <c r="E946" s="9" t="s">
        <v>164</v>
      </c>
      <c r="F946" s="9" t="s">
        <v>165</v>
      </c>
      <c r="G946" s="11"/>
      <c r="I946" s="9">
        <v>96</v>
      </c>
      <c r="J946" s="12">
        <v>60</v>
      </c>
      <c r="K946" s="12" t="s">
        <v>166</v>
      </c>
      <c r="L946" s="12" t="s">
        <v>167</v>
      </c>
      <c r="M946" s="12">
        <v>21</v>
      </c>
      <c r="N946" s="9" t="s">
        <v>784</v>
      </c>
      <c r="O946" s="9" t="s">
        <v>30</v>
      </c>
      <c r="P946" s="13" t="s">
        <v>31</v>
      </c>
      <c r="Q946" s="9" t="s">
        <v>32</v>
      </c>
      <c r="R946" s="9">
        <v>1473</v>
      </c>
      <c r="S946" s="9"/>
      <c r="T946" s="9"/>
      <c r="U946" s="9"/>
      <c r="V946" s="9"/>
      <c r="W946" s="9"/>
    </row>
    <row r="947" spans="1:23" ht="16" x14ac:dyDescent="0.2">
      <c r="A947" s="9">
        <v>1473</v>
      </c>
      <c r="B947" s="9">
        <v>5146</v>
      </c>
      <c r="C947" s="9" t="s">
        <v>917</v>
      </c>
      <c r="D947" s="10" t="s">
        <v>163</v>
      </c>
      <c r="E947" s="9" t="s">
        <v>164</v>
      </c>
      <c r="F947" s="9" t="s">
        <v>165</v>
      </c>
      <c r="G947" s="11"/>
      <c r="I947" s="9">
        <v>96</v>
      </c>
      <c r="J947" s="12">
        <v>60</v>
      </c>
      <c r="K947" s="12" t="s">
        <v>166</v>
      </c>
      <c r="L947" s="12" t="s">
        <v>167</v>
      </c>
      <c r="M947" s="12">
        <v>21</v>
      </c>
      <c r="N947" s="9" t="s">
        <v>784</v>
      </c>
      <c r="O947" s="9" t="s">
        <v>30</v>
      </c>
      <c r="P947" s="13" t="s">
        <v>33</v>
      </c>
      <c r="Q947" s="9" t="s">
        <v>32</v>
      </c>
      <c r="R947" s="9">
        <v>1473</v>
      </c>
      <c r="S947" s="9"/>
      <c r="T947" s="9"/>
      <c r="U947" s="9"/>
      <c r="V947" s="9"/>
      <c r="W947" s="9"/>
    </row>
    <row r="948" spans="1:23" ht="16" x14ac:dyDescent="0.2">
      <c r="A948" s="9">
        <v>1474</v>
      </c>
      <c r="B948" s="9">
        <v>5147</v>
      </c>
      <c r="C948" s="9" t="s">
        <v>918</v>
      </c>
      <c r="D948" s="10" t="s">
        <v>369</v>
      </c>
      <c r="E948" s="9" t="s">
        <v>370</v>
      </c>
      <c r="F948" s="9" t="s">
        <v>371</v>
      </c>
      <c r="G948" s="11"/>
      <c r="I948" s="9">
        <v>96</v>
      </c>
      <c r="J948" s="12">
        <v>55</v>
      </c>
      <c r="K948" s="12" t="s">
        <v>372</v>
      </c>
      <c r="L948" s="12" t="s">
        <v>373</v>
      </c>
      <c r="M948" s="12">
        <v>64</v>
      </c>
      <c r="N948" s="9" t="s">
        <v>784</v>
      </c>
      <c r="O948" s="9" t="s">
        <v>30</v>
      </c>
      <c r="P948" s="13" t="s">
        <v>31</v>
      </c>
      <c r="Q948" s="9" t="s">
        <v>32</v>
      </c>
      <c r="R948" s="9">
        <v>1474</v>
      </c>
      <c r="S948" s="9"/>
      <c r="T948" s="9"/>
      <c r="U948" s="9"/>
      <c r="V948" s="9"/>
      <c r="W948" s="9"/>
    </row>
    <row r="949" spans="1:23" ht="16" x14ac:dyDescent="0.2">
      <c r="A949" s="9">
        <v>1474</v>
      </c>
      <c r="B949" s="9">
        <v>5148</v>
      </c>
      <c r="C949" s="9" t="s">
        <v>918</v>
      </c>
      <c r="D949" s="10" t="s">
        <v>369</v>
      </c>
      <c r="E949" s="9" t="s">
        <v>370</v>
      </c>
      <c r="F949" s="9" t="s">
        <v>371</v>
      </c>
      <c r="G949" s="11"/>
      <c r="I949" s="9">
        <v>96</v>
      </c>
      <c r="J949" s="12">
        <v>55</v>
      </c>
      <c r="K949" s="12" t="s">
        <v>372</v>
      </c>
      <c r="L949" s="12" t="s">
        <v>373</v>
      </c>
      <c r="M949" s="12">
        <v>64</v>
      </c>
      <c r="N949" s="9" t="s">
        <v>784</v>
      </c>
      <c r="O949" s="9" t="s">
        <v>30</v>
      </c>
      <c r="P949" s="13" t="s">
        <v>33</v>
      </c>
      <c r="Q949" s="9" t="s">
        <v>32</v>
      </c>
      <c r="R949" s="9">
        <v>1474</v>
      </c>
      <c r="S949" s="9"/>
      <c r="T949" s="9"/>
      <c r="U949" s="9"/>
      <c r="V949" s="9"/>
      <c r="W949" s="9"/>
    </row>
    <row r="950" spans="1:23" ht="16" x14ac:dyDescent="0.2">
      <c r="A950" s="9">
        <v>1475</v>
      </c>
      <c r="B950" s="9">
        <v>5149</v>
      </c>
      <c r="C950" s="9" t="s">
        <v>919</v>
      </c>
      <c r="D950" s="10" t="s">
        <v>513</v>
      </c>
      <c r="E950" s="9" t="s">
        <v>514</v>
      </c>
      <c r="F950" s="9" t="s">
        <v>513</v>
      </c>
      <c r="G950" s="11"/>
      <c r="I950" s="9">
        <v>96</v>
      </c>
      <c r="J950" s="12">
        <v>81</v>
      </c>
      <c r="K950" s="12"/>
      <c r="L950" s="12" t="s">
        <v>43</v>
      </c>
      <c r="M950" s="12">
        <v>80</v>
      </c>
      <c r="N950" s="9" t="s">
        <v>784</v>
      </c>
      <c r="O950" s="9" t="s">
        <v>30</v>
      </c>
      <c r="P950" s="13" t="s">
        <v>31</v>
      </c>
      <c r="Q950" s="9" t="s">
        <v>32</v>
      </c>
      <c r="R950" s="9">
        <v>1475</v>
      </c>
      <c r="S950" s="9"/>
      <c r="T950" s="9"/>
      <c r="U950" s="9"/>
      <c r="V950" s="9"/>
      <c r="W950" s="9"/>
    </row>
    <row r="951" spans="1:23" ht="16" x14ac:dyDescent="0.2">
      <c r="A951" s="9">
        <v>1475</v>
      </c>
      <c r="B951" s="9">
        <v>5150</v>
      </c>
      <c r="C951" s="9" t="s">
        <v>919</v>
      </c>
      <c r="D951" s="10" t="s">
        <v>513</v>
      </c>
      <c r="E951" s="9" t="s">
        <v>514</v>
      </c>
      <c r="F951" s="9" t="s">
        <v>513</v>
      </c>
      <c r="G951" s="11"/>
      <c r="I951" s="9">
        <v>96</v>
      </c>
      <c r="J951" s="12">
        <v>81</v>
      </c>
      <c r="K951" s="12"/>
      <c r="L951" s="12" t="s">
        <v>43</v>
      </c>
      <c r="M951" s="12">
        <v>80</v>
      </c>
      <c r="N951" s="9" t="s">
        <v>784</v>
      </c>
      <c r="O951" s="9" t="s">
        <v>30</v>
      </c>
      <c r="P951" s="13" t="s">
        <v>33</v>
      </c>
      <c r="Q951" s="9" t="s">
        <v>32</v>
      </c>
      <c r="R951" s="9">
        <v>1475</v>
      </c>
      <c r="S951" s="9"/>
      <c r="T951" s="9"/>
      <c r="U951" s="9"/>
      <c r="V951" s="9"/>
      <c r="W951" s="9"/>
    </row>
    <row r="952" spans="1:23" ht="16" x14ac:dyDescent="0.2">
      <c r="A952" s="9">
        <v>1476</v>
      </c>
      <c r="B952" s="9">
        <v>5151</v>
      </c>
      <c r="C952" s="9" t="s">
        <v>920</v>
      </c>
      <c r="D952" s="10" t="s">
        <v>181</v>
      </c>
      <c r="E952" s="9" t="s">
        <v>182</v>
      </c>
      <c r="F952" s="9" t="s">
        <v>183</v>
      </c>
      <c r="G952" s="11"/>
      <c r="I952" s="9">
        <v>96</v>
      </c>
      <c r="J952" s="12">
        <v>66</v>
      </c>
      <c r="K952" s="12" t="s">
        <v>184</v>
      </c>
      <c r="L952" s="12" t="s">
        <v>185</v>
      </c>
      <c r="M952" s="12">
        <v>79</v>
      </c>
      <c r="N952" s="9" t="s">
        <v>784</v>
      </c>
      <c r="O952" s="9" t="s">
        <v>30</v>
      </c>
      <c r="P952" s="13" t="s">
        <v>31</v>
      </c>
      <c r="Q952" s="9" t="s">
        <v>32</v>
      </c>
      <c r="R952" s="9">
        <v>1476</v>
      </c>
      <c r="S952" s="9"/>
      <c r="T952" s="9"/>
      <c r="U952" s="9"/>
      <c r="V952" s="9"/>
      <c r="W952" s="9"/>
    </row>
    <row r="953" spans="1:23" ht="16" x14ac:dyDescent="0.2">
      <c r="A953" s="9">
        <v>1476</v>
      </c>
      <c r="B953" s="9">
        <v>5152</v>
      </c>
      <c r="C953" s="9" t="s">
        <v>920</v>
      </c>
      <c r="D953" s="10" t="s">
        <v>181</v>
      </c>
      <c r="E953" s="9" t="s">
        <v>182</v>
      </c>
      <c r="F953" s="9" t="s">
        <v>183</v>
      </c>
      <c r="G953" s="11"/>
      <c r="I953" s="9">
        <v>96</v>
      </c>
      <c r="J953" s="12">
        <v>66</v>
      </c>
      <c r="K953" s="12" t="s">
        <v>184</v>
      </c>
      <c r="L953" s="12" t="s">
        <v>185</v>
      </c>
      <c r="M953" s="12">
        <v>79</v>
      </c>
      <c r="N953" s="9" t="s">
        <v>784</v>
      </c>
      <c r="O953" s="9" t="s">
        <v>30</v>
      </c>
      <c r="P953" s="13" t="s">
        <v>33</v>
      </c>
      <c r="Q953" s="9" t="s">
        <v>32</v>
      </c>
      <c r="R953" s="9">
        <v>1476</v>
      </c>
      <c r="S953" s="9"/>
      <c r="T953" s="9"/>
      <c r="U953" s="9"/>
      <c r="V953" s="9"/>
      <c r="W953" s="9"/>
    </row>
    <row r="954" spans="1:23" ht="16" x14ac:dyDescent="0.2">
      <c r="A954" s="9">
        <v>1477</v>
      </c>
      <c r="B954" s="9">
        <v>5153</v>
      </c>
      <c r="C954" s="9" t="s">
        <v>921</v>
      </c>
      <c r="D954" s="10" t="s">
        <v>389</v>
      </c>
      <c r="E954" s="9" t="s">
        <v>390</v>
      </c>
      <c r="F954" s="9" t="s">
        <v>391</v>
      </c>
      <c r="G954" s="11"/>
      <c r="I954" s="9">
        <v>96</v>
      </c>
      <c r="J954" s="12">
        <v>39</v>
      </c>
      <c r="K954" s="12" t="s">
        <v>392</v>
      </c>
      <c r="L954" s="12" t="s">
        <v>393</v>
      </c>
      <c r="M954" s="12">
        <v>60</v>
      </c>
      <c r="N954" s="9" t="s">
        <v>784</v>
      </c>
      <c r="O954" s="9" t="s">
        <v>30</v>
      </c>
      <c r="P954" s="13" t="s">
        <v>31</v>
      </c>
      <c r="Q954" s="9" t="s">
        <v>32</v>
      </c>
      <c r="R954" s="9">
        <v>1477</v>
      </c>
      <c r="S954" s="9"/>
      <c r="T954" s="9"/>
      <c r="U954" s="9"/>
      <c r="V954" s="9"/>
      <c r="W954" s="9"/>
    </row>
    <row r="955" spans="1:23" ht="16" x14ac:dyDescent="0.2">
      <c r="A955" s="9">
        <v>1477</v>
      </c>
      <c r="B955" s="9">
        <v>5154</v>
      </c>
      <c r="C955" s="9" t="s">
        <v>921</v>
      </c>
      <c r="D955" s="10" t="s">
        <v>389</v>
      </c>
      <c r="E955" s="9" t="s">
        <v>390</v>
      </c>
      <c r="F955" s="9" t="s">
        <v>391</v>
      </c>
      <c r="G955" s="11"/>
      <c r="I955" s="9">
        <v>96</v>
      </c>
      <c r="J955" s="12">
        <v>39</v>
      </c>
      <c r="K955" s="12" t="s">
        <v>392</v>
      </c>
      <c r="L955" s="12" t="s">
        <v>393</v>
      </c>
      <c r="M955" s="12">
        <v>60</v>
      </c>
      <c r="N955" s="9" t="s">
        <v>784</v>
      </c>
      <c r="O955" s="9" t="s">
        <v>30</v>
      </c>
      <c r="P955" s="13" t="s">
        <v>33</v>
      </c>
      <c r="Q955" s="9" t="s">
        <v>32</v>
      </c>
      <c r="R955" s="9">
        <v>1477</v>
      </c>
      <c r="S955" s="9"/>
      <c r="T955" s="9"/>
      <c r="U955" s="9"/>
      <c r="V955" s="9"/>
      <c r="W955" s="9"/>
    </row>
    <row r="956" spans="1:23" ht="16" x14ac:dyDescent="0.2">
      <c r="A956" s="9">
        <v>1478</v>
      </c>
      <c r="B956" s="9">
        <v>5155</v>
      </c>
      <c r="C956" s="9" t="s">
        <v>922</v>
      </c>
      <c r="D956" s="10" t="s">
        <v>472</v>
      </c>
      <c r="E956" s="9" t="s">
        <v>473</v>
      </c>
      <c r="F956" s="9" t="s">
        <v>474</v>
      </c>
      <c r="G956" s="11"/>
      <c r="I956" s="9">
        <v>96</v>
      </c>
      <c r="J956" s="12">
        <v>14</v>
      </c>
      <c r="K956" s="12" t="s">
        <v>475</v>
      </c>
      <c r="L956" s="12" t="s">
        <v>476</v>
      </c>
      <c r="M956" s="12">
        <v>49</v>
      </c>
      <c r="N956" s="9" t="s">
        <v>784</v>
      </c>
      <c r="O956" s="9" t="s">
        <v>104</v>
      </c>
      <c r="P956" s="13" t="s">
        <v>105</v>
      </c>
      <c r="Q956" s="9" t="s">
        <v>32</v>
      </c>
      <c r="R956" s="9">
        <v>1478</v>
      </c>
      <c r="S956" s="9"/>
      <c r="T956" s="9"/>
      <c r="U956" s="9"/>
      <c r="V956" s="9"/>
      <c r="W956" s="9"/>
    </row>
    <row r="957" spans="1:23" ht="16" x14ac:dyDescent="0.2">
      <c r="A957" s="9">
        <v>1478</v>
      </c>
      <c r="B957" s="9">
        <v>5156</v>
      </c>
      <c r="C957" s="9" t="s">
        <v>922</v>
      </c>
      <c r="D957" s="10" t="s">
        <v>472</v>
      </c>
      <c r="E957" s="9" t="s">
        <v>473</v>
      </c>
      <c r="F957" s="9" t="s">
        <v>474</v>
      </c>
      <c r="G957" s="11"/>
      <c r="I957" s="9">
        <v>96</v>
      </c>
      <c r="J957" s="12">
        <v>14</v>
      </c>
      <c r="K957" s="12" t="s">
        <v>475</v>
      </c>
      <c r="L957" s="12" t="s">
        <v>476</v>
      </c>
      <c r="M957" s="12">
        <v>49</v>
      </c>
      <c r="N957" s="9" t="s">
        <v>784</v>
      </c>
      <c r="O957" s="9" t="s">
        <v>104</v>
      </c>
      <c r="P957" s="13" t="s">
        <v>106</v>
      </c>
      <c r="Q957" s="9" t="s">
        <v>32</v>
      </c>
      <c r="R957" s="9">
        <v>1478</v>
      </c>
      <c r="S957" s="9"/>
      <c r="T957" s="9"/>
      <c r="U957" s="9"/>
      <c r="V957" s="9"/>
      <c r="W957" s="9"/>
    </row>
    <row r="958" spans="1:23" ht="16" x14ac:dyDescent="0.2">
      <c r="A958" s="9">
        <v>1479</v>
      </c>
      <c r="B958" s="9">
        <v>5157</v>
      </c>
      <c r="C958" s="9" t="s">
        <v>923</v>
      </c>
      <c r="D958" s="10" t="s">
        <v>81</v>
      </c>
      <c r="E958" s="9" t="s">
        <v>82</v>
      </c>
      <c r="F958" s="9" t="s">
        <v>83</v>
      </c>
      <c r="G958" s="11"/>
      <c r="I958" s="9">
        <v>96</v>
      </c>
      <c r="J958" s="12">
        <v>17</v>
      </c>
      <c r="K958" s="12" t="s">
        <v>84</v>
      </c>
      <c r="L958" s="12" t="s">
        <v>85</v>
      </c>
      <c r="M958" s="12">
        <v>46</v>
      </c>
      <c r="N958" s="9" t="s">
        <v>784</v>
      </c>
      <c r="O958" s="9" t="s">
        <v>104</v>
      </c>
      <c r="P958" s="13" t="s">
        <v>105</v>
      </c>
      <c r="Q958" s="9" t="s">
        <v>32</v>
      </c>
      <c r="R958" s="9">
        <v>1479</v>
      </c>
      <c r="S958" s="9"/>
      <c r="T958" s="9"/>
      <c r="U958" s="9"/>
      <c r="V958" s="9"/>
      <c r="W958" s="9"/>
    </row>
    <row r="959" spans="1:23" ht="16" x14ac:dyDescent="0.2">
      <c r="A959" s="9">
        <v>1479</v>
      </c>
      <c r="B959" s="9">
        <v>5158</v>
      </c>
      <c r="C959" s="9" t="s">
        <v>923</v>
      </c>
      <c r="D959" s="10" t="s">
        <v>81</v>
      </c>
      <c r="E959" s="9" t="s">
        <v>82</v>
      </c>
      <c r="F959" s="9" t="s">
        <v>83</v>
      </c>
      <c r="G959" s="11"/>
      <c r="I959" s="9">
        <v>96</v>
      </c>
      <c r="J959" s="12">
        <v>17</v>
      </c>
      <c r="K959" s="12" t="s">
        <v>84</v>
      </c>
      <c r="L959" s="12" t="s">
        <v>85</v>
      </c>
      <c r="M959" s="12">
        <v>46</v>
      </c>
      <c r="N959" s="9" t="s">
        <v>784</v>
      </c>
      <c r="O959" s="9" t="s">
        <v>104</v>
      </c>
      <c r="P959" s="13" t="s">
        <v>106</v>
      </c>
      <c r="Q959" s="9" t="s">
        <v>32</v>
      </c>
      <c r="R959" s="9">
        <v>1479</v>
      </c>
      <c r="S959" s="9"/>
      <c r="T959" s="9"/>
      <c r="U959" s="9"/>
      <c r="V959" s="9"/>
      <c r="W959" s="9"/>
    </row>
    <row r="960" spans="1:23" ht="16" x14ac:dyDescent="0.2">
      <c r="A960" s="9">
        <v>1480</v>
      </c>
      <c r="B960" s="9">
        <v>5159</v>
      </c>
      <c r="C960" s="9" t="s">
        <v>924</v>
      </c>
      <c r="D960" s="10" t="s">
        <v>41</v>
      </c>
      <c r="E960" s="9" t="s">
        <v>42</v>
      </c>
      <c r="F960" s="9" t="s">
        <v>41</v>
      </c>
      <c r="G960" s="11"/>
      <c r="I960" s="9">
        <v>96</v>
      </c>
      <c r="J960" s="12">
        <v>85</v>
      </c>
      <c r="K960" s="12"/>
      <c r="L960" s="12" t="s">
        <v>43</v>
      </c>
      <c r="M960" s="12">
        <v>84</v>
      </c>
      <c r="N960" s="9" t="s">
        <v>784</v>
      </c>
      <c r="O960" s="9" t="s">
        <v>104</v>
      </c>
      <c r="P960" s="13" t="s">
        <v>105</v>
      </c>
      <c r="Q960" s="9" t="s">
        <v>32</v>
      </c>
      <c r="R960" s="9">
        <v>1480</v>
      </c>
      <c r="S960" s="9"/>
      <c r="T960" s="9"/>
      <c r="U960" s="9"/>
      <c r="V960" s="9"/>
      <c r="W960" s="9"/>
    </row>
    <row r="961" spans="1:23" ht="16" x14ac:dyDescent="0.2">
      <c r="A961" s="9">
        <v>1480</v>
      </c>
      <c r="B961" s="9">
        <v>5160</v>
      </c>
      <c r="C961" s="9" t="s">
        <v>924</v>
      </c>
      <c r="D961" s="10" t="s">
        <v>41</v>
      </c>
      <c r="E961" s="9" t="s">
        <v>42</v>
      </c>
      <c r="F961" s="9" t="s">
        <v>41</v>
      </c>
      <c r="G961" s="11"/>
      <c r="I961" s="9">
        <v>96</v>
      </c>
      <c r="J961" s="12">
        <v>85</v>
      </c>
      <c r="K961" s="12"/>
      <c r="L961" s="12" t="s">
        <v>43</v>
      </c>
      <c r="M961" s="12">
        <v>84</v>
      </c>
      <c r="N961" s="9" t="s">
        <v>784</v>
      </c>
      <c r="O961" s="9" t="s">
        <v>104</v>
      </c>
      <c r="P961" s="13" t="s">
        <v>106</v>
      </c>
      <c r="Q961" s="9" t="s">
        <v>32</v>
      </c>
      <c r="R961" s="9">
        <v>1480</v>
      </c>
      <c r="S961" s="9"/>
      <c r="T961" s="9"/>
      <c r="U961" s="9"/>
      <c r="V961" s="9"/>
      <c r="W961" s="9"/>
    </row>
    <row r="962" spans="1:23" ht="16" x14ac:dyDescent="0.2">
      <c r="A962" s="9">
        <v>1481</v>
      </c>
      <c r="B962" s="9">
        <v>5161</v>
      </c>
      <c r="C962" s="9" t="s">
        <v>925</v>
      </c>
      <c r="D962" s="10" t="s">
        <v>75</v>
      </c>
      <c r="E962" s="9" t="s">
        <v>76</v>
      </c>
      <c r="F962" s="9" t="s">
        <v>77</v>
      </c>
      <c r="G962" s="11"/>
      <c r="I962" s="9">
        <v>96</v>
      </c>
      <c r="J962" s="12">
        <v>41</v>
      </c>
      <c r="K962" s="12" t="s">
        <v>78</v>
      </c>
      <c r="L962" s="12" t="s">
        <v>79</v>
      </c>
      <c r="M962" s="12">
        <v>52</v>
      </c>
      <c r="N962" s="9" t="s">
        <v>784</v>
      </c>
      <c r="O962" s="9" t="s">
        <v>104</v>
      </c>
      <c r="P962" s="13" t="s">
        <v>105</v>
      </c>
      <c r="Q962" s="9" t="s">
        <v>32</v>
      </c>
      <c r="R962" s="9">
        <v>1481</v>
      </c>
      <c r="S962" s="9"/>
      <c r="T962" s="9"/>
      <c r="U962" s="9"/>
      <c r="V962" s="9"/>
      <c r="W962" s="9"/>
    </row>
    <row r="963" spans="1:23" ht="16" x14ac:dyDescent="0.2">
      <c r="A963" s="9">
        <v>1481</v>
      </c>
      <c r="B963" s="9">
        <v>5162</v>
      </c>
      <c r="C963" s="9" t="s">
        <v>925</v>
      </c>
      <c r="D963" s="10" t="s">
        <v>75</v>
      </c>
      <c r="E963" s="9" t="s">
        <v>76</v>
      </c>
      <c r="F963" s="9" t="s">
        <v>77</v>
      </c>
      <c r="G963" s="11"/>
      <c r="I963" s="9">
        <v>96</v>
      </c>
      <c r="J963" s="12">
        <v>41</v>
      </c>
      <c r="K963" s="12" t="s">
        <v>78</v>
      </c>
      <c r="L963" s="12" t="s">
        <v>79</v>
      </c>
      <c r="M963" s="12">
        <v>52</v>
      </c>
      <c r="N963" s="9" t="s">
        <v>784</v>
      </c>
      <c r="O963" s="9" t="s">
        <v>104</v>
      </c>
      <c r="P963" s="13" t="s">
        <v>106</v>
      </c>
      <c r="Q963" s="9" t="s">
        <v>32</v>
      </c>
      <c r="R963" s="9">
        <v>1481</v>
      </c>
      <c r="S963" s="9"/>
      <c r="T963" s="9"/>
      <c r="U963" s="9"/>
      <c r="V963" s="9"/>
      <c r="W963" s="9"/>
    </row>
    <row r="964" spans="1:23" ht="16" x14ac:dyDescent="0.2">
      <c r="A964" s="9">
        <v>1482</v>
      </c>
      <c r="B964" s="9">
        <v>5163</v>
      </c>
      <c r="C964" s="9" t="s">
        <v>926</v>
      </c>
      <c r="D964" s="10" t="s">
        <v>430</v>
      </c>
      <c r="E964" s="9" t="s">
        <v>431</v>
      </c>
      <c r="F964" s="9" t="s">
        <v>432</v>
      </c>
      <c r="G964" s="11"/>
      <c r="I964" s="9">
        <v>96</v>
      </c>
      <c r="J964" s="12">
        <v>27</v>
      </c>
      <c r="K964" s="12" t="s">
        <v>433</v>
      </c>
      <c r="L964" s="12" t="s">
        <v>434</v>
      </c>
      <c r="M964" s="12">
        <v>25</v>
      </c>
      <c r="N964" s="9" t="s">
        <v>784</v>
      </c>
      <c r="O964" s="9" t="s">
        <v>104</v>
      </c>
      <c r="P964" s="13" t="s">
        <v>105</v>
      </c>
      <c r="Q964" s="9" t="s">
        <v>32</v>
      </c>
      <c r="R964" s="9">
        <v>1482</v>
      </c>
      <c r="S964" s="9"/>
      <c r="T964" s="9"/>
      <c r="U964" s="9"/>
      <c r="V964" s="9"/>
      <c r="W964" s="9"/>
    </row>
    <row r="965" spans="1:23" ht="16" x14ac:dyDescent="0.2">
      <c r="A965" s="9">
        <v>1482</v>
      </c>
      <c r="B965" s="9">
        <v>5164</v>
      </c>
      <c r="C965" s="9" t="s">
        <v>926</v>
      </c>
      <c r="D965" s="10" t="s">
        <v>430</v>
      </c>
      <c r="E965" s="9" t="s">
        <v>431</v>
      </c>
      <c r="F965" s="9" t="s">
        <v>432</v>
      </c>
      <c r="G965" s="11"/>
      <c r="I965" s="9">
        <v>96</v>
      </c>
      <c r="J965" s="12">
        <v>27</v>
      </c>
      <c r="K965" s="12" t="s">
        <v>433</v>
      </c>
      <c r="L965" s="12" t="s">
        <v>434</v>
      </c>
      <c r="M965" s="12">
        <v>25</v>
      </c>
      <c r="N965" s="9" t="s">
        <v>784</v>
      </c>
      <c r="O965" s="9" t="s">
        <v>104</v>
      </c>
      <c r="P965" s="13" t="s">
        <v>106</v>
      </c>
      <c r="Q965" s="9" t="s">
        <v>32</v>
      </c>
      <c r="R965" s="9">
        <v>1482</v>
      </c>
      <c r="S965" s="9"/>
      <c r="T965" s="9"/>
      <c r="U965" s="9"/>
      <c r="V965" s="9"/>
      <c r="W965" s="9"/>
    </row>
    <row r="966" spans="1:23" ht="16" x14ac:dyDescent="0.2">
      <c r="A966" s="9">
        <v>1483</v>
      </c>
      <c r="B966" s="9">
        <v>5165</v>
      </c>
      <c r="C966" s="9" t="s">
        <v>927</v>
      </c>
      <c r="D966" s="10" t="s">
        <v>114</v>
      </c>
      <c r="E966" s="9" t="s">
        <v>115</v>
      </c>
      <c r="F966" s="9" t="s">
        <v>116</v>
      </c>
      <c r="G966" s="11"/>
      <c r="I966" s="9">
        <v>96</v>
      </c>
      <c r="J966" s="12">
        <v>36</v>
      </c>
      <c r="K966" s="12" t="s">
        <v>117</v>
      </c>
      <c r="L966" s="12" t="s">
        <v>118</v>
      </c>
      <c r="M966" s="12">
        <v>14</v>
      </c>
      <c r="N966" s="9" t="s">
        <v>784</v>
      </c>
      <c r="O966" s="9" t="s">
        <v>104</v>
      </c>
      <c r="P966" s="13" t="s">
        <v>105</v>
      </c>
      <c r="Q966" s="9" t="s">
        <v>32</v>
      </c>
      <c r="R966" s="9">
        <v>1483</v>
      </c>
      <c r="S966" s="9" t="s">
        <v>143</v>
      </c>
      <c r="T966" s="9" t="s">
        <v>143</v>
      </c>
      <c r="U966" s="9"/>
      <c r="V966" s="9"/>
      <c r="W966" s="9"/>
    </row>
    <row r="967" spans="1:23" ht="16" x14ac:dyDescent="0.2">
      <c r="A967" s="9">
        <v>1483</v>
      </c>
      <c r="B967" s="9">
        <v>5166</v>
      </c>
      <c r="C967" s="9" t="s">
        <v>927</v>
      </c>
      <c r="D967" s="10" t="s">
        <v>114</v>
      </c>
      <c r="E967" s="9" t="s">
        <v>115</v>
      </c>
      <c r="F967" s="9" t="s">
        <v>116</v>
      </c>
      <c r="G967" s="11"/>
      <c r="I967" s="9">
        <v>96</v>
      </c>
      <c r="J967" s="12">
        <v>36</v>
      </c>
      <c r="K967" s="12" t="s">
        <v>117</v>
      </c>
      <c r="L967" s="12" t="s">
        <v>118</v>
      </c>
      <c r="M967" s="12">
        <v>14</v>
      </c>
      <c r="N967" s="9" t="s">
        <v>784</v>
      </c>
      <c r="O967" s="9" t="s">
        <v>104</v>
      </c>
      <c r="P967" s="13" t="s">
        <v>106</v>
      </c>
      <c r="Q967" s="9" t="s">
        <v>32</v>
      </c>
      <c r="R967" s="9">
        <v>1483</v>
      </c>
      <c r="S967" s="9" t="s">
        <v>143</v>
      </c>
      <c r="T967" s="9" t="s">
        <v>143</v>
      </c>
      <c r="U967" s="9"/>
      <c r="V967" s="9"/>
      <c r="W967" s="9"/>
    </row>
    <row r="968" spans="1:23" ht="16" x14ac:dyDescent="0.2">
      <c r="A968" s="9">
        <v>1484</v>
      </c>
      <c r="B968" s="9">
        <v>5167</v>
      </c>
      <c r="C968" s="9" t="s">
        <v>928</v>
      </c>
      <c r="D968" s="10" t="s">
        <v>145</v>
      </c>
      <c r="E968" s="9" t="s">
        <v>146</v>
      </c>
      <c r="F968" s="9" t="s">
        <v>147</v>
      </c>
      <c r="G968" s="11"/>
      <c r="I968" s="9">
        <v>96</v>
      </c>
      <c r="J968" s="12">
        <v>57</v>
      </c>
      <c r="K968" s="12" t="s">
        <v>148</v>
      </c>
      <c r="L968" s="12" t="s">
        <v>149</v>
      </c>
      <c r="M968" s="12">
        <v>67</v>
      </c>
      <c r="N968" s="9" t="s">
        <v>784</v>
      </c>
      <c r="O968" s="9" t="s">
        <v>104</v>
      </c>
      <c r="P968" s="13" t="s">
        <v>105</v>
      </c>
      <c r="Q968" s="9" t="s">
        <v>32</v>
      </c>
      <c r="R968" s="9">
        <v>1484</v>
      </c>
      <c r="S968" s="9" t="s">
        <v>143</v>
      </c>
      <c r="T968" s="9" t="s">
        <v>143</v>
      </c>
      <c r="U968" s="9"/>
      <c r="V968" s="9"/>
      <c r="W968" s="9"/>
    </row>
    <row r="969" spans="1:23" ht="16" x14ac:dyDescent="0.2">
      <c r="A969" s="9">
        <v>1484</v>
      </c>
      <c r="B969" s="9">
        <v>5168</v>
      </c>
      <c r="C969" s="9" t="s">
        <v>928</v>
      </c>
      <c r="D969" s="10" t="s">
        <v>145</v>
      </c>
      <c r="E969" s="9" t="s">
        <v>146</v>
      </c>
      <c r="F969" s="9" t="s">
        <v>147</v>
      </c>
      <c r="G969" s="11"/>
      <c r="I969" s="9">
        <v>96</v>
      </c>
      <c r="J969" s="12">
        <v>57</v>
      </c>
      <c r="K969" s="12" t="s">
        <v>148</v>
      </c>
      <c r="L969" s="12" t="s">
        <v>149</v>
      </c>
      <c r="M969" s="12">
        <v>67</v>
      </c>
      <c r="N969" s="9" t="s">
        <v>784</v>
      </c>
      <c r="O969" s="9" t="s">
        <v>104</v>
      </c>
      <c r="P969" s="13" t="s">
        <v>106</v>
      </c>
      <c r="Q969" s="9" t="s">
        <v>32</v>
      </c>
      <c r="R969" s="9">
        <v>1484</v>
      </c>
      <c r="S969" s="9" t="s">
        <v>143</v>
      </c>
      <c r="T969" s="9" t="s">
        <v>143</v>
      </c>
      <c r="U969" s="9"/>
      <c r="V969" s="9"/>
      <c r="W969" s="9"/>
    </row>
    <row r="970" spans="1:23" ht="16" x14ac:dyDescent="0.2">
      <c r="A970" s="9">
        <v>1485</v>
      </c>
      <c r="B970" s="9">
        <v>5169</v>
      </c>
      <c r="C970" s="9" t="s">
        <v>929</v>
      </c>
      <c r="D970" s="10" t="s">
        <v>383</v>
      </c>
      <c r="E970" s="9" t="s">
        <v>384</v>
      </c>
      <c r="F970" s="9" t="s">
        <v>385</v>
      </c>
      <c r="G970" s="11"/>
      <c r="I970" s="9">
        <v>96</v>
      </c>
      <c r="J970" s="12">
        <v>69</v>
      </c>
      <c r="K970" s="12" t="s">
        <v>386</v>
      </c>
      <c r="L970" s="12" t="s">
        <v>387</v>
      </c>
      <c r="M970" s="12">
        <v>70</v>
      </c>
      <c r="N970" s="9" t="s">
        <v>784</v>
      </c>
      <c r="O970" s="9" t="s">
        <v>104</v>
      </c>
      <c r="P970" s="13" t="s">
        <v>105</v>
      </c>
      <c r="Q970" s="9" t="s">
        <v>32</v>
      </c>
      <c r="R970" s="9">
        <v>1485</v>
      </c>
      <c r="S970" s="9" t="s">
        <v>143</v>
      </c>
      <c r="T970" s="9" t="s">
        <v>143</v>
      </c>
      <c r="U970" s="9"/>
      <c r="V970" s="9"/>
      <c r="W970" s="9"/>
    </row>
    <row r="971" spans="1:23" ht="16" x14ac:dyDescent="0.2">
      <c r="A971" s="9">
        <v>1485</v>
      </c>
      <c r="B971" s="9">
        <v>5170</v>
      </c>
      <c r="C971" s="9" t="s">
        <v>929</v>
      </c>
      <c r="D971" s="10" t="s">
        <v>383</v>
      </c>
      <c r="E971" s="9" t="s">
        <v>384</v>
      </c>
      <c r="F971" s="9" t="s">
        <v>385</v>
      </c>
      <c r="G971" s="11"/>
      <c r="I971" s="9">
        <v>96</v>
      </c>
      <c r="J971" s="12">
        <v>69</v>
      </c>
      <c r="K971" s="12" t="s">
        <v>386</v>
      </c>
      <c r="L971" s="12" t="s">
        <v>387</v>
      </c>
      <c r="M971" s="12">
        <v>70</v>
      </c>
      <c r="N971" s="9" t="s">
        <v>784</v>
      </c>
      <c r="O971" s="9" t="s">
        <v>104</v>
      </c>
      <c r="P971" s="13" t="s">
        <v>106</v>
      </c>
      <c r="Q971" s="9" t="s">
        <v>32</v>
      </c>
      <c r="R971" s="9">
        <v>1485</v>
      </c>
      <c r="S971" s="9" t="s">
        <v>143</v>
      </c>
      <c r="T971" s="9" t="s">
        <v>143</v>
      </c>
      <c r="U971" s="9"/>
      <c r="V971" s="9"/>
      <c r="W971" s="9"/>
    </row>
    <row r="972" spans="1:23" ht="16" x14ac:dyDescent="0.2">
      <c r="A972" s="9">
        <v>1486</v>
      </c>
      <c r="B972" s="9">
        <v>5171</v>
      </c>
      <c r="C972" s="9" t="s">
        <v>930</v>
      </c>
      <c r="D972" s="10" t="s">
        <v>51</v>
      </c>
      <c r="E972" s="9" t="s">
        <v>52</v>
      </c>
      <c r="F972" s="9" t="s">
        <v>53</v>
      </c>
      <c r="G972" s="11"/>
      <c r="I972" s="9">
        <v>96</v>
      </c>
      <c r="J972" s="12">
        <v>47</v>
      </c>
      <c r="K972" s="12" t="s">
        <v>54</v>
      </c>
      <c r="L972" s="12" t="s">
        <v>55</v>
      </c>
      <c r="M972" s="12">
        <v>61</v>
      </c>
      <c r="N972" s="9" t="s">
        <v>784</v>
      </c>
      <c r="O972" s="9" t="s">
        <v>104</v>
      </c>
      <c r="P972" s="13" t="s">
        <v>105</v>
      </c>
      <c r="Q972" s="9" t="s">
        <v>32</v>
      </c>
      <c r="R972" s="9">
        <v>1486</v>
      </c>
      <c r="S972" s="9" t="s">
        <v>143</v>
      </c>
      <c r="T972" s="9" t="s">
        <v>143</v>
      </c>
      <c r="U972" s="9"/>
      <c r="V972" s="9"/>
      <c r="W972" s="9"/>
    </row>
    <row r="973" spans="1:23" ht="16" x14ac:dyDescent="0.2">
      <c r="A973" s="9">
        <v>1486</v>
      </c>
      <c r="B973" s="9">
        <v>5172</v>
      </c>
      <c r="C973" s="9" t="s">
        <v>930</v>
      </c>
      <c r="D973" s="10" t="s">
        <v>51</v>
      </c>
      <c r="E973" s="9" t="s">
        <v>52</v>
      </c>
      <c r="F973" s="9" t="s">
        <v>53</v>
      </c>
      <c r="G973" s="11"/>
      <c r="I973" s="9">
        <v>96</v>
      </c>
      <c r="J973" s="12">
        <v>47</v>
      </c>
      <c r="K973" s="12" t="s">
        <v>54</v>
      </c>
      <c r="L973" s="12" t="s">
        <v>55</v>
      </c>
      <c r="M973" s="12">
        <v>61</v>
      </c>
      <c r="N973" s="9" t="s">
        <v>784</v>
      </c>
      <c r="O973" s="9" t="s">
        <v>104</v>
      </c>
      <c r="P973" s="13" t="s">
        <v>106</v>
      </c>
      <c r="Q973" s="9" t="s">
        <v>32</v>
      </c>
      <c r="R973" s="9">
        <v>1486</v>
      </c>
      <c r="S973" s="9" t="s">
        <v>143</v>
      </c>
      <c r="T973" s="9" t="s">
        <v>143</v>
      </c>
      <c r="U973" s="9"/>
      <c r="V973" s="9"/>
      <c r="W973" s="9"/>
    </row>
    <row r="974" spans="1:23" ht="16" x14ac:dyDescent="0.2">
      <c r="A974" s="9">
        <v>1487</v>
      </c>
      <c r="B974" s="9">
        <v>5173</v>
      </c>
      <c r="C974" s="9" t="s">
        <v>931</v>
      </c>
      <c r="D974" s="10" t="s">
        <v>163</v>
      </c>
      <c r="E974" s="9" t="s">
        <v>164</v>
      </c>
      <c r="F974" s="9" t="s">
        <v>165</v>
      </c>
      <c r="G974" s="11"/>
      <c r="I974" s="9">
        <v>96</v>
      </c>
      <c r="J974" s="12">
        <v>60</v>
      </c>
      <c r="K974" s="12" t="s">
        <v>166</v>
      </c>
      <c r="L974" s="12" t="s">
        <v>167</v>
      </c>
      <c r="M974" s="12">
        <v>21</v>
      </c>
      <c r="N974" s="9" t="s">
        <v>784</v>
      </c>
      <c r="O974" s="9" t="s">
        <v>104</v>
      </c>
      <c r="P974" s="13" t="s">
        <v>105</v>
      </c>
      <c r="Q974" s="9" t="s">
        <v>32</v>
      </c>
      <c r="R974" s="9">
        <v>1487</v>
      </c>
      <c r="S974" s="9" t="s">
        <v>143</v>
      </c>
      <c r="T974" s="9" t="s">
        <v>143</v>
      </c>
      <c r="U974" s="9"/>
      <c r="V974" s="9"/>
      <c r="W974" s="9"/>
    </row>
    <row r="975" spans="1:23" ht="16" x14ac:dyDescent="0.2">
      <c r="A975" s="9">
        <v>1487</v>
      </c>
      <c r="B975" s="9">
        <v>5174</v>
      </c>
      <c r="C975" s="9" t="s">
        <v>931</v>
      </c>
      <c r="D975" s="10" t="s">
        <v>163</v>
      </c>
      <c r="E975" s="9" t="s">
        <v>164</v>
      </c>
      <c r="F975" s="9" t="s">
        <v>165</v>
      </c>
      <c r="G975" s="11"/>
      <c r="I975" s="9">
        <v>96</v>
      </c>
      <c r="J975" s="12">
        <v>60</v>
      </c>
      <c r="K975" s="12" t="s">
        <v>166</v>
      </c>
      <c r="L975" s="12" t="s">
        <v>167</v>
      </c>
      <c r="M975" s="12">
        <v>21</v>
      </c>
      <c r="N975" s="9" t="s">
        <v>784</v>
      </c>
      <c r="O975" s="9" t="s">
        <v>104</v>
      </c>
      <c r="P975" s="13" t="s">
        <v>106</v>
      </c>
      <c r="Q975" s="9" t="s">
        <v>32</v>
      </c>
      <c r="R975" s="9">
        <v>1487</v>
      </c>
      <c r="S975" s="9" t="s">
        <v>143</v>
      </c>
      <c r="T975" s="9" t="s">
        <v>143</v>
      </c>
      <c r="U975" s="9"/>
      <c r="V975" s="9"/>
      <c r="W975" s="9"/>
    </row>
    <row r="976" spans="1:23" ht="16" x14ac:dyDescent="0.2">
      <c r="A976" s="9">
        <v>1488</v>
      </c>
      <c r="B976" s="9">
        <v>5175</v>
      </c>
      <c r="C976" s="9" t="s">
        <v>932</v>
      </c>
      <c r="D976" s="10" t="s">
        <v>302</v>
      </c>
      <c r="E976" s="9" t="s">
        <v>303</v>
      </c>
      <c r="F976" s="9" t="s">
        <v>304</v>
      </c>
      <c r="G976" s="11"/>
      <c r="I976" s="9">
        <v>96</v>
      </c>
      <c r="J976" s="12">
        <v>28</v>
      </c>
      <c r="K976" s="12" t="s">
        <v>305</v>
      </c>
      <c r="L976" s="12" t="s">
        <v>306</v>
      </c>
      <c r="M976" s="12">
        <v>28</v>
      </c>
      <c r="N976" s="9" t="s">
        <v>784</v>
      </c>
      <c r="O976" s="9" t="s">
        <v>104</v>
      </c>
      <c r="P976" s="13" t="s">
        <v>105</v>
      </c>
      <c r="Q976" s="9" t="s">
        <v>32</v>
      </c>
      <c r="R976" s="9">
        <v>1488</v>
      </c>
      <c r="S976" s="9" t="s">
        <v>143</v>
      </c>
      <c r="T976" s="9" t="s">
        <v>143</v>
      </c>
      <c r="U976" s="9"/>
      <c r="V976" s="9"/>
      <c r="W976" s="9"/>
    </row>
    <row r="977" spans="1:23" ht="16" x14ac:dyDescent="0.2">
      <c r="A977" s="9">
        <v>1488</v>
      </c>
      <c r="B977" s="9">
        <v>5176</v>
      </c>
      <c r="C977" s="9" t="s">
        <v>932</v>
      </c>
      <c r="D977" s="10" t="s">
        <v>302</v>
      </c>
      <c r="E977" s="9" t="s">
        <v>303</v>
      </c>
      <c r="F977" s="9" t="s">
        <v>304</v>
      </c>
      <c r="G977" s="11"/>
      <c r="I977" s="9">
        <v>96</v>
      </c>
      <c r="J977" s="12">
        <v>28</v>
      </c>
      <c r="K977" s="12" t="s">
        <v>305</v>
      </c>
      <c r="L977" s="12" t="s">
        <v>306</v>
      </c>
      <c r="M977" s="12">
        <v>28</v>
      </c>
      <c r="N977" s="9" t="s">
        <v>784</v>
      </c>
      <c r="O977" s="9" t="s">
        <v>104</v>
      </c>
      <c r="P977" s="13" t="s">
        <v>106</v>
      </c>
      <c r="Q977" s="9" t="s">
        <v>32</v>
      </c>
      <c r="R977" s="9">
        <v>1488</v>
      </c>
      <c r="S977" s="9" t="s">
        <v>143</v>
      </c>
      <c r="T977" s="9" t="s">
        <v>143</v>
      </c>
      <c r="U977" s="9"/>
      <c r="V977" s="9"/>
      <c r="W977" s="9"/>
    </row>
    <row r="978" spans="1:23" ht="16" x14ac:dyDescent="0.2">
      <c r="A978" s="9">
        <v>1489</v>
      </c>
      <c r="B978" s="9">
        <v>5177</v>
      </c>
      <c r="C978" s="9" t="s">
        <v>933</v>
      </c>
      <c r="D978" s="10" t="s">
        <v>187</v>
      </c>
      <c r="E978" s="9" t="s">
        <v>188</v>
      </c>
      <c r="F978" s="9" t="s">
        <v>189</v>
      </c>
      <c r="G978" s="11"/>
      <c r="I978" s="9">
        <v>96</v>
      </c>
      <c r="J978" s="12">
        <v>33</v>
      </c>
      <c r="K978" s="12" t="s">
        <v>190</v>
      </c>
      <c r="L978" s="12" t="s">
        <v>191</v>
      </c>
      <c r="M978" s="12">
        <v>23</v>
      </c>
      <c r="N978" s="9" t="s">
        <v>784</v>
      </c>
      <c r="O978" s="9" t="s">
        <v>104</v>
      </c>
      <c r="P978" s="13" t="s">
        <v>105</v>
      </c>
      <c r="Q978" s="9" t="s">
        <v>32</v>
      </c>
      <c r="R978" s="9">
        <v>1489</v>
      </c>
      <c r="S978" s="9" t="s">
        <v>143</v>
      </c>
      <c r="T978" s="9" t="s">
        <v>143</v>
      </c>
      <c r="U978" s="9"/>
      <c r="V978" s="9"/>
      <c r="W978" s="9"/>
    </row>
    <row r="979" spans="1:23" ht="16" x14ac:dyDescent="0.2">
      <c r="A979" s="9">
        <v>1489</v>
      </c>
      <c r="B979" s="9">
        <v>5178</v>
      </c>
      <c r="C979" s="9" t="s">
        <v>933</v>
      </c>
      <c r="D979" s="10" t="s">
        <v>187</v>
      </c>
      <c r="E979" s="9" t="s">
        <v>188</v>
      </c>
      <c r="F979" s="9" t="s">
        <v>189</v>
      </c>
      <c r="G979" s="11"/>
      <c r="I979" s="9">
        <v>96</v>
      </c>
      <c r="J979" s="12">
        <v>33</v>
      </c>
      <c r="K979" s="12" t="s">
        <v>190</v>
      </c>
      <c r="L979" s="12" t="s">
        <v>191</v>
      </c>
      <c r="M979" s="12">
        <v>23</v>
      </c>
      <c r="N979" s="9" t="s">
        <v>784</v>
      </c>
      <c r="O979" s="9" t="s">
        <v>104</v>
      </c>
      <c r="P979" s="13" t="s">
        <v>106</v>
      </c>
      <c r="Q979" s="9" t="s">
        <v>32</v>
      </c>
      <c r="R979" s="9">
        <v>1489</v>
      </c>
      <c r="S979" s="9" t="s">
        <v>143</v>
      </c>
      <c r="T979" s="9" t="s">
        <v>143</v>
      </c>
      <c r="U979" s="9"/>
      <c r="V979" s="9"/>
      <c r="W979" s="9"/>
    </row>
    <row r="980" spans="1:23" ht="90" x14ac:dyDescent="0.2">
      <c r="A980" s="9">
        <v>1490</v>
      </c>
      <c r="B980" s="9">
        <v>5179</v>
      </c>
      <c r="C980" s="9" t="s">
        <v>934</v>
      </c>
      <c r="D980" s="10" t="s">
        <v>598</v>
      </c>
      <c r="E980" s="9" t="s">
        <v>599</v>
      </c>
      <c r="F980" s="9" t="s">
        <v>600</v>
      </c>
      <c r="G980" s="11" t="s">
        <v>258</v>
      </c>
      <c r="H980" s="14" t="s">
        <v>143</v>
      </c>
      <c r="I980" s="9">
        <v>88</v>
      </c>
      <c r="J980" s="12">
        <v>79</v>
      </c>
      <c r="K980" s="12" t="s">
        <v>601</v>
      </c>
      <c r="L980" s="12" t="s">
        <v>602</v>
      </c>
      <c r="M980" s="12">
        <v>9</v>
      </c>
      <c r="N980" s="9" t="s">
        <v>784</v>
      </c>
      <c r="O980" s="14" t="s">
        <v>104</v>
      </c>
      <c r="P980" s="13" t="s">
        <v>105</v>
      </c>
      <c r="Q980" s="9" t="s">
        <v>32</v>
      </c>
      <c r="R980" s="9">
        <v>1490</v>
      </c>
      <c r="S980" s="9"/>
      <c r="T980" s="9"/>
      <c r="U980" s="9"/>
      <c r="V980" s="9"/>
      <c r="W980" s="9"/>
    </row>
    <row r="981" spans="1:23" ht="90" x14ac:dyDescent="0.2">
      <c r="A981" s="9">
        <v>1490</v>
      </c>
      <c r="B981" s="9">
        <v>5180</v>
      </c>
      <c r="C981" s="9" t="s">
        <v>934</v>
      </c>
      <c r="D981" s="10" t="s">
        <v>598</v>
      </c>
      <c r="E981" s="9" t="s">
        <v>599</v>
      </c>
      <c r="F981" s="9" t="s">
        <v>600</v>
      </c>
      <c r="G981" s="11" t="s">
        <v>258</v>
      </c>
      <c r="H981" s="14" t="s">
        <v>143</v>
      </c>
      <c r="I981" s="9">
        <v>88</v>
      </c>
      <c r="J981" s="12">
        <v>79</v>
      </c>
      <c r="K981" s="12" t="s">
        <v>601</v>
      </c>
      <c r="L981" s="12" t="s">
        <v>602</v>
      </c>
      <c r="M981" s="12">
        <v>9</v>
      </c>
      <c r="N981" s="9" t="s">
        <v>784</v>
      </c>
      <c r="O981" s="14" t="s">
        <v>104</v>
      </c>
      <c r="P981" s="13" t="s">
        <v>106</v>
      </c>
      <c r="Q981" s="9" t="s">
        <v>32</v>
      </c>
      <c r="R981" s="9">
        <v>1490</v>
      </c>
      <c r="S981" s="9"/>
      <c r="T981" s="9"/>
      <c r="U981" s="9"/>
      <c r="V981" s="9"/>
      <c r="W981" s="9"/>
    </row>
    <row r="982" spans="1:23" ht="16" x14ac:dyDescent="0.2">
      <c r="A982" s="9">
        <v>1491</v>
      </c>
      <c r="B982" s="9">
        <v>5181</v>
      </c>
      <c r="C982" s="9" t="s">
        <v>935</v>
      </c>
      <c r="D982" s="10" t="s">
        <v>488</v>
      </c>
      <c r="E982" s="9" t="s">
        <v>489</v>
      </c>
      <c r="F982" s="9" t="s">
        <v>490</v>
      </c>
      <c r="G982" s="11"/>
      <c r="I982" s="9">
        <v>96</v>
      </c>
      <c r="J982" s="12">
        <v>6</v>
      </c>
      <c r="K982" s="12" t="s">
        <v>491</v>
      </c>
      <c r="L982" s="12" t="s">
        <v>492</v>
      </c>
      <c r="M982" s="12">
        <v>35</v>
      </c>
      <c r="N982" s="9" t="s">
        <v>784</v>
      </c>
      <c r="O982" s="9" t="s">
        <v>30</v>
      </c>
      <c r="P982" s="13" t="s">
        <v>31</v>
      </c>
      <c r="Q982" s="9" t="s">
        <v>32</v>
      </c>
      <c r="R982" s="9">
        <v>1491</v>
      </c>
      <c r="S982" s="9"/>
      <c r="T982" s="9"/>
      <c r="U982" s="9"/>
      <c r="V982" s="9"/>
      <c r="W982" s="9"/>
    </row>
    <row r="983" spans="1:23" ht="16" x14ac:dyDescent="0.2">
      <c r="A983" s="9">
        <v>1491</v>
      </c>
      <c r="B983" s="9">
        <v>5182</v>
      </c>
      <c r="C983" s="9" t="s">
        <v>935</v>
      </c>
      <c r="D983" s="10" t="s">
        <v>488</v>
      </c>
      <c r="E983" s="9" t="s">
        <v>489</v>
      </c>
      <c r="F983" s="9" t="s">
        <v>490</v>
      </c>
      <c r="G983" s="11"/>
      <c r="I983" s="9">
        <v>96</v>
      </c>
      <c r="J983" s="12">
        <v>6</v>
      </c>
      <c r="K983" s="12" t="s">
        <v>491</v>
      </c>
      <c r="L983" s="12" t="s">
        <v>492</v>
      </c>
      <c r="M983" s="12">
        <v>35</v>
      </c>
      <c r="N983" s="9" t="s">
        <v>784</v>
      </c>
      <c r="O983" s="9" t="s">
        <v>30</v>
      </c>
      <c r="P983" s="13" t="s">
        <v>33</v>
      </c>
      <c r="Q983" s="9" t="s">
        <v>32</v>
      </c>
      <c r="R983" s="9">
        <v>1491</v>
      </c>
      <c r="S983" s="9"/>
      <c r="T983" s="9"/>
      <c r="U983" s="9"/>
      <c r="V983" s="9"/>
      <c r="W983" s="9"/>
    </row>
    <row r="984" spans="1:23" ht="16" x14ac:dyDescent="0.2">
      <c r="A984" s="9">
        <v>1492</v>
      </c>
      <c r="B984" s="9">
        <v>5183</v>
      </c>
      <c r="C984" s="9" t="s">
        <v>936</v>
      </c>
      <c r="D984" s="10" t="s">
        <v>138</v>
      </c>
      <c r="E984" s="9" t="s">
        <v>139</v>
      </c>
      <c r="F984" s="9" t="s">
        <v>140</v>
      </c>
      <c r="G984" s="11"/>
      <c r="H984" s="9"/>
      <c r="I984" s="9">
        <v>96</v>
      </c>
      <c r="J984" s="12">
        <v>48</v>
      </c>
      <c r="K984" s="12" t="s">
        <v>141</v>
      </c>
      <c r="L984" s="12" t="s">
        <v>142</v>
      </c>
      <c r="M984" s="12">
        <v>5</v>
      </c>
      <c r="N984" s="9" t="s">
        <v>784</v>
      </c>
      <c r="O984" s="9" t="s">
        <v>30</v>
      </c>
      <c r="P984" s="13" t="s">
        <v>31</v>
      </c>
      <c r="Q984" s="9" t="s">
        <v>32</v>
      </c>
      <c r="R984" s="9">
        <v>1492</v>
      </c>
      <c r="S984" s="9"/>
      <c r="T984" s="9"/>
      <c r="U984" s="9"/>
      <c r="V984" s="9"/>
      <c r="W984" s="9"/>
    </row>
    <row r="985" spans="1:23" ht="16" x14ac:dyDescent="0.2">
      <c r="A985" s="9">
        <v>1492</v>
      </c>
      <c r="B985" s="9">
        <v>5184</v>
      </c>
      <c r="C985" s="9" t="s">
        <v>936</v>
      </c>
      <c r="D985" s="10" t="s">
        <v>138</v>
      </c>
      <c r="E985" s="9" t="s">
        <v>139</v>
      </c>
      <c r="F985" s="9" t="s">
        <v>140</v>
      </c>
      <c r="G985" s="11"/>
      <c r="H985" s="9"/>
      <c r="I985" s="9">
        <v>96</v>
      </c>
      <c r="J985" s="12">
        <v>48</v>
      </c>
      <c r="K985" s="12" t="s">
        <v>141</v>
      </c>
      <c r="L985" s="12" t="s">
        <v>142</v>
      </c>
      <c r="M985" s="12">
        <v>5</v>
      </c>
      <c r="N985" s="9" t="s">
        <v>784</v>
      </c>
      <c r="O985" s="9" t="s">
        <v>30</v>
      </c>
      <c r="P985" s="13" t="s">
        <v>33</v>
      </c>
      <c r="Q985" s="9" t="s">
        <v>32</v>
      </c>
      <c r="R985" s="9">
        <v>1492</v>
      </c>
      <c r="S985" s="9"/>
      <c r="T985" s="9"/>
      <c r="U985" s="9"/>
      <c r="V985" s="9"/>
      <c r="W985" s="9"/>
    </row>
    <row r="986" spans="1:23" ht="16" x14ac:dyDescent="0.2">
      <c r="A986" s="9">
        <v>1493</v>
      </c>
      <c r="B986" s="9">
        <v>5185</v>
      </c>
      <c r="C986" s="9" t="s">
        <v>937</v>
      </c>
      <c r="D986" s="10" t="s">
        <v>120</v>
      </c>
      <c r="E986" s="9" t="s">
        <v>121</v>
      </c>
      <c r="F986" s="9" t="s">
        <v>120</v>
      </c>
      <c r="G986" s="11"/>
      <c r="I986" s="9">
        <v>96</v>
      </c>
      <c r="J986" s="12">
        <v>84</v>
      </c>
      <c r="K986" s="12"/>
      <c r="L986" s="12" t="s">
        <v>43</v>
      </c>
      <c r="M986" s="12">
        <v>83</v>
      </c>
      <c r="N986" s="9" t="s">
        <v>784</v>
      </c>
      <c r="O986" s="9" t="s">
        <v>30</v>
      </c>
      <c r="P986" s="13" t="s">
        <v>31</v>
      </c>
      <c r="Q986" s="9" t="s">
        <v>32</v>
      </c>
      <c r="R986" s="9">
        <v>1493</v>
      </c>
      <c r="S986" s="9"/>
      <c r="T986" s="9"/>
      <c r="U986" s="9"/>
      <c r="V986" s="9"/>
      <c r="W986" s="9"/>
    </row>
    <row r="987" spans="1:23" ht="16" x14ac:dyDescent="0.2">
      <c r="A987" s="9">
        <v>1493</v>
      </c>
      <c r="B987" s="9">
        <v>5186</v>
      </c>
      <c r="C987" s="9" t="s">
        <v>937</v>
      </c>
      <c r="D987" s="10" t="s">
        <v>120</v>
      </c>
      <c r="E987" s="9" t="s">
        <v>121</v>
      </c>
      <c r="F987" s="9" t="s">
        <v>120</v>
      </c>
      <c r="G987" s="11"/>
      <c r="I987" s="9">
        <v>96</v>
      </c>
      <c r="J987" s="12">
        <v>84</v>
      </c>
      <c r="K987" s="12"/>
      <c r="L987" s="12" t="s">
        <v>43</v>
      </c>
      <c r="M987" s="12">
        <v>83</v>
      </c>
      <c r="N987" s="9" t="s">
        <v>784</v>
      </c>
      <c r="O987" s="9" t="s">
        <v>30</v>
      </c>
      <c r="P987" s="13" t="s">
        <v>33</v>
      </c>
      <c r="Q987" s="9" t="s">
        <v>32</v>
      </c>
      <c r="R987" s="9">
        <v>1493</v>
      </c>
      <c r="S987" s="9"/>
      <c r="T987" s="9"/>
      <c r="U987" s="9"/>
      <c r="V987" s="9"/>
      <c r="W987" s="9"/>
    </row>
    <row r="988" spans="1:23" ht="16" x14ac:dyDescent="0.2">
      <c r="A988" s="9">
        <v>1494</v>
      </c>
      <c r="B988" s="9">
        <v>5187</v>
      </c>
      <c r="C988" s="9" t="s">
        <v>938</v>
      </c>
      <c r="D988" s="10" t="s">
        <v>35</v>
      </c>
      <c r="E988" s="9" t="s">
        <v>36</v>
      </c>
      <c r="F988" s="9" t="s">
        <v>37</v>
      </c>
      <c r="G988" s="11"/>
      <c r="I988" s="9">
        <v>96</v>
      </c>
      <c r="J988" s="12">
        <v>59</v>
      </c>
      <c r="K988" s="12" t="s">
        <v>38</v>
      </c>
      <c r="L988" s="12" t="s">
        <v>39</v>
      </c>
      <c r="M988" s="12">
        <v>66</v>
      </c>
      <c r="N988" s="9" t="s">
        <v>784</v>
      </c>
      <c r="O988" s="9" t="s">
        <v>30</v>
      </c>
      <c r="P988" s="13" t="s">
        <v>31</v>
      </c>
      <c r="Q988" s="9" t="s">
        <v>32</v>
      </c>
      <c r="R988" s="9">
        <v>1494</v>
      </c>
      <c r="S988" s="9"/>
      <c r="T988" s="9"/>
      <c r="U988" s="9"/>
      <c r="V988" s="9"/>
      <c r="W988" s="9"/>
    </row>
    <row r="989" spans="1:23" ht="16" x14ac:dyDescent="0.2">
      <c r="A989" s="9">
        <v>1494</v>
      </c>
      <c r="B989" s="9">
        <v>5188</v>
      </c>
      <c r="C989" s="9" t="s">
        <v>938</v>
      </c>
      <c r="D989" s="10" t="s">
        <v>35</v>
      </c>
      <c r="E989" s="9" t="s">
        <v>36</v>
      </c>
      <c r="F989" s="9" t="s">
        <v>37</v>
      </c>
      <c r="G989" s="11"/>
      <c r="I989" s="9">
        <v>96</v>
      </c>
      <c r="J989" s="12">
        <v>59</v>
      </c>
      <c r="K989" s="12" t="s">
        <v>38</v>
      </c>
      <c r="L989" s="12" t="s">
        <v>39</v>
      </c>
      <c r="M989" s="12">
        <v>66</v>
      </c>
      <c r="N989" s="9" t="s">
        <v>784</v>
      </c>
      <c r="O989" s="9" t="s">
        <v>30</v>
      </c>
      <c r="P989" s="13" t="s">
        <v>33</v>
      </c>
      <c r="Q989" s="9" t="s">
        <v>32</v>
      </c>
      <c r="R989" s="9">
        <v>1494</v>
      </c>
      <c r="S989" s="9"/>
      <c r="T989" s="9"/>
      <c r="U989" s="9"/>
      <c r="V989" s="9"/>
      <c r="W989" s="9"/>
    </row>
    <row r="990" spans="1:23" ht="16" x14ac:dyDescent="0.2">
      <c r="A990" s="9">
        <v>1495</v>
      </c>
      <c r="B990" s="9">
        <v>5189</v>
      </c>
      <c r="C990" s="9" t="s">
        <v>939</v>
      </c>
      <c r="D990" s="10" t="s">
        <v>51</v>
      </c>
      <c r="E990" s="9" t="s">
        <v>52</v>
      </c>
      <c r="F990" s="9" t="s">
        <v>53</v>
      </c>
      <c r="G990" s="11"/>
      <c r="I990" s="9">
        <v>96</v>
      </c>
      <c r="J990" s="12">
        <v>47</v>
      </c>
      <c r="K990" s="12" t="s">
        <v>54</v>
      </c>
      <c r="L990" s="12" t="s">
        <v>55</v>
      </c>
      <c r="M990" s="12">
        <v>61</v>
      </c>
      <c r="N990" s="9" t="s">
        <v>784</v>
      </c>
      <c r="O990" s="9" t="s">
        <v>30</v>
      </c>
      <c r="P990" s="13" t="s">
        <v>31</v>
      </c>
      <c r="Q990" s="9" t="s">
        <v>32</v>
      </c>
      <c r="R990" s="9">
        <v>1495</v>
      </c>
      <c r="S990" s="9"/>
      <c r="T990" s="9"/>
      <c r="U990" s="9"/>
      <c r="V990" s="9"/>
      <c r="W990" s="9"/>
    </row>
    <row r="991" spans="1:23" ht="16" x14ac:dyDescent="0.2">
      <c r="A991" s="9">
        <v>1495</v>
      </c>
      <c r="B991" s="9">
        <v>5190</v>
      </c>
      <c r="C991" s="9" t="s">
        <v>939</v>
      </c>
      <c r="D991" s="10" t="s">
        <v>51</v>
      </c>
      <c r="E991" s="9" t="s">
        <v>52</v>
      </c>
      <c r="F991" s="9" t="s">
        <v>53</v>
      </c>
      <c r="G991" s="11"/>
      <c r="I991" s="9">
        <v>96</v>
      </c>
      <c r="J991" s="12">
        <v>47</v>
      </c>
      <c r="K991" s="12" t="s">
        <v>54</v>
      </c>
      <c r="L991" s="12" t="s">
        <v>55</v>
      </c>
      <c r="M991" s="12">
        <v>61</v>
      </c>
      <c r="N991" s="9" t="s">
        <v>784</v>
      </c>
      <c r="O991" s="9" t="s">
        <v>30</v>
      </c>
      <c r="P991" s="13" t="s">
        <v>33</v>
      </c>
      <c r="Q991" s="9" t="s">
        <v>32</v>
      </c>
      <c r="R991" s="9">
        <v>1495</v>
      </c>
      <c r="S991" s="9"/>
      <c r="T991" s="9"/>
      <c r="U991" s="9"/>
      <c r="V991" s="9"/>
      <c r="W991" s="9"/>
    </row>
    <row r="992" spans="1:23" ht="16" x14ac:dyDescent="0.2">
      <c r="A992" s="9">
        <v>1496</v>
      </c>
      <c r="B992" s="9">
        <v>5191</v>
      </c>
      <c r="C992" s="9" t="s">
        <v>940</v>
      </c>
      <c r="D992" s="10" t="s">
        <v>69</v>
      </c>
      <c r="E992" s="9" t="s">
        <v>70</v>
      </c>
      <c r="F992" s="9" t="s">
        <v>71</v>
      </c>
      <c r="G992" s="11"/>
      <c r="I992" s="9">
        <v>96</v>
      </c>
      <c r="J992" s="12">
        <v>44</v>
      </c>
      <c r="K992" s="12" t="s">
        <v>72</v>
      </c>
      <c r="L992" s="12" t="s">
        <v>73</v>
      </c>
      <c r="M992" s="12">
        <v>58</v>
      </c>
      <c r="N992" s="9" t="s">
        <v>784</v>
      </c>
      <c r="O992" s="9" t="s">
        <v>30</v>
      </c>
      <c r="P992" s="13" t="s">
        <v>31</v>
      </c>
      <c r="Q992" s="9" t="s">
        <v>32</v>
      </c>
      <c r="R992" s="9">
        <v>1496</v>
      </c>
      <c r="S992" s="9"/>
      <c r="T992" s="9"/>
      <c r="U992" s="9"/>
      <c r="V992" s="9"/>
      <c r="W992" s="9"/>
    </row>
    <row r="993" spans="1:23" ht="16" x14ac:dyDescent="0.2">
      <c r="A993" s="9">
        <v>1496</v>
      </c>
      <c r="B993" s="9">
        <v>5192</v>
      </c>
      <c r="C993" s="9" t="s">
        <v>940</v>
      </c>
      <c r="D993" s="10" t="s">
        <v>69</v>
      </c>
      <c r="E993" s="9" t="s">
        <v>70</v>
      </c>
      <c r="F993" s="9" t="s">
        <v>71</v>
      </c>
      <c r="G993" s="11"/>
      <c r="I993" s="9">
        <v>96</v>
      </c>
      <c r="J993" s="12">
        <v>44</v>
      </c>
      <c r="K993" s="12" t="s">
        <v>72</v>
      </c>
      <c r="L993" s="12" t="s">
        <v>73</v>
      </c>
      <c r="M993" s="12">
        <v>58</v>
      </c>
      <c r="N993" s="9" t="s">
        <v>784</v>
      </c>
      <c r="O993" s="9" t="s">
        <v>30</v>
      </c>
      <c r="P993" s="13" t="s">
        <v>33</v>
      </c>
      <c r="Q993" s="9" t="s">
        <v>32</v>
      </c>
      <c r="R993" s="9">
        <v>1496</v>
      </c>
      <c r="S993" s="9"/>
      <c r="T993" s="9"/>
      <c r="U993" s="9"/>
      <c r="V993" s="9"/>
      <c r="W993" s="9"/>
    </row>
    <row r="994" spans="1:23" ht="16" x14ac:dyDescent="0.2">
      <c r="A994" s="9">
        <v>1497</v>
      </c>
      <c r="B994" s="9">
        <v>5193</v>
      </c>
      <c r="C994" s="9" t="s">
        <v>941</v>
      </c>
      <c r="D994" s="10" t="s">
        <v>332</v>
      </c>
      <c r="E994" s="9" t="s">
        <v>333</v>
      </c>
      <c r="F994" s="9" t="s">
        <v>334</v>
      </c>
      <c r="G994" s="11"/>
      <c r="I994" s="9">
        <v>96</v>
      </c>
      <c r="J994" s="12">
        <v>38</v>
      </c>
      <c r="K994" s="12" t="s">
        <v>335</v>
      </c>
      <c r="L994" s="12" t="s">
        <v>336</v>
      </c>
      <c r="M994" s="12">
        <v>57</v>
      </c>
      <c r="N994" s="9" t="s">
        <v>784</v>
      </c>
      <c r="O994" s="9" t="s">
        <v>30</v>
      </c>
      <c r="P994" s="13" t="s">
        <v>31</v>
      </c>
      <c r="Q994" s="9" t="s">
        <v>32</v>
      </c>
      <c r="R994" s="9">
        <v>1497</v>
      </c>
      <c r="S994" s="9"/>
      <c r="T994" s="9"/>
      <c r="U994" s="9"/>
      <c r="V994" s="9"/>
      <c r="W994" s="9"/>
    </row>
    <row r="995" spans="1:23" ht="16" x14ac:dyDescent="0.2">
      <c r="A995" s="9">
        <v>1497</v>
      </c>
      <c r="B995" s="9">
        <v>5194</v>
      </c>
      <c r="C995" s="9" t="s">
        <v>941</v>
      </c>
      <c r="D995" s="10" t="s">
        <v>332</v>
      </c>
      <c r="E995" s="9" t="s">
        <v>333</v>
      </c>
      <c r="F995" s="9" t="s">
        <v>334</v>
      </c>
      <c r="G995" s="11"/>
      <c r="I995" s="9">
        <v>96</v>
      </c>
      <c r="J995" s="12">
        <v>38</v>
      </c>
      <c r="K995" s="12" t="s">
        <v>335</v>
      </c>
      <c r="L995" s="12" t="s">
        <v>336</v>
      </c>
      <c r="M995" s="12">
        <v>57</v>
      </c>
      <c r="N995" s="9" t="s">
        <v>784</v>
      </c>
      <c r="O995" s="9" t="s">
        <v>30</v>
      </c>
      <c r="P995" s="13" t="s">
        <v>33</v>
      </c>
      <c r="Q995" s="9" t="s">
        <v>32</v>
      </c>
      <c r="R995" s="9">
        <v>1497</v>
      </c>
      <c r="S995" s="9"/>
      <c r="T995" s="9"/>
      <c r="U995" s="9"/>
      <c r="V995" s="9"/>
      <c r="W995" s="9"/>
    </row>
    <row r="996" spans="1:23" ht="16" x14ac:dyDescent="0.2">
      <c r="A996" s="9">
        <v>1498</v>
      </c>
      <c r="B996" s="9">
        <v>5195</v>
      </c>
      <c r="C996" s="9" t="s">
        <v>942</v>
      </c>
      <c r="D996" s="10"/>
      <c r="E996" s="9" t="s">
        <v>42</v>
      </c>
      <c r="F996" s="9" t="s">
        <v>591</v>
      </c>
      <c r="G996" s="11"/>
      <c r="I996" s="9">
        <v>96</v>
      </c>
      <c r="J996" s="12">
        <v>101</v>
      </c>
      <c r="K996" s="12"/>
      <c r="L996" s="12" t="s">
        <v>43</v>
      </c>
      <c r="M996" s="12"/>
      <c r="N996" s="9" t="s">
        <v>784</v>
      </c>
      <c r="O996" s="9" t="s">
        <v>30</v>
      </c>
      <c r="P996" s="13" t="s">
        <v>31</v>
      </c>
      <c r="Q996" s="9" t="s">
        <v>32</v>
      </c>
      <c r="R996" s="9">
        <v>1498</v>
      </c>
      <c r="S996" s="9"/>
      <c r="T996" s="9"/>
      <c r="U996" s="9"/>
      <c r="V996" s="9"/>
      <c r="W996" s="9"/>
    </row>
    <row r="997" spans="1:23" ht="16" x14ac:dyDescent="0.2">
      <c r="A997" s="9">
        <v>1498</v>
      </c>
      <c r="B997" s="9">
        <v>5196</v>
      </c>
      <c r="C997" s="9" t="s">
        <v>942</v>
      </c>
      <c r="D997" s="10"/>
      <c r="E997" s="9" t="s">
        <v>42</v>
      </c>
      <c r="F997" s="9" t="s">
        <v>591</v>
      </c>
      <c r="G997" s="11"/>
      <c r="I997" s="9">
        <v>96</v>
      </c>
      <c r="J997" s="12">
        <v>101</v>
      </c>
      <c r="K997" s="12"/>
      <c r="L997" s="12" t="s">
        <v>43</v>
      </c>
      <c r="M997" s="12"/>
      <c r="N997" s="9" t="s">
        <v>784</v>
      </c>
      <c r="O997" s="9" t="s">
        <v>30</v>
      </c>
      <c r="P997" s="13" t="s">
        <v>33</v>
      </c>
      <c r="Q997" s="9" t="s">
        <v>32</v>
      </c>
      <c r="R997" s="9">
        <v>1498</v>
      </c>
      <c r="S997" s="9"/>
      <c r="T997" s="9"/>
      <c r="U997" s="9"/>
      <c r="V997" s="9"/>
      <c r="W997" s="9"/>
    </row>
    <row r="998" spans="1:23" ht="16" x14ac:dyDescent="0.2">
      <c r="A998" s="9">
        <v>1499</v>
      </c>
      <c r="B998" s="9">
        <v>5197</v>
      </c>
      <c r="C998" s="9" t="s">
        <v>943</v>
      </c>
      <c r="D998" s="10"/>
      <c r="E998" s="9" t="s">
        <v>42</v>
      </c>
      <c r="F998" s="9" t="s">
        <v>591</v>
      </c>
      <c r="G998" s="11"/>
      <c r="I998" s="9">
        <v>96</v>
      </c>
      <c r="J998" s="12">
        <v>101</v>
      </c>
      <c r="K998" s="12"/>
      <c r="L998" s="12" t="s">
        <v>43</v>
      </c>
      <c r="M998" s="12"/>
      <c r="N998" s="9" t="s">
        <v>784</v>
      </c>
      <c r="O998" s="9" t="s">
        <v>30</v>
      </c>
      <c r="P998" s="13" t="s">
        <v>31</v>
      </c>
      <c r="Q998" s="9" t="s">
        <v>32</v>
      </c>
      <c r="R998" s="9">
        <v>1499</v>
      </c>
      <c r="S998" s="9"/>
      <c r="T998" s="9"/>
      <c r="U998" s="9"/>
      <c r="V998" s="9"/>
      <c r="W998" s="9"/>
    </row>
    <row r="999" spans="1:23" ht="16" x14ac:dyDescent="0.2">
      <c r="A999" s="9">
        <v>1499</v>
      </c>
      <c r="B999" s="9">
        <v>5198</v>
      </c>
      <c r="C999" s="9" t="s">
        <v>943</v>
      </c>
      <c r="D999" s="10"/>
      <c r="E999" s="9" t="s">
        <v>42</v>
      </c>
      <c r="F999" s="9" t="s">
        <v>591</v>
      </c>
      <c r="G999" s="11"/>
      <c r="I999" s="9">
        <v>96</v>
      </c>
      <c r="J999" s="12">
        <v>101</v>
      </c>
      <c r="K999" s="12"/>
      <c r="L999" s="12" t="s">
        <v>43</v>
      </c>
      <c r="M999" s="12"/>
      <c r="N999" s="9" t="s">
        <v>784</v>
      </c>
      <c r="O999" s="9" t="s">
        <v>30</v>
      </c>
      <c r="P999" s="13" t="s">
        <v>33</v>
      </c>
      <c r="Q999" s="9" t="s">
        <v>32</v>
      </c>
      <c r="R999" s="9">
        <v>1499</v>
      </c>
      <c r="S999" s="9"/>
      <c r="T999" s="9"/>
      <c r="U999" s="9"/>
      <c r="V999" s="9"/>
      <c r="W999" s="9"/>
    </row>
    <row r="1000" spans="1:23" ht="16" x14ac:dyDescent="0.2">
      <c r="A1000" s="9">
        <v>1500</v>
      </c>
      <c r="B1000" s="9">
        <v>5199</v>
      </c>
      <c r="C1000" s="9" t="s">
        <v>944</v>
      </c>
      <c r="D1000" s="10"/>
      <c r="E1000" s="9" t="s">
        <v>42</v>
      </c>
      <c r="F1000" s="9" t="s">
        <v>591</v>
      </c>
      <c r="G1000" s="11"/>
      <c r="I1000" s="9">
        <v>96</v>
      </c>
      <c r="J1000" s="12">
        <v>101</v>
      </c>
      <c r="K1000" s="12"/>
      <c r="L1000" s="12" t="s">
        <v>43</v>
      </c>
      <c r="M1000" s="12"/>
      <c r="N1000" s="9" t="s">
        <v>784</v>
      </c>
      <c r="O1000" s="9" t="s">
        <v>30</v>
      </c>
      <c r="P1000" s="13" t="s">
        <v>31</v>
      </c>
      <c r="Q1000" s="9" t="s">
        <v>32</v>
      </c>
      <c r="R1000" s="9">
        <v>1500</v>
      </c>
      <c r="S1000" s="9"/>
      <c r="T1000" s="9"/>
      <c r="U1000" s="9"/>
      <c r="V1000" s="9"/>
      <c r="W1000" s="9"/>
    </row>
    <row r="1001" spans="1:23" ht="16" x14ac:dyDescent="0.2">
      <c r="A1001" s="9">
        <v>1500</v>
      </c>
      <c r="B1001" s="9">
        <v>5200</v>
      </c>
      <c r="C1001" s="9" t="s">
        <v>944</v>
      </c>
      <c r="D1001" s="10"/>
      <c r="E1001" s="9" t="s">
        <v>42</v>
      </c>
      <c r="F1001" s="9" t="s">
        <v>591</v>
      </c>
      <c r="G1001" s="11"/>
      <c r="I1001" s="9">
        <v>96</v>
      </c>
      <c r="J1001" s="12">
        <v>101</v>
      </c>
      <c r="K1001" s="12"/>
      <c r="L1001" s="12" t="s">
        <v>43</v>
      </c>
      <c r="M1001" s="12"/>
      <c r="N1001" s="9" t="s">
        <v>784</v>
      </c>
      <c r="O1001" s="9" t="s">
        <v>30</v>
      </c>
      <c r="P1001" s="13" t="s">
        <v>33</v>
      </c>
      <c r="Q1001" s="9" t="s">
        <v>32</v>
      </c>
      <c r="R1001" s="9">
        <v>1500</v>
      </c>
      <c r="S1001" s="9"/>
      <c r="T1001" s="9"/>
      <c r="U1001" s="9"/>
      <c r="V1001" s="9"/>
      <c r="W1001" s="9"/>
    </row>
    <row r="1002" spans="1:23" ht="16" x14ac:dyDescent="0.2">
      <c r="A1002" s="9">
        <v>1501</v>
      </c>
      <c r="B1002" s="9">
        <v>5201</v>
      </c>
      <c r="C1002" s="9" t="s">
        <v>945</v>
      </c>
      <c r="D1002" s="10"/>
      <c r="E1002" s="9" t="s">
        <v>42</v>
      </c>
      <c r="F1002" s="9" t="s">
        <v>591</v>
      </c>
      <c r="G1002" s="11"/>
      <c r="I1002" s="9">
        <v>96</v>
      </c>
      <c r="J1002" s="12">
        <v>101</v>
      </c>
      <c r="K1002" s="12"/>
      <c r="L1002" s="12" t="s">
        <v>43</v>
      </c>
      <c r="M1002" s="12"/>
      <c r="N1002" s="9" t="s">
        <v>784</v>
      </c>
      <c r="O1002" s="9" t="s">
        <v>30</v>
      </c>
      <c r="P1002" s="13" t="s">
        <v>31</v>
      </c>
      <c r="Q1002" s="9" t="s">
        <v>32</v>
      </c>
      <c r="R1002" s="9">
        <v>1501</v>
      </c>
      <c r="S1002" s="9"/>
      <c r="T1002" s="9"/>
      <c r="U1002" s="9"/>
      <c r="V1002" s="9"/>
      <c r="W1002" s="9"/>
    </row>
    <row r="1003" spans="1:23" ht="16" x14ac:dyDescent="0.2">
      <c r="A1003" s="9">
        <v>1501</v>
      </c>
      <c r="B1003" s="9">
        <v>5202</v>
      </c>
      <c r="C1003" s="9" t="s">
        <v>945</v>
      </c>
      <c r="D1003" s="10"/>
      <c r="E1003" s="9" t="s">
        <v>42</v>
      </c>
      <c r="F1003" s="9" t="s">
        <v>591</v>
      </c>
      <c r="G1003" s="11"/>
      <c r="I1003" s="9">
        <v>96</v>
      </c>
      <c r="J1003" s="12">
        <v>101</v>
      </c>
      <c r="K1003" s="12"/>
      <c r="L1003" s="12" t="s">
        <v>43</v>
      </c>
      <c r="M1003" s="12"/>
      <c r="N1003" s="9" t="s">
        <v>784</v>
      </c>
      <c r="O1003" s="9" t="s">
        <v>30</v>
      </c>
      <c r="P1003" s="13" t="s">
        <v>33</v>
      </c>
      <c r="Q1003" s="9" t="s">
        <v>32</v>
      </c>
      <c r="R1003" s="9">
        <v>1501</v>
      </c>
      <c r="S1003" s="9"/>
      <c r="T1003" s="9"/>
      <c r="U1003" s="9"/>
      <c r="V1003" s="9"/>
      <c r="W1003" s="9"/>
    </row>
    <row r="1004" spans="1:23" ht="16" x14ac:dyDescent="0.2">
      <c r="A1004" s="9">
        <v>1502</v>
      </c>
      <c r="B1004" s="9">
        <v>5203</v>
      </c>
      <c r="C1004" s="9" t="s">
        <v>946</v>
      </c>
      <c r="D1004" s="10"/>
      <c r="E1004" s="9" t="s">
        <v>42</v>
      </c>
      <c r="F1004" s="9" t="s">
        <v>591</v>
      </c>
      <c r="G1004" s="11"/>
      <c r="I1004" s="9">
        <v>96</v>
      </c>
      <c r="J1004" s="12">
        <v>101</v>
      </c>
      <c r="K1004" s="12"/>
      <c r="L1004" s="12" t="s">
        <v>43</v>
      </c>
      <c r="M1004" s="12"/>
      <c r="N1004" s="9" t="s">
        <v>784</v>
      </c>
      <c r="O1004" s="9" t="s">
        <v>30</v>
      </c>
      <c r="P1004" s="13" t="s">
        <v>31</v>
      </c>
      <c r="Q1004" s="9" t="s">
        <v>32</v>
      </c>
      <c r="R1004" s="9">
        <v>1502</v>
      </c>
      <c r="S1004" s="9"/>
      <c r="T1004" s="9"/>
      <c r="U1004" s="9"/>
      <c r="V1004" s="9"/>
      <c r="W1004" s="9"/>
    </row>
    <row r="1005" spans="1:23" ht="16" x14ac:dyDescent="0.2">
      <c r="A1005" s="9">
        <v>1502</v>
      </c>
      <c r="B1005" s="9">
        <v>5204</v>
      </c>
      <c r="C1005" s="9" t="s">
        <v>946</v>
      </c>
      <c r="D1005" s="10"/>
      <c r="E1005" s="9" t="s">
        <v>42</v>
      </c>
      <c r="F1005" s="9" t="s">
        <v>591</v>
      </c>
      <c r="G1005" s="11"/>
      <c r="I1005" s="9">
        <v>96</v>
      </c>
      <c r="J1005" s="12">
        <v>101</v>
      </c>
      <c r="K1005" s="12"/>
      <c r="L1005" s="12" t="s">
        <v>43</v>
      </c>
      <c r="M1005" s="12"/>
      <c r="N1005" s="9" t="s">
        <v>784</v>
      </c>
      <c r="O1005" s="9" t="s">
        <v>30</v>
      </c>
      <c r="P1005" s="13" t="s">
        <v>33</v>
      </c>
      <c r="Q1005" s="9" t="s">
        <v>32</v>
      </c>
      <c r="R1005" s="9">
        <v>1502</v>
      </c>
      <c r="S1005" s="9"/>
      <c r="T1005" s="9"/>
      <c r="U1005" s="9"/>
      <c r="V1005" s="9"/>
      <c r="W1005" s="9"/>
    </row>
    <row r="1006" spans="1:23" ht="16" x14ac:dyDescent="0.2">
      <c r="A1006" s="9">
        <v>1503</v>
      </c>
      <c r="B1006" s="9">
        <v>5205</v>
      </c>
      <c r="C1006" s="9" t="s">
        <v>947</v>
      </c>
      <c r="D1006" s="10" t="s">
        <v>69</v>
      </c>
      <c r="E1006" s="9" t="s">
        <v>70</v>
      </c>
      <c r="F1006" s="9" t="s">
        <v>71</v>
      </c>
      <c r="G1006" s="11"/>
      <c r="I1006" s="9">
        <v>96</v>
      </c>
      <c r="J1006" s="12">
        <v>44</v>
      </c>
      <c r="K1006" s="12" t="s">
        <v>72</v>
      </c>
      <c r="L1006" s="12" t="s">
        <v>73</v>
      </c>
      <c r="M1006" s="12">
        <v>58</v>
      </c>
      <c r="N1006" s="9" t="s">
        <v>784</v>
      </c>
      <c r="O1006" s="9" t="s">
        <v>104</v>
      </c>
      <c r="P1006" s="13" t="s">
        <v>105</v>
      </c>
      <c r="Q1006" s="9" t="s">
        <v>32</v>
      </c>
      <c r="R1006" s="9">
        <v>1503</v>
      </c>
      <c r="S1006" s="9"/>
      <c r="T1006" s="9"/>
      <c r="U1006" s="9"/>
      <c r="V1006" s="9"/>
      <c r="W1006" s="9"/>
    </row>
    <row r="1007" spans="1:23" ht="16" x14ac:dyDescent="0.2">
      <c r="A1007" s="9">
        <v>1503</v>
      </c>
      <c r="B1007" s="9">
        <v>5206</v>
      </c>
      <c r="C1007" s="9" t="s">
        <v>947</v>
      </c>
      <c r="D1007" s="10" t="s">
        <v>69</v>
      </c>
      <c r="E1007" s="9" t="s">
        <v>70</v>
      </c>
      <c r="F1007" s="9" t="s">
        <v>71</v>
      </c>
      <c r="G1007" s="11"/>
      <c r="I1007" s="9">
        <v>96</v>
      </c>
      <c r="J1007" s="12">
        <v>44</v>
      </c>
      <c r="K1007" s="12" t="s">
        <v>72</v>
      </c>
      <c r="L1007" s="12" t="s">
        <v>73</v>
      </c>
      <c r="M1007" s="12">
        <v>58</v>
      </c>
      <c r="N1007" s="9" t="s">
        <v>784</v>
      </c>
      <c r="O1007" s="9" t="s">
        <v>104</v>
      </c>
      <c r="P1007" s="13" t="s">
        <v>106</v>
      </c>
      <c r="Q1007" s="9" t="s">
        <v>32</v>
      </c>
      <c r="R1007" s="9">
        <v>1503</v>
      </c>
      <c r="S1007" s="9"/>
      <c r="T1007" s="9"/>
      <c r="U1007" s="9"/>
      <c r="V1007" s="9"/>
      <c r="W1007" s="9"/>
    </row>
    <row r="1008" spans="1:23" ht="90" x14ac:dyDescent="0.2">
      <c r="A1008" s="9">
        <v>1504</v>
      </c>
      <c r="B1008" s="9">
        <v>5207</v>
      </c>
      <c r="C1008" s="9" t="s">
        <v>948</v>
      </c>
      <c r="D1008" s="10" t="s">
        <v>255</v>
      </c>
      <c r="E1008" s="9" t="s">
        <v>256</v>
      </c>
      <c r="F1008" s="9" t="s">
        <v>257</v>
      </c>
      <c r="G1008" s="11" t="s">
        <v>258</v>
      </c>
      <c r="H1008" s="14" t="s">
        <v>143</v>
      </c>
      <c r="I1008" s="9">
        <v>84</v>
      </c>
      <c r="J1008" s="12">
        <v>77</v>
      </c>
      <c r="K1008" s="12" t="s">
        <v>259</v>
      </c>
      <c r="L1008" s="12" t="s">
        <v>260</v>
      </c>
      <c r="M1008" s="12">
        <v>45</v>
      </c>
      <c r="N1008" s="9" t="s">
        <v>784</v>
      </c>
      <c r="O1008" s="14" t="s">
        <v>104</v>
      </c>
      <c r="P1008" s="13" t="s">
        <v>105</v>
      </c>
      <c r="Q1008" s="9" t="s">
        <v>32</v>
      </c>
      <c r="R1008" s="9">
        <v>1504</v>
      </c>
      <c r="S1008" s="9"/>
      <c r="T1008" s="9"/>
      <c r="U1008" s="9"/>
      <c r="V1008" s="9"/>
      <c r="W1008" s="9"/>
    </row>
    <row r="1009" spans="1:23" ht="90" x14ac:dyDescent="0.2">
      <c r="A1009" s="9">
        <v>1504</v>
      </c>
      <c r="B1009" s="9">
        <v>5208</v>
      </c>
      <c r="C1009" s="9" t="s">
        <v>948</v>
      </c>
      <c r="D1009" s="10" t="s">
        <v>255</v>
      </c>
      <c r="E1009" s="9" t="s">
        <v>256</v>
      </c>
      <c r="F1009" s="9" t="s">
        <v>257</v>
      </c>
      <c r="G1009" s="11" t="s">
        <v>258</v>
      </c>
      <c r="H1009" s="14" t="s">
        <v>143</v>
      </c>
      <c r="I1009" s="9">
        <v>84</v>
      </c>
      <c r="J1009" s="12">
        <v>77</v>
      </c>
      <c r="K1009" s="12" t="s">
        <v>259</v>
      </c>
      <c r="L1009" s="12" t="s">
        <v>260</v>
      </c>
      <c r="M1009" s="12">
        <v>45</v>
      </c>
      <c r="N1009" s="9" t="s">
        <v>784</v>
      </c>
      <c r="O1009" s="14" t="s">
        <v>104</v>
      </c>
      <c r="P1009" s="13" t="s">
        <v>106</v>
      </c>
      <c r="Q1009" s="9" t="s">
        <v>32</v>
      </c>
      <c r="R1009" s="9">
        <v>1504</v>
      </c>
      <c r="S1009" s="9"/>
      <c r="T1009" s="9"/>
      <c r="U1009" s="9"/>
      <c r="V1009" s="9"/>
      <c r="W1009" s="9"/>
    </row>
    <row r="1010" spans="1:23" ht="16" x14ac:dyDescent="0.2">
      <c r="A1010" s="9">
        <v>1505</v>
      </c>
      <c r="B1010" s="9">
        <v>5209</v>
      </c>
      <c r="C1010" s="9" t="s">
        <v>949</v>
      </c>
      <c r="D1010" s="10" t="s">
        <v>351</v>
      </c>
      <c r="E1010" s="9" t="s">
        <v>352</v>
      </c>
      <c r="F1010" s="9" t="s">
        <v>351</v>
      </c>
      <c r="G1010" s="11"/>
      <c r="I1010" s="9">
        <v>96</v>
      </c>
      <c r="J1010" s="12">
        <v>82</v>
      </c>
      <c r="K1010" s="12"/>
      <c r="L1010" s="12" t="s">
        <v>43</v>
      </c>
      <c r="M1010" s="12">
        <v>81</v>
      </c>
      <c r="N1010" s="9" t="s">
        <v>784</v>
      </c>
      <c r="O1010" s="9" t="s">
        <v>104</v>
      </c>
      <c r="P1010" s="13" t="s">
        <v>105</v>
      </c>
      <c r="Q1010" s="9" t="s">
        <v>32</v>
      </c>
      <c r="R1010" s="9">
        <v>1505</v>
      </c>
      <c r="S1010" s="9"/>
      <c r="T1010" s="9"/>
      <c r="U1010" s="9"/>
      <c r="V1010" s="9"/>
      <c r="W1010" s="9"/>
    </row>
    <row r="1011" spans="1:23" ht="16" x14ac:dyDescent="0.2">
      <c r="A1011" s="9">
        <v>1505</v>
      </c>
      <c r="B1011" s="9">
        <v>5210</v>
      </c>
      <c r="C1011" s="9" t="s">
        <v>949</v>
      </c>
      <c r="D1011" s="10" t="s">
        <v>351</v>
      </c>
      <c r="E1011" s="9" t="s">
        <v>352</v>
      </c>
      <c r="F1011" s="9" t="s">
        <v>351</v>
      </c>
      <c r="G1011" s="11"/>
      <c r="I1011" s="9">
        <v>96</v>
      </c>
      <c r="J1011" s="12">
        <v>82</v>
      </c>
      <c r="K1011" s="12"/>
      <c r="L1011" s="12" t="s">
        <v>43</v>
      </c>
      <c r="M1011" s="12">
        <v>81</v>
      </c>
      <c r="N1011" s="9" t="s">
        <v>784</v>
      </c>
      <c r="O1011" s="9" t="s">
        <v>104</v>
      </c>
      <c r="P1011" s="13" t="s">
        <v>106</v>
      </c>
      <c r="Q1011" s="9" t="s">
        <v>32</v>
      </c>
      <c r="R1011" s="9">
        <v>1505</v>
      </c>
      <c r="S1011" s="9"/>
      <c r="T1011" s="9"/>
      <c r="U1011" s="9"/>
      <c r="V1011" s="9"/>
      <c r="W1011" s="9"/>
    </row>
    <row r="1012" spans="1:23" ht="16" x14ac:dyDescent="0.2">
      <c r="A1012" s="9">
        <v>1506</v>
      </c>
      <c r="B1012" s="9">
        <v>5211</v>
      </c>
      <c r="C1012" s="9" t="s">
        <v>950</v>
      </c>
      <c r="D1012" s="10" t="s">
        <v>320</v>
      </c>
      <c r="E1012" s="9" t="s">
        <v>321</v>
      </c>
      <c r="F1012" s="9" t="s">
        <v>322</v>
      </c>
      <c r="G1012" s="11"/>
      <c r="I1012" s="9">
        <v>96</v>
      </c>
      <c r="J1012" s="12">
        <v>1</v>
      </c>
      <c r="K1012" s="12" t="s">
        <v>323</v>
      </c>
      <c r="L1012" s="12" t="s">
        <v>324</v>
      </c>
      <c r="M1012" s="12">
        <v>48</v>
      </c>
      <c r="N1012" s="9" t="s">
        <v>784</v>
      </c>
      <c r="O1012" s="9" t="s">
        <v>104</v>
      </c>
      <c r="P1012" s="13" t="s">
        <v>105</v>
      </c>
      <c r="Q1012" s="9" t="s">
        <v>32</v>
      </c>
      <c r="R1012" s="9">
        <v>1506</v>
      </c>
      <c r="S1012" s="9"/>
      <c r="T1012" s="9"/>
      <c r="U1012" s="9"/>
      <c r="V1012" s="9"/>
      <c r="W1012" s="9"/>
    </row>
    <row r="1013" spans="1:23" ht="16" x14ac:dyDescent="0.2">
      <c r="A1013" s="9">
        <v>1506</v>
      </c>
      <c r="B1013" s="9">
        <v>5212</v>
      </c>
      <c r="C1013" s="9" t="s">
        <v>950</v>
      </c>
      <c r="D1013" s="10" t="s">
        <v>320</v>
      </c>
      <c r="E1013" s="9" t="s">
        <v>321</v>
      </c>
      <c r="F1013" s="9" t="s">
        <v>322</v>
      </c>
      <c r="G1013" s="11"/>
      <c r="I1013" s="9">
        <v>96</v>
      </c>
      <c r="J1013" s="12">
        <v>1</v>
      </c>
      <c r="K1013" s="12" t="s">
        <v>323</v>
      </c>
      <c r="L1013" s="12" t="s">
        <v>324</v>
      </c>
      <c r="M1013" s="12">
        <v>48</v>
      </c>
      <c r="N1013" s="9" t="s">
        <v>784</v>
      </c>
      <c r="O1013" s="9" t="s">
        <v>104</v>
      </c>
      <c r="P1013" s="13" t="s">
        <v>106</v>
      </c>
      <c r="Q1013" s="9" t="s">
        <v>32</v>
      </c>
      <c r="R1013" s="9">
        <v>1506</v>
      </c>
      <c r="S1013" s="9"/>
      <c r="T1013" s="9"/>
      <c r="U1013" s="9"/>
      <c r="V1013" s="9"/>
      <c r="W1013" s="9"/>
    </row>
    <row r="1014" spans="1:23" ht="16" x14ac:dyDescent="0.2">
      <c r="A1014" s="9">
        <v>1507</v>
      </c>
      <c r="B1014" s="9">
        <v>5213</v>
      </c>
      <c r="C1014" s="9" t="s">
        <v>951</v>
      </c>
      <c r="D1014" s="10" t="s">
        <v>175</v>
      </c>
      <c r="E1014" s="9" t="s">
        <v>176</v>
      </c>
      <c r="F1014" s="9" t="s">
        <v>177</v>
      </c>
      <c r="G1014" s="11"/>
      <c r="H1014" s="9"/>
      <c r="I1014" s="9">
        <v>96</v>
      </c>
      <c r="J1014" s="12">
        <v>72</v>
      </c>
      <c r="K1014" s="12" t="s">
        <v>178</v>
      </c>
      <c r="L1014" s="12" t="s">
        <v>179</v>
      </c>
      <c r="M1014" s="12">
        <v>2</v>
      </c>
      <c r="N1014" s="9" t="s">
        <v>784</v>
      </c>
      <c r="O1014" s="9" t="s">
        <v>104</v>
      </c>
      <c r="P1014" s="13" t="s">
        <v>105</v>
      </c>
      <c r="Q1014" s="9" t="s">
        <v>32</v>
      </c>
      <c r="R1014" s="9">
        <v>1507</v>
      </c>
      <c r="S1014" s="9"/>
      <c r="T1014" s="9"/>
      <c r="U1014" s="9"/>
      <c r="V1014" s="9"/>
      <c r="W1014" s="9"/>
    </row>
    <row r="1015" spans="1:23" ht="16" x14ac:dyDescent="0.2">
      <c r="A1015" s="9">
        <v>1507</v>
      </c>
      <c r="B1015" s="9">
        <v>5214</v>
      </c>
      <c r="C1015" s="9" t="s">
        <v>951</v>
      </c>
      <c r="D1015" s="10" t="s">
        <v>175</v>
      </c>
      <c r="E1015" s="9" t="s">
        <v>176</v>
      </c>
      <c r="F1015" s="9" t="s">
        <v>177</v>
      </c>
      <c r="G1015" s="11"/>
      <c r="H1015" s="9"/>
      <c r="I1015" s="9">
        <v>96</v>
      </c>
      <c r="J1015" s="12">
        <v>72</v>
      </c>
      <c r="K1015" s="12" t="s">
        <v>178</v>
      </c>
      <c r="L1015" s="12" t="s">
        <v>179</v>
      </c>
      <c r="M1015" s="12">
        <v>2</v>
      </c>
      <c r="N1015" s="9" t="s">
        <v>784</v>
      </c>
      <c r="O1015" s="9" t="s">
        <v>104</v>
      </c>
      <c r="P1015" s="13" t="s">
        <v>106</v>
      </c>
      <c r="Q1015" s="9" t="s">
        <v>32</v>
      </c>
      <c r="R1015" s="9">
        <v>1507</v>
      </c>
      <c r="S1015" s="9"/>
      <c r="T1015" s="9"/>
      <c r="U1015" s="9"/>
      <c r="V1015" s="9"/>
      <c r="W1015" s="9"/>
    </row>
    <row r="1016" spans="1:23" ht="16" x14ac:dyDescent="0.2">
      <c r="A1016" s="9">
        <v>1508</v>
      </c>
      <c r="B1016" s="9">
        <v>5215</v>
      </c>
      <c r="C1016" s="9" t="s">
        <v>952</v>
      </c>
      <c r="D1016" s="10" t="s">
        <v>345</v>
      </c>
      <c r="E1016" s="9" t="s">
        <v>346</v>
      </c>
      <c r="F1016" s="9" t="s">
        <v>347</v>
      </c>
      <c r="G1016" s="11"/>
      <c r="I1016" s="9">
        <v>96</v>
      </c>
      <c r="J1016" s="12">
        <v>50</v>
      </c>
      <c r="K1016" s="12" t="s">
        <v>348</v>
      </c>
      <c r="L1016" s="12" t="s">
        <v>349</v>
      </c>
      <c r="M1016" s="12">
        <v>72</v>
      </c>
      <c r="N1016" s="9" t="s">
        <v>784</v>
      </c>
      <c r="O1016" s="9" t="s">
        <v>104</v>
      </c>
      <c r="P1016" s="13" t="s">
        <v>105</v>
      </c>
      <c r="Q1016" s="9" t="s">
        <v>32</v>
      </c>
      <c r="R1016" s="9">
        <v>1508</v>
      </c>
      <c r="S1016" s="9" t="s">
        <v>143</v>
      </c>
      <c r="T1016" s="9" t="s">
        <v>143</v>
      </c>
      <c r="U1016" s="9"/>
      <c r="V1016" s="9"/>
      <c r="W1016" s="9"/>
    </row>
    <row r="1017" spans="1:23" ht="16" x14ac:dyDescent="0.2">
      <c r="A1017" s="9">
        <v>1508</v>
      </c>
      <c r="B1017" s="9">
        <v>5216</v>
      </c>
      <c r="C1017" s="9" t="s">
        <v>952</v>
      </c>
      <c r="D1017" s="10" t="s">
        <v>345</v>
      </c>
      <c r="E1017" s="9" t="s">
        <v>346</v>
      </c>
      <c r="F1017" s="9" t="s">
        <v>347</v>
      </c>
      <c r="G1017" s="11"/>
      <c r="I1017" s="9">
        <v>96</v>
      </c>
      <c r="J1017" s="12">
        <v>50</v>
      </c>
      <c r="K1017" s="12" t="s">
        <v>348</v>
      </c>
      <c r="L1017" s="12" t="s">
        <v>349</v>
      </c>
      <c r="M1017" s="12">
        <v>72</v>
      </c>
      <c r="N1017" s="9" t="s">
        <v>784</v>
      </c>
      <c r="O1017" s="9" t="s">
        <v>104</v>
      </c>
      <c r="P1017" s="13" t="s">
        <v>106</v>
      </c>
      <c r="Q1017" s="9" t="s">
        <v>32</v>
      </c>
      <c r="R1017" s="9">
        <v>1508</v>
      </c>
      <c r="S1017" s="9" t="s">
        <v>143</v>
      </c>
      <c r="T1017" s="9" t="s">
        <v>143</v>
      </c>
      <c r="U1017" s="9"/>
      <c r="V1017" s="9"/>
      <c r="W1017" s="9"/>
    </row>
    <row r="1018" spans="1:23" ht="16" x14ac:dyDescent="0.2">
      <c r="A1018" s="9">
        <v>1509</v>
      </c>
      <c r="B1018" s="9">
        <v>5217</v>
      </c>
      <c r="C1018" s="9" t="s">
        <v>953</v>
      </c>
      <c r="D1018" s="10" t="s">
        <v>223</v>
      </c>
      <c r="E1018" s="9" t="s">
        <v>224</v>
      </c>
      <c r="F1018" s="9" t="s">
        <v>225</v>
      </c>
      <c r="G1018" s="11"/>
      <c r="I1018" s="9">
        <v>96</v>
      </c>
      <c r="J1018" s="12">
        <v>7</v>
      </c>
      <c r="K1018" s="12" t="s">
        <v>226</v>
      </c>
      <c r="L1018" s="12" t="s">
        <v>227</v>
      </c>
      <c r="M1018" s="12">
        <v>34</v>
      </c>
      <c r="N1018" s="9" t="s">
        <v>784</v>
      </c>
      <c r="O1018" s="9" t="s">
        <v>104</v>
      </c>
      <c r="P1018" s="13" t="s">
        <v>105</v>
      </c>
      <c r="Q1018" s="9" t="s">
        <v>32</v>
      </c>
      <c r="R1018" s="9">
        <v>1509</v>
      </c>
      <c r="S1018" s="9" t="s">
        <v>143</v>
      </c>
      <c r="T1018" s="9" t="s">
        <v>143</v>
      </c>
      <c r="U1018" s="9"/>
      <c r="V1018" s="9"/>
      <c r="W1018" s="9"/>
    </row>
    <row r="1019" spans="1:23" ht="16" x14ac:dyDescent="0.2">
      <c r="A1019" s="9">
        <v>1509</v>
      </c>
      <c r="B1019" s="9">
        <v>5218</v>
      </c>
      <c r="C1019" s="9" t="s">
        <v>953</v>
      </c>
      <c r="D1019" s="10" t="s">
        <v>223</v>
      </c>
      <c r="E1019" s="9" t="s">
        <v>224</v>
      </c>
      <c r="F1019" s="9" t="s">
        <v>225</v>
      </c>
      <c r="G1019" s="11"/>
      <c r="I1019" s="9">
        <v>96</v>
      </c>
      <c r="J1019" s="12">
        <v>7</v>
      </c>
      <c r="K1019" s="12" t="s">
        <v>226</v>
      </c>
      <c r="L1019" s="12" t="s">
        <v>227</v>
      </c>
      <c r="M1019" s="12">
        <v>34</v>
      </c>
      <c r="N1019" s="9" t="s">
        <v>784</v>
      </c>
      <c r="O1019" s="9" t="s">
        <v>104</v>
      </c>
      <c r="P1019" s="13" t="s">
        <v>106</v>
      </c>
      <c r="Q1019" s="9" t="s">
        <v>32</v>
      </c>
      <c r="R1019" s="9">
        <v>1509</v>
      </c>
      <c r="S1019" s="9" t="s">
        <v>143</v>
      </c>
      <c r="T1019" s="9" t="s">
        <v>143</v>
      </c>
      <c r="U1019" s="9"/>
      <c r="V1019" s="9"/>
      <c r="W1019" s="9"/>
    </row>
    <row r="1020" spans="1:23" ht="16" x14ac:dyDescent="0.2">
      <c r="A1020" s="9">
        <v>1510</v>
      </c>
      <c r="B1020" s="9">
        <v>5219</v>
      </c>
      <c r="C1020" s="9" t="s">
        <v>954</v>
      </c>
      <c r="D1020" s="10" t="s">
        <v>457</v>
      </c>
      <c r="E1020" s="9" t="s">
        <v>458</v>
      </c>
      <c r="F1020" s="9" t="s">
        <v>459</v>
      </c>
      <c r="G1020" s="11"/>
      <c r="I1020" s="9">
        <v>96</v>
      </c>
      <c r="J1020" s="12">
        <v>56</v>
      </c>
      <c r="K1020" s="12" t="s">
        <v>460</v>
      </c>
      <c r="L1020" s="12" t="s">
        <v>461</v>
      </c>
      <c r="M1020" s="12">
        <v>75</v>
      </c>
      <c r="N1020" s="9" t="s">
        <v>784</v>
      </c>
      <c r="O1020" s="9" t="s">
        <v>104</v>
      </c>
      <c r="P1020" s="13" t="s">
        <v>105</v>
      </c>
      <c r="Q1020" s="9" t="s">
        <v>32</v>
      </c>
      <c r="R1020" s="9">
        <v>1510</v>
      </c>
      <c r="S1020" s="9" t="s">
        <v>143</v>
      </c>
      <c r="T1020" s="9" t="s">
        <v>143</v>
      </c>
      <c r="U1020" s="9"/>
      <c r="V1020" s="9"/>
      <c r="W1020" s="9"/>
    </row>
    <row r="1021" spans="1:23" ht="16" x14ac:dyDescent="0.2">
      <c r="A1021" s="9">
        <v>1510</v>
      </c>
      <c r="B1021" s="9">
        <v>5220</v>
      </c>
      <c r="C1021" s="9" t="s">
        <v>954</v>
      </c>
      <c r="D1021" s="10" t="s">
        <v>457</v>
      </c>
      <c r="E1021" s="9" t="s">
        <v>458</v>
      </c>
      <c r="F1021" s="9" t="s">
        <v>459</v>
      </c>
      <c r="G1021" s="11"/>
      <c r="I1021" s="9">
        <v>96</v>
      </c>
      <c r="J1021" s="12">
        <v>56</v>
      </c>
      <c r="K1021" s="12" t="s">
        <v>460</v>
      </c>
      <c r="L1021" s="12" t="s">
        <v>461</v>
      </c>
      <c r="M1021" s="12">
        <v>75</v>
      </c>
      <c r="N1021" s="9" t="s">
        <v>784</v>
      </c>
      <c r="O1021" s="9" t="s">
        <v>104</v>
      </c>
      <c r="P1021" s="13" t="s">
        <v>106</v>
      </c>
      <c r="Q1021" s="9" t="s">
        <v>32</v>
      </c>
      <c r="R1021" s="9">
        <v>1510</v>
      </c>
      <c r="S1021" s="9" t="s">
        <v>143</v>
      </c>
      <c r="T1021" s="9" t="s">
        <v>143</v>
      </c>
      <c r="U1021" s="9"/>
      <c r="V1021" s="9"/>
      <c r="W1021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2B7A8-C8AE-47BF-BCDB-1966AAB81DAB}">
  <dimension ref="A1:F841"/>
  <sheetViews>
    <sheetView workbookViewId="0">
      <selection activeCell="G1" sqref="G1:H1048576"/>
    </sheetView>
  </sheetViews>
  <sheetFormatPr baseColWidth="10" defaultColWidth="8.83203125" defaultRowHeight="15" x14ac:dyDescent="0.2"/>
  <cols>
    <col min="1" max="1" width="14.5" bestFit="1" customWidth="1"/>
    <col min="2" max="2" width="21.33203125" bestFit="1" customWidth="1"/>
    <col min="3" max="3" width="7" bestFit="1" customWidth="1"/>
    <col min="4" max="4" width="21.33203125" bestFit="1" customWidth="1"/>
    <col min="5" max="6" width="8.1640625" bestFit="1" customWidth="1"/>
  </cols>
  <sheetData>
    <row r="1" spans="1:6" x14ac:dyDescent="0.2">
      <c r="A1" t="s">
        <v>955</v>
      </c>
      <c r="B1" t="s">
        <v>956</v>
      </c>
      <c r="C1" t="s">
        <v>2</v>
      </c>
      <c r="D1" t="s">
        <v>6</v>
      </c>
      <c r="E1" t="s">
        <v>15</v>
      </c>
      <c r="F1" t="s">
        <v>16</v>
      </c>
    </row>
    <row r="2" spans="1:6" x14ac:dyDescent="0.2">
      <c r="A2">
        <v>1</v>
      </c>
      <c r="B2">
        <v>1</v>
      </c>
      <c r="C2" t="str">
        <f>VLOOKUP(B2,'Layout (Modified)'!$B$4:$AD$33,MATCH(A2,'Layout (Modified)'!$B$3:$AD$3,0),FALSE)</f>
        <v>Bord</v>
      </c>
      <c r="D2" t="str">
        <f>IF($C2="Bord","Border",IF($C2="Fill","Fill",VLOOKUP(_xlfn.NUMBERVALUE($C2),'Index (Original)'!$A:$O,5,FALSE)))</f>
        <v>Border</v>
      </c>
      <c r="E2" t="str">
        <f>IF($C2="Bord","Border",IF($C2="Fill","Fill",VLOOKUP(_xlfn.NUMBERVALUE($C2),'Index (Original)'!$A:$O,14,FALSE)))</f>
        <v>Border</v>
      </c>
      <c r="F2" t="str">
        <f>IF($C2="Bord","Border",IF($C2="Fill","Fill",VLOOKUP(_xlfn.NUMBERVALUE($C2),'Index (Original)'!$A:$O,15,FALSE)))</f>
        <v>Border</v>
      </c>
    </row>
    <row r="3" spans="1:6" x14ac:dyDescent="0.2">
      <c r="A3">
        <v>2</v>
      </c>
      <c r="B3">
        <f>IF(A3&lt;A2,B2+1,B2)</f>
        <v>1</v>
      </c>
      <c r="C3" t="str">
        <f>VLOOKUP(B3,'Layout (Modified)'!$B$4:$AD$33,MATCH(A3,'Layout (Modified)'!$B$3:$AD$3,0),FALSE)</f>
        <v>Bord</v>
      </c>
      <c r="D3" t="str">
        <f>IF($C3="Bord","Border",IF($C3="Fill","Fill",VLOOKUP(_xlfn.NUMBERVALUE($C3),'Index (Original)'!$A:$O,5,FALSE)))</f>
        <v>Border</v>
      </c>
      <c r="E3" t="str">
        <f>IF($C3="Bord","Border",IF($C3="Fill","Fill",VLOOKUP(_xlfn.NUMBERVALUE($C3),'Index (Original)'!$A:$O,14,FALSE)))</f>
        <v>Border</v>
      </c>
      <c r="F3" t="str">
        <f>IF($C3="Bord","Border",IF($C3="Fill","Fill",VLOOKUP(_xlfn.NUMBERVALUE($C3),'Index (Original)'!$A:$O,15,FALSE)))</f>
        <v>Border</v>
      </c>
    </row>
    <row r="4" spans="1:6" x14ac:dyDescent="0.2">
      <c r="A4">
        <v>3</v>
      </c>
      <c r="B4">
        <f t="shared" ref="B4:B30" si="0">IF(A4&lt;A3,B3+1,B3)</f>
        <v>1</v>
      </c>
      <c r="C4" t="str">
        <f>VLOOKUP(B4,'Layout (Modified)'!$B$4:$AD$33,MATCH(A4,'Layout (Modified)'!$B$3:$AD$3,0),FALSE)</f>
        <v>Bord</v>
      </c>
      <c r="D4" t="str">
        <f>IF($C4="Bord","Border",IF($C4="Fill","Fill",VLOOKUP(_xlfn.NUMBERVALUE($C4),'Index (Original)'!$A:$O,5,FALSE)))</f>
        <v>Border</v>
      </c>
      <c r="E4" t="str">
        <f>IF($C4="Bord","Border",IF($C4="Fill","Fill",VLOOKUP(_xlfn.NUMBERVALUE($C4),'Index (Original)'!$A:$O,14,FALSE)))</f>
        <v>Border</v>
      </c>
      <c r="F4" t="str">
        <f>IF($C4="Bord","Border",IF($C4="Fill","Fill",VLOOKUP(_xlfn.NUMBERVALUE($C4),'Index (Original)'!$A:$O,15,FALSE)))</f>
        <v>Border</v>
      </c>
    </row>
    <row r="5" spans="1:6" x14ac:dyDescent="0.2">
      <c r="A5">
        <v>4</v>
      </c>
      <c r="B5">
        <f t="shared" si="0"/>
        <v>1</v>
      </c>
      <c r="C5" t="str">
        <f>VLOOKUP(B5,'Layout (Modified)'!$B$4:$AD$33,MATCH(A5,'Layout (Modified)'!$B$3:$AD$3,0),FALSE)</f>
        <v>Bord</v>
      </c>
      <c r="D5" t="str">
        <f>IF($C5="Bord","Border",IF($C5="Fill","Fill",VLOOKUP(_xlfn.NUMBERVALUE($C5),'Index (Original)'!$A:$O,5,FALSE)))</f>
        <v>Border</v>
      </c>
      <c r="E5" t="str">
        <f>IF($C5="Bord","Border",IF($C5="Fill","Fill",VLOOKUP(_xlfn.NUMBERVALUE($C5),'Index (Original)'!$A:$O,14,FALSE)))</f>
        <v>Border</v>
      </c>
      <c r="F5" t="str">
        <f>IF($C5="Bord","Border",IF($C5="Fill","Fill",VLOOKUP(_xlfn.NUMBERVALUE($C5),'Index (Original)'!$A:$O,15,FALSE)))</f>
        <v>Border</v>
      </c>
    </row>
    <row r="6" spans="1:6" x14ac:dyDescent="0.2">
      <c r="A6">
        <v>5</v>
      </c>
      <c r="B6">
        <f t="shared" si="0"/>
        <v>1</v>
      </c>
      <c r="C6" t="str">
        <f>VLOOKUP(B6,'Layout (Modified)'!$B$4:$AD$33,MATCH(A6,'Layout (Modified)'!$B$3:$AD$3,0),FALSE)</f>
        <v>Bord</v>
      </c>
      <c r="D6" t="str">
        <f>IF($C6="Bord","Border",IF($C6="Fill","Fill",VLOOKUP(_xlfn.NUMBERVALUE($C6),'Index (Original)'!$A:$O,5,FALSE)))</f>
        <v>Border</v>
      </c>
      <c r="E6" t="str">
        <f>IF($C6="Bord","Border",IF($C6="Fill","Fill",VLOOKUP(_xlfn.NUMBERVALUE($C6),'Index (Original)'!$A:$O,14,FALSE)))</f>
        <v>Border</v>
      </c>
      <c r="F6" t="str">
        <f>IF($C6="Bord","Border",IF($C6="Fill","Fill",VLOOKUP(_xlfn.NUMBERVALUE($C6),'Index (Original)'!$A:$O,15,FALSE)))</f>
        <v>Border</v>
      </c>
    </row>
    <row r="7" spans="1:6" x14ac:dyDescent="0.2">
      <c r="A7">
        <v>6</v>
      </c>
      <c r="B7">
        <f t="shared" si="0"/>
        <v>1</v>
      </c>
      <c r="C7" t="str">
        <f>VLOOKUP(B7,'Layout (Modified)'!$B$4:$AD$33,MATCH(A7,'Layout (Modified)'!$B$3:$AD$3,0),FALSE)</f>
        <v>Bord</v>
      </c>
      <c r="D7" t="str">
        <f>IF($C7="Bord","Border",IF($C7="Fill","Fill",VLOOKUP(_xlfn.NUMBERVALUE($C7),'Index (Original)'!$A:$O,5,FALSE)))</f>
        <v>Border</v>
      </c>
      <c r="E7" t="str">
        <f>IF($C7="Bord","Border",IF($C7="Fill","Fill",VLOOKUP(_xlfn.NUMBERVALUE($C7),'Index (Original)'!$A:$O,14,FALSE)))</f>
        <v>Border</v>
      </c>
      <c r="F7" t="str">
        <f>IF($C7="Bord","Border",IF($C7="Fill","Fill",VLOOKUP(_xlfn.NUMBERVALUE($C7),'Index (Original)'!$A:$O,15,FALSE)))</f>
        <v>Border</v>
      </c>
    </row>
    <row r="8" spans="1:6" x14ac:dyDescent="0.2">
      <c r="A8">
        <v>7</v>
      </c>
      <c r="B8">
        <f t="shared" si="0"/>
        <v>1</v>
      </c>
      <c r="C8" t="str">
        <f>VLOOKUP(B8,'Layout (Modified)'!$B$4:$AD$33,MATCH(A8,'Layout (Modified)'!$B$3:$AD$3,0),FALSE)</f>
        <v>Bord</v>
      </c>
      <c r="D8" t="str">
        <f>IF($C8="Bord","Border",IF($C8="Fill","Fill",VLOOKUP(_xlfn.NUMBERVALUE($C8),'Index (Original)'!$A:$O,5,FALSE)))</f>
        <v>Border</v>
      </c>
      <c r="E8" t="str">
        <f>IF($C8="Bord","Border",IF($C8="Fill","Fill",VLOOKUP(_xlfn.NUMBERVALUE($C8),'Index (Original)'!$A:$O,14,FALSE)))</f>
        <v>Border</v>
      </c>
      <c r="F8" t="str">
        <f>IF($C8="Bord","Border",IF($C8="Fill","Fill",VLOOKUP(_xlfn.NUMBERVALUE($C8),'Index (Original)'!$A:$O,15,FALSE)))</f>
        <v>Border</v>
      </c>
    </row>
    <row r="9" spans="1:6" x14ac:dyDescent="0.2">
      <c r="A9">
        <v>8</v>
      </c>
      <c r="B9">
        <f t="shared" si="0"/>
        <v>1</v>
      </c>
      <c r="C9" t="str">
        <f>VLOOKUP(B9,'Layout (Modified)'!$B$4:$AD$33,MATCH(A9,'Layout (Modified)'!$B$3:$AD$3,0),FALSE)</f>
        <v>Bord</v>
      </c>
      <c r="D9" t="str">
        <f>IF($C9="Bord","Border",IF($C9="Fill","Fill",VLOOKUP(_xlfn.NUMBERVALUE($C9),'Index (Original)'!$A:$O,5,FALSE)))</f>
        <v>Border</v>
      </c>
      <c r="E9" t="str">
        <f>IF($C9="Bord","Border",IF($C9="Fill","Fill",VLOOKUP(_xlfn.NUMBERVALUE($C9),'Index (Original)'!$A:$O,14,FALSE)))</f>
        <v>Border</v>
      </c>
      <c r="F9" t="str">
        <f>IF($C9="Bord","Border",IF($C9="Fill","Fill",VLOOKUP(_xlfn.NUMBERVALUE($C9),'Index (Original)'!$A:$O,15,FALSE)))</f>
        <v>Border</v>
      </c>
    </row>
    <row r="10" spans="1:6" x14ac:dyDescent="0.2">
      <c r="A10">
        <v>9</v>
      </c>
      <c r="B10">
        <f t="shared" si="0"/>
        <v>1</v>
      </c>
      <c r="C10" t="str">
        <f>VLOOKUP(B10,'Layout (Modified)'!$B$4:$AD$33,MATCH(A10,'Layout (Modified)'!$B$3:$AD$3,0),FALSE)</f>
        <v>Bord</v>
      </c>
      <c r="D10" t="str">
        <f>IF($C10="Bord","Border",IF($C10="Fill","Fill",VLOOKUP(_xlfn.NUMBERVALUE($C10),'Index (Original)'!$A:$O,5,FALSE)))</f>
        <v>Border</v>
      </c>
      <c r="E10" t="str">
        <f>IF($C10="Bord","Border",IF($C10="Fill","Fill",VLOOKUP(_xlfn.NUMBERVALUE($C10),'Index (Original)'!$A:$O,14,FALSE)))</f>
        <v>Border</v>
      </c>
      <c r="F10" t="str">
        <f>IF($C10="Bord","Border",IF($C10="Fill","Fill",VLOOKUP(_xlfn.NUMBERVALUE($C10),'Index (Original)'!$A:$O,15,FALSE)))</f>
        <v>Border</v>
      </c>
    </row>
    <row r="11" spans="1:6" x14ac:dyDescent="0.2">
      <c r="A11">
        <v>10</v>
      </c>
      <c r="B11">
        <f t="shared" si="0"/>
        <v>1</v>
      </c>
      <c r="C11" t="str">
        <f>VLOOKUP(B11,'Layout (Modified)'!$B$4:$AD$33,MATCH(A11,'Layout (Modified)'!$B$3:$AD$3,0),FALSE)</f>
        <v>Bord</v>
      </c>
      <c r="D11" t="str">
        <f>IF($C11="Bord","Border",IF($C11="Fill","Fill",VLOOKUP(_xlfn.NUMBERVALUE($C11),'Index (Original)'!$A:$O,5,FALSE)))</f>
        <v>Border</v>
      </c>
      <c r="E11" t="str">
        <f>IF($C11="Bord","Border",IF($C11="Fill","Fill",VLOOKUP(_xlfn.NUMBERVALUE($C11),'Index (Original)'!$A:$O,14,FALSE)))</f>
        <v>Border</v>
      </c>
      <c r="F11" t="str">
        <f>IF($C11="Bord","Border",IF($C11="Fill","Fill",VLOOKUP(_xlfn.NUMBERVALUE($C11),'Index (Original)'!$A:$O,15,FALSE)))</f>
        <v>Border</v>
      </c>
    </row>
    <row r="12" spans="1:6" x14ac:dyDescent="0.2">
      <c r="A12">
        <v>11</v>
      </c>
      <c r="B12">
        <f t="shared" si="0"/>
        <v>1</v>
      </c>
      <c r="C12" t="str">
        <f>VLOOKUP(B12,'Layout (Modified)'!$B$4:$AD$33,MATCH(A12,'Layout (Modified)'!$B$3:$AD$3,0),FALSE)</f>
        <v>Bord</v>
      </c>
      <c r="D12" t="str">
        <f>IF($C12="Bord","Border",IF($C12="Fill","Fill",VLOOKUP(_xlfn.NUMBERVALUE($C12),'Index (Original)'!$A:$O,5,FALSE)))</f>
        <v>Border</v>
      </c>
      <c r="E12" t="str">
        <f>IF($C12="Bord","Border",IF($C12="Fill","Fill",VLOOKUP(_xlfn.NUMBERVALUE($C12),'Index (Original)'!$A:$O,14,FALSE)))</f>
        <v>Border</v>
      </c>
      <c r="F12" t="str">
        <f>IF($C12="Bord","Border",IF($C12="Fill","Fill",VLOOKUP(_xlfn.NUMBERVALUE($C12),'Index (Original)'!$A:$O,15,FALSE)))</f>
        <v>Border</v>
      </c>
    </row>
    <row r="13" spans="1:6" x14ac:dyDescent="0.2">
      <c r="A13">
        <v>12</v>
      </c>
      <c r="B13">
        <f t="shared" si="0"/>
        <v>1</v>
      </c>
      <c r="C13" t="str">
        <f>VLOOKUP(B13,'Layout (Modified)'!$B$4:$AD$33,MATCH(A13,'Layout (Modified)'!$B$3:$AD$3,0),FALSE)</f>
        <v>Bord</v>
      </c>
      <c r="D13" t="str">
        <f>IF($C13="Bord","Border",IF($C13="Fill","Fill",VLOOKUP(_xlfn.NUMBERVALUE($C13),'Index (Original)'!$A:$O,5,FALSE)))</f>
        <v>Border</v>
      </c>
      <c r="E13" t="str">
        <f>IF($C13="Bord","Border",IF($C13="Fill","Fill",VLOOKUP(_xlfn.NUMBERVALUE($C13),'Index (Original)'!$A:$O,14,FALSE)))</f>
        <v>Border</v>
      </c>
      <c r="F13" t="str">
        <f>IF($C13="Bord","Border",IF($C13="Fill","Fill",VLOOKUP(_xlfn.NUMBERVALUE($C13),'Index (Original)'!$A:$O,15,FALSE)))</f>
        <v>Border</v>
      </c>
    </row>
    <row r="14" spans="1:6" x14ac:dyDescent="0.2">
      <c r="A14">
        <v>13</v>
      </c>
      <c r="B14">
        <f t="shared" si="0"/>
        <v>1</v>
      </c>
      <c r="C14" t="str">
        <f>VLOOKUP(B14,'Layout (Modified)'!$B$4:$AD$33,MATCH(A14,'Layout (Modified)'!$B$3:$AD$3,0),FALSE)</f>
        <v>Bord</v>
      </c>
      <c r="D14" t="str">
        <f>IF($C14="Bord","Border",IF($C14="Fill","Fill",VLOOKUP(_xlfn.NUMBERVALUE($C14),'Index (Original)'!$A:$O,5,FALSE)))</f>
        <v>Border</v>
      </c>
      <c r="E14" t="str">
        <f>IF($C14="Bord","Border",IF($C14="Fill","Fill",VLOOKUP(_xlfn.NUMBERVALUE($C14),'Index (Original)'!$A:$O,14,FALSE)))</f>
        <v>Border</v>
      </c>
      <c r="F14" t="str">
        <f>IF($C14="Bord","Border",IF($C14="Fill","Fill",VLOOKUP(_xlfn.NUMBERVALUE($C14),'Index (Original)'!$A:$O,15,FALSE)))</f>
        <v>Border</v>
      </c>
    </row>
    <row r="15" spans="1:6" x14ac:dyDescent="0.2">
      <c r="A15">
        <v>14</v>
      </c>
      <c r="B15">
        <f t="shared" si="0"/>
        <v>1</v>
      </c>
      <c r="C15" t="str">
        <f>VLOOKUP(B15,'Layout (Modified)'!$B$4:$AD$33,MATCH(A15,'Layout (Modified)'!$B$3:$AD$3,0),FALSE)</f>
        <v>Bord</v>
      </c>
      <c r="D15" t="str">
        <f>IF($C15="Bord","Border",IF($C15="Fill","Fill",VLOOKUP(_xlfn.NUMBERVALUE($C15),'Index (Original)'!$A:$O,5,FALSE)))</f>
        <v>Border</v>
      </c>
      <c r="E15" t="str">
        <f>IF($C15="Bord","Border",IF($C15="Fill","Fill",VLOOKUP(_xlfn.NUMBERVALUE($C15),'Index (Original)'!$A:$O,14,FALSE)))</f>
        <v>Border</v>
      </c>
      <c r="F15" t="str">
        <f>IF($C15="Bord","Border",IF($C15="Fill","Fill",VLOOKUP(_xlfn.NUMBERVALUE($C15),'Index (Original)'!$A:$O,15,FALSE)))</f>
        <v>Border</v>
      </c>
    </row>
    <row r="16" spans="1:6" x14ac:dyDescent="0.2">
      <c r="A16">
        <v>15</v>
      </c>
      <c r="B16">
        <f t="shared" si="0"/>
        <v>1</v>
      </c>
      <c r="C16" t="str">
        <f>VLOOKUP(B16,'Layout (Modified)'!$B$4:$AD$33,MATCH(A16,'Layout (Modified)'!$B$3:$AD$3,0),FALSE)</f>
        <v>Bord</v>
      </c>
      <c r="D16" t="str">
        <f>IF($C16="Bord","Border",IF($C16="Fill","Fill",VLOOKUP(_xlfn.NUMBERVALUE($C16),'Index (Original)'!$A:$O,5,FALSE)))</f>
        <v>Border</v>
      </c>
      <c r="E16" t="str">
        <f>IF($C16="Bord","Border",IF($C16="Fill","Fill",VLOOKUP(_xlfn.NUMBERVALUE($C16),'Index (Original)'!$A:$O,14,FALSE)))</f>
        <v>Border</v>
      </c>
      <c r="F16" t="str">
        <f>IF($C16="Bord","Border",IF($C16="Fill","Fill",VLOOKUP(_xlfn.NUMBERVALUE($C16),'Index (Original)'!$A:$O,15,FALSE)))</f>
        <v>Border</v>
      </c>
    </row>
    <row r="17" spans="1:6" x14ac:dyDescent="0.2">
      <c r="A17">
        <v>16</v>
      </c>
      <c r="B17">
        <f t="shared" si="0"/>
        <v>1</v>
      </c>
      <c r="C17" t="str">
        <f>VLOOKUP(B17,'Layout (Modified)'!$B$4:$AD$33,MATCH(A17,'Layout (Modified)'!$B$3:$AD$3,0),FALSE)</f>
        <v>Bord</v>
      </c>
      <c r="D17" t="str">
        <f>IF($C17="Bord","Border",IF($C17="Fill","Fill",VLOOKUP(_xlfn.NUMBERVALUE($C17),'Index (Original)'!$A:$O,5,FALSE)))</f>
        <v>Border</v>
      </c>
      <c r="E17" t="str">
        <f>IF($C17="Bord","Border",IF($C17="Fill","Fill",VLOOKUP(_xlfn.NUMBERVALUE($C17),'Index (Original)'!$A:$O,14,FALSE)))</f>
        <v>Border</v>
      </c>
      <c r="F17" t="str">
        <f>IF($C17="Bord","Border",IF($C17="Fill","Fill",VLOOKUP(_xlfn.NUMBERVALUE($C17),'Index (Original)'!$A:$O,15,FALSE)))</f>
        <v>Border</v>
      </c>
    </row>
    <row r="18" spans="1:6" x14ac:dyDescent="0.2">
      <c r="A18">
        <v>17</v>
      </c>
      <c r="B18">
        <f t="shared" si="0"/>
        <v>1</v>
      </c>
      <c r="C18" t="str">
        <f>VLOOKUP(B18,'Layout (Modified)'!$B$4:$AD$33,MATCH(A18,'Layout (Modified)'!$B$3:$AD$3,0),FALSE)</f>
        <v>Bord</v>
      </c>
      <c r="D18" t="str">
        <f>IF($C18="Bord","Border",IF($C18="Fill","Fill",VLOOKUP(_xlfn.NUMBERVALUE($C18),'Index (Original)'!$A:$O,5,FALSE)))</f>
        <v>Border</v>
      </c>
      <c r="E18" t="str">
        <f>IF($C18="Bord","Border",IF($C18="Fill","Fill",VLOOKUP(_xlfn.NUMBERVALUE($C18),'Index (Original)'!$A:$O,14,FALSE)))</f>
        <v>Border</v>
      </c>
      <c r="F18" t="str">
        <f>IF($C18="Bord","Border",IF($C18="Fill","Fill",VLOOKUP(_xlfn.NUMBERVALUE($C18),'Index (Original)'!$A:$O,15,FALSE)))</f>
        <v>Border</v>
      </c>
    </row>
    <row r="19" spans="1:6" x14ac:dyDescent="0.2">
      <c r="A19">
        <v>18</v>
      </c>
      <c r="B19">
        <f t="shared" si="0"/>
        <v>1</v>
      </c>
      <c r="C19" t="str">
        <f>VLOOKUP(B19,'Layout (Modified)'!$B$4:$AD$33,MATCH(A19,'Layout (Modified)'!$B$3:$AD$3,0),FALSE)</f>
        <v>Bord</v>
      </c>
      <c r="D19" t="str">
        <f>IF($C19="Bord","Border",IF($C19="Fill","Fill",VLOOKUP(_xlfn.NUMBERVALUE($C19),'Index (Original)'!$A:$O,5,FALSE)))</f>
        <v>Border</v>
      </c>
      <c r="E19" t="str">
        <f>IF($C19="Bord","Border",IF($C19="Fill","Fill",VLOOKUP(_xlfn.NUMBERVALUE($C19),'Index (Original)'!$A:$O,14,FALSE)))</f>
        <v>Border</v>
      </c>
      <c r="F19" t="str">
        <f>IF($C19="Bord","Border",IF($C19="Fill","Fill",VLOOKUP(_xlfn.NUMBERVALUE($C19),'Index (Original)'!$A:$O,15,FALSE)))</f>
        <v>Border</v>
      </c>
    </row>
    <row r="20" spans="1:6" x14ac:dyDescent="0.2">
      <c r="A20">
        <v>19</v>
      </c>
      <c r="B20">
        <f t="shared" si="0"/>
        <v>1</v>
      </c>
      <c r="C20" t="str">
        <f>VLOOKUP(B20,'Layout (Modified)'!$B$4:$AD$33,MATCH(A20,'Layout (Modified)'!$B$3:$AD$3,0),FALSE)</f>
        <v>Bord</v>
      </c>
      <c r="D20" t="str">
        <f>IF($C20="Bord","Border",IF($C20="Fill","Fill",VLOOKUP(_xlfn.NUMBERVALUE($C20),'Index (Original)'!$A:$O,5,FALSE)))</f>
        <v>Border</v>
      </c>
      <c r="E20" t="str">
        <f>IF($C20="Bord","Border",IF($C20="Fill","Fill",VLOOKUP(_xlfn.NUMBERVALUE($C20),'Index (Original)'!$A:$O,14,FALSE)))</f>
        <v>Border</v>
      </c>
      <c r="F20" t="str">
        <f>IF($C20="Bord","Border",IF($C20="Fill","Fill",VLOOKUP(_xlfn.NUMBERVALUE($C20),'Index (Original)'!$A:$O,15,FALSE)))</f>
        <v>Border</v>
      </c>
    </row>
    <row r="21" spans="1:6" x14ac:dyDescent="0.2">
      <c r="A21">
        <v>20</v>
      </c>
      <c r="B21">
        <f t="shared" si="0"/>
        <v>1</v>
      </c>
      <c r="C21" t="str">
        <f>VLOOKUP(B21,'Layout (Modified)'!$B$4:$AD$33,MATCH(A21,'Layout (Modified)'!$B$3:$AD$3,0),FALSE)</f>
        <v>Bord</v>
      </c>
      <c r="D21" t="str">
        <f>IF($C21="Bord","Border",IF($C21="Fill","Fill",VLOOKUP(_xlfn.NUMBERVALUE($C21),'Index (Original)'!$A:$O,5,FALSE)))</f>
        <v>Border</v>
      </c>
      <c r="E21" t="str">
        <f>IF($C21="Bord","Border",IF($C21="Fill","Fill",VLOOKUP(_xlfn.NUMBERVALUE($C21),'Index (Original)'!$A:$O,14,FALSE)))</f>
        <v>Border</v>
      </c>
      <c r="F21" t="str">
        <f>IF($C21="Bord","Border",IF($C21="Fill","Fill",VLOOKUP(_xlfn.NUMBERVALUE($C21),'Index (Original)'!$A:$O,15,FALSE)))</f>
        <v>Border</v>
      </c>
    </row>
    <row r="22" spans="1:6" x14ac:dyDescent="0.2">
      <c r="A22">
        <v>21</v>
      </c>
      <c r="B22">
        <f t="shared" si="0"/>
        <v>1</v>
      </c>
      <c r="C22" t="str">
        <f>VLOOKUP(B22,'Layout (Modified)'!$B$4:$AD$33,MATCH(A22,'Layout (Modified)'!$B$3:$AD$3,0),FALSE)</f>
        <v>Bord</v>
      </c>
      <c r="D22" t="str">
        <f>IF($C22="Bord","Border",IF($C22="Fill","Fill",VLOOKUP(_xlfn.NUMBERVALUE($C22),'Index (Original)'!$A:$O,5,FALSE)))</f>
        <v>Border</v>
      </c>
      <c r="E22" t="str">
        <f>IF($C22="Bord","Border",IF($C22="Fill","Fill",VLOOKUP(_xlfn.NUMBERVALUE($C22),'Index (Original)'!$A:$O,14,FALSE)))</f>
        <v>Border</v>
      </c>
      <c r="F22" t="str">
        <f>IF($C22="Bord","Border",IF($C22="Fill","Fill",VLOOKUP(_xlfn.NUMBERVALUE($C22),'Index (Original)'!$A:$O,15,FALSE)))</f>
        <v>Border</v>
      </c>
    </row>
    <row r="23" spans="1:6" x14ac:dyDescent="0.2">
      <c r="A23">
        <v>22</v>
      </c>
      <c r="B23">
        <f t="shared" si="0"/>
        <v>1</v>
      </c>
      <c r="C23" t="str">
        <f>VLOOKUP(B23,'Layout (Modified)'!$B$4:$AD$33,MATCH(A23,'Layout (Modified)'!$B$3:$AD$3,0),FALSE)</f>
        <v>Bord</v>
      </c>
      <c r="D23" t="str">
        <f>IF($C23="Bord","Border",IF($C23="Fill","Fill",VLOOKUP(_xlfn.NUMBERVALUE($C23),'Index (Original)'!$A:$O,5,FALSE)))</f>
        <v>Border</v>
      </c>
      <c r="E23" t="str">
        <f>IF($C23="Bord","Border",IF($C23="Fill","Fill",VLOOKUP(_xlfn.NUMBERVALUE($C23),'Index (Original)'!$A:$O,14,FALSE)))</f>
        <v>Border</v>
      </c>
      <c r="F23" t="str">
        <f>IF($C23="Bord","Border",IF($C23="Fill","Fill",VLOOKUP(_xlfn.NUMBERVALUE($C23),'Index (Original)'!$A:$O,15,FALSE)))</f>
        <v>Border</v>
      </c>
    </row>
    <row r="24" spans="1:6" x14ac:dyDescent="0.2">
      <c r="A24">
        <v>23</v>
      </c>
      <c r="B24">
        <f t="shared" si="0"/>
        <v>1</v>
      </c>
      <c r="C24" t="str">
        <f>VLOOKUP(B24,'Layout (Modified)'!$B$4:$AD$33,MATCH(A24,'Layout (Modified)'!$B$3:$AD$3,0),FALSE)</f>
        <v>Bord</v>
      </c>
      <c r="D24" t="str">
        <f>IF($C24="Bord","Border",IF($C24="Fill","Fill",VLOOKUP(_xlfn.NUMBERVALUE($C24),'Index (Original)'!$A:$O,5,FALSE)))</f>
        <v>Border</v>
      </c>
      <c r="E24" t="str">
        <f>IF($C24="Bord","Border",IF($C24="Fill","Fill",VLOOKUP(_xlfn.NUMBERVALUE($C24),'Index (Original)'!$A:$O,14,FALSE)))</f>
        <v>Border</v>
      </c>
      <c r="F24" t="str">
        <f>IF($C24="Bord","Border",IF($C24="Fill","Fill",VLOOKUP(_xlfn.NUMBERVALUE($C24),'Index (Original)'!$A:$O,15,FALSE)))</f>
        <v>Border</v>
      </c>
    </row>
    <row r="25" spans="1:6" x14ac:dyDescent="0.2">
      <c r="A25">
        <v>24</v>
      </c>
      <c r="B25">
        <f t="shared" si="0"/>
        <v>1</v>
      </c>
      <c r="C25" t="str">
        <f>VLOOKUP(B25,'Layout (Modified)'!$B$4:$AD$33,MATCH(A25,'Layout (Modified)'!$B$3:$AD$3,0),FALSE)</f>
        <v>Bord</v>
      </c>
      <c r="D25" t="str">
        <f>IF($C25="Bord","Border",IF($C25="Fill","Fill",VLOOKUP(_xlfn.NUMBERVALUE($C25),'Index (Original)'!$A:$O,5,FALSE)))</f>
        <v>Border</v>
      </c>
      <c r="E25" t="str">
        <f>IF($C25="Bord","Border",IF($C25="Fill","Fill",VLOOKUP(_xlfn.NUMBERVALUE($C25),'Index (Original)'!$A:$O,14,FALSE)))</f>
        <v>Border</v>
      </c>
      <c r="F25" t="str">
        <f>IF($C25="Bord","Border",IF($C25="Fill","Fill",VLOOKUP(_xlfn.NUMBERVALUE($C25),'Index (Original)'!$A:$O,15,FALSE)))</f>
        <v>Border</v>
      </c>
    </row>
    <row r="26" spans="1:6" x14ac:dyDescent="0.2">
      <c r="A26">
        <v>25</v>
      </c>
      <c r="B26">
        <f t="shared" si="0"/>
        <v>1</v>
      </c>
      <c r="C26" t="str">
        <f>VLOOKUP(B26,'Layout (Modified)'!$B$4:$AD$33,MATCH(A26,'Layout (Modified)'!$B$3:$AD$3,0),FALSE)</f>
        <v>Bord</v>
      </c>
      <c r="D26" t="str">
        <f>IF($C26="Bord","Border",IF($C26="Fill","Fill",VLOOKUP(_xlfn.NUMBERVALUE($C26),'Index (Original)'!$A:$O,5,FALSE)))</f>
        <v>Border</v>
      </c>
      <c r="E26" t="str">
        <f>IF($C26="Bord","Border",IF($C26="Fill","Fill",VLOOKUP(_xlfn.NUMBERVALUE($C26),'Index (Original)'!$A:$O,14,FALSE)))</f>
        <v>Border</v>
      </c>
      <c r="F26" t="str">
        <f>IF($C26="Bord","Border",IF($C26="Fill","Fill",VLOOKUP(_xlfn.NUMBERVALUE($C26),'Index (Original)'!$A:$O,15,FALSE)))</f>
        <v>Border</v>
      </c>
    </row>
    <row r="27" spans="1:6" x14ac:dyDescent="0.2">
      <c r="A27">
        <v>26</v>
      </c>
      <c r="B27">
        <f t="shared" si="0"/>
        <v>1</v>
      </c>
      <c r="C27" t="str">
        <f>VLOOKUP(B27,'Layout (Modified)'!$B$4:$AD$33,MATCH(A27,'Layout (Modified)'!$B$3:$AD$3,0),FALSE)</f>
        <v>Bord</v>
      </c>
      <c r="D27" t="str">
        <f>IF($C27="Bord","Border",IF($C27="Fill","Fill",VLOOKUP(_xlfn.NUMBERVALUE($C27),'Index (Original)'!$A:$O,5,FALSE)))</f>
        <v>Border</v>
      </c>
      <c r="E27" t="str">
        <f>IF($C27="Bord","Border",IF($C27="Fill","Fill",VLOOKUP(_xlfn.NUMBERVALUE($C27),'Index (Original)'!$A:$O,14,FALSE)))</f>
        <v>Border</v>
      </c>
      <c r="F27" t="str">
        <f>IF($C27="Bord","Border",IF($C27="Fill","Fill",VLOOKUP(_xlfn.NUMBERVALUE($C27),'Index (Original)'!$A:$O,15,FALSE)))</f>
        <v>Border</v>
      </c>
    </row>
    <row r="28" spans="1:6" x14ac:dyDescent="0.2">
      <c r="A28">
        <v>27</v>
      </c>
      <c r="B28">
        <f t="shared" si="0"/>
        <v>1</v>
      </c>
      <c r="C28" t="str">
        <f>VLOOKUP(B28,'Layout (Modified)'!$B$4:$AD$33,MATCH(A28,'Layout (Modified)'!$B$3:$AD$3,0),FALSE)</f>
        <v>Bord</v>
      </c>
      <c r="D28" t="str">
        <f>IF($C28="Bord","Border",IF($C28="Fill","Fill",VLOOKUP(_xlfn.NUMBERVALUE($C28),'Index (Original)'!$A:$O,5,FALSE)))</f>
        <v>Border</v>
      </c>
      <c r="E28" t="str">
        <f>IF($C28="Bord","Border",IF($C28="Fill","Fill",VLOOKUP(_xlfn.NUMBERVALUE($C28),'Index (Original)'!$A:$O,14,FALSE)))</f>
        <v>Border</v>
      </c>
      <c r="F28" t="str">
        <f>IF($C28="Bord","Border",IF($C28="Fill","Fill",VLOOKUP(_xlfn.NUMBERVALUE($C28),'Index (Original)'!$A:$O,15,FALSE)))</f>
        <v>Border</v>
      </c>
    </row>
    <row r="29" spans="1:6" x14ac:dyDescent="0.2">
      <c r="A29">
        <v>28</v>
      </c>
      <c r="B29">
        <f t="shared" si="0"/>
        <v>1</v>
      </c>
      <c r="C29" t="str">
        <f>VLOOKUP(B29,'Layout (Modified)'!$B$4:$AD$33,MATCH(A29,'Layout (Modified)'!$B$3:$AD$3,0),FALSE)</f>
        <v>Bord</v>
      </c>
      <c r="D29" t="str">
        <f>IF($C29="Bord","Border",IF($C29="Fill","Fill",VLOOKUP(_xlfn.NUMBERVALUE($C29),'Index (Original)'!$A:$O,5,FALSE)))</f>
        <v>Border</v>
      </c>
      <c r="E29" t="str">
        <f>IF($C29="Bord","Border",IF($C29="Fill","Fill",VLOOKUP(_xlfn.NUMBERVALUE($C29),'Index (Original)'!$A:$O,14,FALSE)))</f>
        <v>Border</v>
      </c>
      <c r="F29" t="str">
        <f>IF($C29="Bord","Border",IF($C29="Fill","Fill",VLOOKUP(_xlfn.NUMBERVALUE($C29),'Index (Original)'!$A:$O,15,FALSE)))</f>
        <v>Border</v>
      </c>
    </row>
    <row r="30" spans="1:6" x14ac:dyDescent="0.2">
      <c r="A30">
        <f>A2</f>
        <v>1</v>
      </c>
      <c r="B30">
        <f t="shared" si="0"/>
        <v>2</v>
      </c>
      <c r="C30" t="str">
        <f>VLOOKUP(B30,'Layout (Modified)'!$B$4:$AD$33,MATCH(A30,'Layout (Modified)'!$B$3:$AD$3,0),FALSE)</f>
        <v>Bord</v>
      </c>
      <c r="D30" t="str">
        <f>IF($C30="Bord","Border",IF($C30="Fill","Fill",VLOOKUP(_xlfn.NUMBERVALUE($C30),'Index (Original)'!$A:$O,5,FALSE)))</f>
        <v>Border</v>
      </c>
      <c r="E30" t="str">
        <f>IF($C30="Bord","Border",IF($C30="Fill","Fill",VLOOKUP(_xlfn.NUMBERVALUE($C30),'Index (Original)'!$A:$O,14,FALSE)))</f>
        <v>Border</v>
      </c>
      <c r="F30" t="str">
        <f>IF($C30="Bord","Border",IF($C30="Fill","Fill",VLOOKUP(_xlfn.NUMBERVALUE($C30),'Index (Original)'!$A:$O,15,FALSE)))</f>
        <v>Border</v>
      </c>
    </row>
    <row r="31" spans="1:6" x14ac:dyDescent="0.2">
      <c r="A31">
        <f t="shared" ref="A31:A94" si="1">A3</f>
        <v>2</v>
      </c>
      <c r="B31">
        <f t="shared" ref="B31:B94" si="2">IF(A31&lt;A30,B30+1,B30)</f>
        <v>2</v>
      </c>
      <c r="C31" t="str">
        <f>VLOOKUP(B31,'Layout (Modified)'!$B$4:$AD$33,MATCH(A31,'Layout (Modified)'!$B$3:$AD$3,0),FALSE)</f>
        <v>Bord</v>
      </c>
      <c r="D31" t="str">
        <f>IF($C31="Bord","Border",IF($C31="Fill","Fill",VLOOKUP(_xlfn.NUMBERVALUE($C31),'Index (Original)'!$A:$O,5,FALSE)))</f>
        <v>Border</v>
      </c>
      <c r="E31" t="str">
        <f>IF($C31="Bord","Border",IF($C31="Fill","Fill",VLOOKUP(_xlfn.NUMBERVALUE($C31),'Index (Original)'!$A:$O,14,FALSE)))</f>
        <v>Border</v>
      </c>
      <c r="F31" t="str">
        <f>IF($C31="Bord","Border",IF($C31="Fill","Fill",VLOOKUP(_xlfn.NUMBERVALUE($C31),'Index (Original)'!$A:$O,15,FALSE)))</f>
        <v>Border</v>
      </c>
    </row>
    <row r="32" spans="1:6" x14ac:dyDescent="0.2">
      <c r="A32">
        <f t="shared" si="1"/>
        <v>3</v>
      </c>
      <c r="B32">
        <f t="shared" si="2"/>
        <v>2</v>
      </c>
      <c r="C32" t="str">
        <f>VLOOKUP(B32,'Layout (Modified)'!$B$4:$AD$33,MATCH(A32,'Layout (Modified)'!$B$3:$AD$3,0),FALSE)</f>
        <v>Bord</v>
      </c>
      <c r="D32" t="str">
        <f>IF($C32="Bord","Border",IF($C32="Fill","Fill",VLOOKUP(_xlfn.NUMBERVALUE($C32),'Index (Original)'!$A:$O,5,FALSE)))</f>
        <v>Border</v>
      </c>
      <c r="E32" t="str">
        <f>IF($C32="Bord","Border",IF($C32="Fill","Fill",VLOOKUP(_xlfn.NUMBERVALUE($C32),'Index (Original)'!$A:$O,14,FALSE)))</f>
        <v>Border</v>
      </c>
      <c r="F32" t="str">
        <f>IF($C32="Bord","Border",IF($C32="Fill","Fill",VLOOKUP(_xlfn.NUMBERVALUE($C32),'Index (Original)'!$A:$O,15,FALSE)))</f>
        <v>Border</v>
      </c>
    </row>
    <row r="33" spans="1:6" x14ac:dyDescent="0.2">
      <c r="A33">
        <f t="shared" si="1"/>
        <v>4</v>
      </c>
      <c r="B33">
        <f t="shared" si="2"/>
        <v>2</v>
      </c>
      <c r="C33" t="str">
        <f>VLOOKUP(B33,'Layout (Modified)'!$B$4:$AD$33,MATCH(A33,'Layout (Modified)'!$B$3:$AD$3,0),FALSE)</f>
        <v>Bord</v>
      </c>
      <c r="D33" t="str">
        <f>IF($C33="Bord","Border",IF($C33="Fill","Fill",VLOOKUP(_xlfn.NUMBERVALUE($C33),'Index (Original)'!$A:$O,5,FALSE)))</f>
        <v>Border</v>
      </c>
      <c r="E33" t="str">
        <f>IF($C33="Bord","Border",IF($C33="Fill","Fill",VLOOKUP(_xlfn.NUMBERVALUE($C33),'Index (Original)'!$A:$O,14,FALSE)))</f>
        <v>Border</v>
      </c>
      <c r="F33" t="str">
        <f>IF($C33="Bord","Border",IF($C33="Fill","Fill",VLOOKUP(_xlfn.NUMBERVALUE($C33),'Index (Original)'!$A:$O,15,FALSE)))</f>
        <v>Border</v>
      </c>
    </row>
    <row r="34" spans="1:6" x14ac:dyDescent="0.2">
      <c r="A34">
        <f t="shared" si="1"/>
        <v>5</v>
      </c>
      <c r="B34">
        <f t="shared" si="2"/>
        <v>2</v>
      </c>
      <c r="C34" t="str">
        <f>VLOOKUP(B34,'Layout (Modified)'!$B$4:$AD$33,MATCH(A34,'Layout (Modified)'!$B$3:$AD$3,0),FALSE)</f>
        <v>Bord</v>
      </c>
      <c r="D34" t="str">
        <f>IF($C34="Bord","Border",IF($C34="Fill","Fill",VLOOKUP(_xlfn.NUMBERVALUE($C34),'Index (Original)'!$A:$O,5,FALSE)))</f>
        <v>Border</v>
      </c>
      <c r="E34" t="str">
        <f>IF($C34="Bord","Border",IF($C34="Fill","Fill",VLOOKUP(_xlfn.NUMBERVALUE($C34),'Index (Original)'!$A:$O,14,FALSE)))</f>
        <v>Border</v>
      </c>
      <c r="F34" t="str">
        <f>IF($C34="Bord","Border",IF($C34="Fill","Fill",VLOOKUP(_xlfn.NUMBERVALUE($C34),'Index (Original)'!$A:$O,15,FALSE)))</f>
        <v>Border</v>
      </c>
    </row>
    <row r="35" spans="1:6" x14ac:dyDescent="0.2">
      <c r="A35">
        <f t="shared" si="1"/>
        <v>6</v>
      </c>
      <c r="B35">
        <f t="shared" si="2"/>
        <v>2</v>
      </c>
      <c r="C35" t="str">
        <f>VLOOKUP(B35,'Layout (Modified)'!$B$4:$AD$33,MATCH(A35,'Layout (Modified)'!$B$3:$AD$3,0),FALSE)</f>
        <v>Bord</v>
      </c>
      <c r="D35" t="str">
        <f>IF($C35="Bord","Border",IF($C35="Fill","Fill",VLOOKUP(_xlfn.NUMBERVALUE($C35),'Index (Original)'!$A:$O,5,FALSE)))</f>
        <v>Border</v>
      </c>
      <c r="E35" t="str">
        <f>IF($C35="Bord","Border",IF($C35="Fill","Fill",VLOOKUP(_xlfn.NUMBERVALUE($C35),'Index (Original)'!$A:$O,14,FALSE)))</f>
        <v>Border</v>
      </c>
      <c r="F35" t="str">
        <f>IF($C35="Bord","Border",IF($C35="Fill","Fill",VLOOKUP(_xlfn.NUMBERVALUE($C35),'Index (Original)'!$A:$O,15,FALSE)))</f>
        <v>Border</v>
      </c>
    </row>
    <row r="36" spans="1:6" x14ac:dyDescent="0.2">
      <c r="A36">
        <f t="shared" si="1"/>
        <v>7</v>
      </c>
      <c r="B36">
        <f t="shared" si="2"/>
        <v>2</v>
      </c>
      <c r="C36" t="str">
        <f>VLOOKUP(B36,'Layout (Modified)'!$B$4:$AD$33,MATCH(A36,'Layout (Modified)'!$B$3:$AD$3,0),FALSE)</f>
        <v>Bord</v>
      </c>
      <c r="D36" t="str">
        <f>IF($C36="Bord","Border",IF($C36="Fill","Fill",VLOOKUP(_xlfn.NUMBERVALUE($C36),'Index (Original)'!$A:$O,5,FALSE)))</f>
        <v>Border</v>
      </c>
      <c r="E36" t="str">
        <f>IF($C36="Bord","Border",IF($C36="Fill","Fill",VLOOKUP(_xlfn.NUMBERVALUE($C36),'Index (Original)'!$A:$O,14,FALSE)))</f>
        <v>Border</v>
      </c>
      <c r="F36" t="str">
        <f>IF($C36="Bord","Border",IF($C36="Fill","Fill",VLOOKUP(_xlfn.NUMBERVALUE($C36),'Index (Original)'!$A:$O,15,FALSE)))</f>
        <v>Border</v>
      </c>
    </row>
    <row r="37" spans="1:6" x14ac:dyDescent="0.2">
      <c r="A37">
        <f t="shared" si="1"/>
        <v>8</v>
      </c>
      <c r="B37">
        <f t="shared" si="2"/>
        <v>2</v>
      </c>
      <c r="C37" t="str">
        <f>VLOOKUP(B37,'Layout (Modified)'!$B$4:$AD$33,MATCH(A37,'Layout (Modified)'!$B$3:$AD$3,0),FALSE)</f>
        <v>Bord</v>
      </c>
      <c r="D37" t="str">
        <f>IF($C37="Bord","Border",IF($C37="Fill","Fill",VLOOKUP(_xlfn.NUMBERVALUE($C37),'Index (Original)'!$A:$O,5,FALSE)))</f>
        <v>Border</v>
      </c>
      <c r="E37" t="str">
        <f>IF($C37="Bord","Border",IF($C37="Fill","Fill",VLOOKUP(_xlfn.NUMBERVALUE($C37),'Index (Original)'!$A:$O,14,FALSE)))</f>
        <v>Border</v>
      </c>
      <c r="F37" t="str">
        <f>IF($C37="Bord","Border",IF($C37="Fill","Fill",VLOOKUP(_xlfn.NUMBERVALUE($C37),'Index (Original)'!$A:$O,15,FALSE)))</f>
        <v>Border</v>
      </c>
    </row>
    <row r="38" spans="1:6" x14ac:dyDescent="0.2">
      <c r="A38">
        <f t="shared" si="1"/>
        <v>9</v>
      </c>
      <c r="B38">
        <f t="shared" si="2"/>
        <v>2</v>
      </c>
      <c r="C38" t="str">
        <f>VLOOKUP(B38,'Layout (Modified)'!$B$4:$AD$33,MATCH(A38,'Layout (Modified)'!$B$3:$AD$3,0),FALSE)</f>
        <v>Bord</v>
      </c>
      <c r="D38" t="str">
        <f>IF($C38="Bord","Border",IF($C38="Fill","Fill",VLOOKUP(_xlfn.NUMBERVALUE($C38),'Index (Original)'!$A:$O,5,FALSE)))</f>
        <v>Border</v>
      </c>
      <c r="E38" t="str">
        <f>IF($C38="Bord","Border",IF($C38="Fill","Fill",VLOOKUP(_xlfn.NUMBERVALUE($C38),'Index (Original)'!$A:$O,14,FALSE)))</f>
        <v>Border</v>
      </c>
      <c r="F38" t="str">
        <f>IF($C38="Bord","Border",IF($C38="Fill","Fill",VLOOKUP(_xlfn.NUMBERVALUE($C38),'Index (Original)'!$A:$O,15,FALSE)))</f>
        <v>Border</v>
      </c>
    </row>
    <row r="39" spans="1:6" x14ac:dyDescent="0.2">
      <c r="A39">
        <f t="shared" si="1"/>
        <v>10</v>
      </c>
      <c r="B39">
        <f t="shared" si="2"/>
        <v>2</v>
      </c>
      <c r="C39" t="str">
        <f>VLOOKUP(B39,'Layout (Modified)'!$B$4:$AD$33,MATCH(A39,'Layout (Modified)'!$B$3:$AD$3,0),FALSE)</f>
        <v>Bord</v>
      </c>
      <c r="D39" t="str">
        <f>IF($C39="Bord","Border",IF($C39="Fill","Fill",VLOOKUP(_xlfn.NUMBERVALUE($C39),'Index (Original)'!$A:$O,5,FALSE)))</f>
        <v>Border</v>
      </c>
      <c r="E39" t="str">
        <f>IF($C39="Bord","Border",IF($C39="Fill","Fill",VLOOKUP(_xlfn.NUMBERVALUE($C39),'Index (Original)'!$A:$O,14,FALSE)))</f>
        <v>Border</v>
      </c>
      <c r="F39" t="str">
        <f>IF($C39="Bord","Border",IF($C39="Fill","Fill",VLOOKUP(_xlfn.NUMBERVALUE($C39),'Index (Original)'!$A:$O,15,FALSE)))</f>
        <v>Border</v>
      </c>
    </row>
    <row r="40" spans="1:6" x14ac:dyDescent="0.2">
      <c r="A40">
        <f t="shared" si="1"/>
        <v>11</v>
      </c>
      <c r="B40">
        <f t="shared" si="2"/>
        <v>2</v>
      </c>
      <c r="C40" t="str">
        <f>VLOOKUP(B40,'Layout (Modified)'!$B$4:$AD$33,MATCH(A40,'Layout (Modified)'!$B$3:$AD$3,0),FALSE)</f>
        <v>Bord</v>
      </c>
      <c r="D40" t="str">
        <f>IF($C40="Bord","Border",IF($C40="Fill","Fill",VLOOKUP(_xlfn.NUMBERVALUE($C40),'Index (Original)'!$A:$O,5,FALSE)))</f>
        <v>Border</v>
      </c>
      <c r="E40" t="str">
        <f>IF($C40="Bord","Border",IF($C40="Fill","Fill",VLOOKUP(_xlfn.NUMBERVALUE($C40),'Index (Original)'!$A:$O,14,FALSE)))</f>
        <v>Border</v>
      </c>
      <c r="F40" t="str">
        <f>IF($C40="Bord","Border",IF($C40="Fill","Fill",VLOOKUP(_xlfn.NUMBERVALUE($C40),'Index (Original)'!$A:$O,15,FALSE)))</f>
        <v>Border</v>
      </c>
    </row>
    <row r="41" spans="1:6" x14ac:dyDescent="0.2">
      <c r="A41">
        <f t="shared" si="1"/>
        <v>12</v>
      </c>
      <c r="B41">
        <f t="shared" si="2"/>
        <v>2</v>
      </c>
      <c r="C41" t="str">
        <f>VLOOKUP(B41,'Layout (Modified)'!$B$4:$AD$33,MATCH(A41,'Layout (Modified)'!$B$3:$AD$3,0),FALSE)</f>
        <v>Bord</v>
      </c>
      <c r="D41" t="str">
        <f>IF($C41="Bord","Border",IF($C41="Fill","Fill",VLOOKUP(_xlfn.NUMBERVALUE($C41),'Index (Original)'!$A:$O,5,FALSE)))</f>
        <v>Border</v>
      </c>
      <c r="E41" t="str">
        <f>IF($C41="Bord","Border",IF($C41="Fill","Fill",VLOOKUP(_xlfn.NUMBERVALUE($C41),'Index (Original)'!$A:$O,14,FALSE)))</f>
        <v>Border</v>
      </c>
      <c r="F41" t="str">
        <f>IF($C41="Bord","Border",IF($C41="Fill","Fill",VLOOKUP(_xlfn.NUMBERVALUE($C41),'Index (Original)'!$A:$O,15,FALSE)))</f>
        <v>Border</v>
      </c>
    </row>
    <row r="42" spans="1:6" x14ac:dyDescent="0.2">
      <c r="A42">
        <f t="shared" si="1"/>
        <v>13</v>
      </c>
      <c r="B42">
        <f t="shared" si="2"/>
        <v>2</v>
      </c>
      <c r="C42" t="str">
        <f>VLOOKUP(B42,'Layout (Modified)'!$B$4:$AD$33,MATCH(A42,'Layout (Modified)'!$B$3:$AD$3,0),FALSE)</f>
        <v>Bord</v>
      </c>
      <c r="D42" t="str">
        <f>IF($C42="Bord","Border",IF($C42="Fill","Fill",VLOOKUP(_xlfn.NUMBERVALUE($C42),'Index (Original)'!$A:$O,5,FALSE)))</f>
        <v>Border</v>
      </c>
      <c r="E42" t="str">
        <f>IF($C42="Bord","Border",IF($C42="Fill","Fill",VLOOKUP(_xlfn.NUMBERVALUE($C42),'Index (Original)'!$A:$O,14,FALSE)))</f>
        <v>Border</v>
      </c>
      <c r="F42" t="str">
        <f>IF($C42="Bord","Border",IF($C42="Fill","Fill",VLOOKUP(_xlfn.NUMBERVALUE($C42),'Index (Original)'!$A:$O,15,FALSE)))</f>
        <v>Border</v>
      </c>
    </row>
    <row r="43" spans="1:6" x14ac:dyDescent="0.2">
      <c r="A43">
        <f t="shared" si="1"/>
        <v>14</v>
      </c>
      <c r="B43">
        <f t="shared" si="2"/>
        <v>2</v>
      </c>
      <c r="C43" t="str">
        <f>VLOOKUP(B43,'Layout (Modified)'!$B$4:$AD$33,MATCH(A43,'Layout (Modified)'!$B$3:$AD$3,0),FALSE)</f>
        <v>Bord</v>
      </c>
      <c r="D43" t="str">
        <f>IF($C43="Bord","Border",IF($C43="Fill","Fill",VLOOKUP(_xlfn.NUMBERVALUE($C43),'Index (Original)'!$A:$O,5,FALSE)))</f>
        <v>Border</v>
      </c>
      <c r="E43" t="str">
        <f>IF($C43="Bord","Border",IF($C43="Fill","Fill",VLOOKUP(_xlfn.NUMBERVALUE($C43),'Index (Original)'!$A:$O,14,FALSE)))</f>
        <v>Border</v>
      </c>
      <c r="F43" t="str">
        <f>IF($C43="Bord","Border",IF($C43="Fill","Fill",VLOOKUP(_xlfn.NUMBERVALUE($C43),'Index (Original)'!$A:$O,15,FALSE)))</f>
        <v>Border</v>
      </c>
    </row>
    <row r="44" spans="1:6" x14ac:dyDescent="0.2">
      <c r="A44">
        <f t="shared" si="1"/>
        <v>15</v>
      </c>
      <c r="B44">
        <f t="shared" si="2"/>
        <v>2</v>
      </c>
      <c r="C44" t="str">
        <f>VLOOKUP(B44,'Layout (Modified)'!$B$4:$AD$33,MATCH(A44,'Layout (Modified)'!$B$3:$AD$3,0),FALSE)</f>
        <v>Bord</v>
      </c>
      <c r="D44" t="str">
        <f>IF($C44="Bord","Border",IF($C44="Fill","Fill",VLOOKUP(_xlfn.NUMBERVALUE($C44),'Index (Original)'!$A:$O,5,FALSE)))</f>
        <v>Border</v>
      </c>
      <c r="E44" t="str">
        <f>IF($C44="Bord","Border",IF($C44="Fill","Fill",VLOOKUP(_xlfn.NUMBERVALUE($C44),'Index (Original)'!$A:$O,14,FALSE)))</f>
        <v>Border</v>
      </c>
      <c r="F44" t="str">
        <f>IF($C44="Bord","Border",IF($C44="Fill","Fill",VLOOKUP(_xlfn.NUMBERVALUE($C44),'Index (Original)'!$A:$O,15,FALSE)))</f>
        <v>Border</v>
      </c>
    </row>
    <row r="45" spans="1:6" x14ac:dyDescent="0.2">
      <c r="A45">
        <f t="shared" si="1"/>
        <v>16</v>
      </c>
      <c r="B45">
        <f t="shared" si="2"/>
        <v>2</v>
      </c>
      <c r="C45" t="str">
        <f>VLOOKUP(B45,'Layout (Modified)'!$B$4:$AD$33,MATCH(A45,'Layout (Modified)'!$B$3:$AD$3,0),FALSE)</f>
        <v>Bord</v>
      </c>
      <c r="D45" t="str">
        <f>IF($C45="Bord","Border",IF($C45="Fill","Fill",VLOOKUP(_xlfn.NUMBERVALUE($C45),'Index (Original)'!$A:$O,5,FALSE)))</f>
        <v>Border</v>
      </c>
      <c r="E45" t="str">
        <f>IF($C45="Bord","Border",IF($C45="Fill","Fill",VLOOKUP(_xlfn.NUMBERVALUE($C45),'Index (Original)'!$A:$O,14,FALSE)))</f>
        <v>Border</v>
      </c>
      <c r="F45" t="str">
        <f>IF($C45="Bord","Border",IF($C45="Fill","Fill",VLOOKUP(_xlfn.NUMBERVALUE($C45),'Index (Original)'!$A:$O,15,FALSE)))</f>
        <v>Border</v>
      </c>
    </row>
    <row r="46" spans="1:6" x14ac:dyDescent="0.2">
      <c r="A46">
        <f t="shared" si="1"/>
        <v>17</v>
      </c>
      <c r="B46">
        <f t="shared" si="2"/>
        <v>2</v>
      </c>
      <c r="C46" t="str">
        <f>VLOOKUP(B46,'Layout (Modified)'!$B$4:$AD$33,MATCH(A46,'Layout (Modified)'!$B$3:$AD$3,0),FALSE)</f>
        <v>Bord</v>
      </c>
      <c r="D46" t="str">
        <f>IF($C46="Bord","Border",IF($C46="Fill","Fill",VLOOKUP(_xlfn.NUMBERVALUE($C46),'Index (Original)'!$A:$O,5,FALSE)))</f>
        <v>Border</v>
      </c>
      <c r="E46" t="str">
        <f>IF($C46="Bord","Border",IF($C46="Fill","Fill",VLOOKUP(_xlfn.NUMBERVALUE($C46),'Index (Original)'!$A:$O,14,FALSE)))</f>
        <v>Border</v>
      </c>
      <c r="F46" t="str">
        <f>IF($C46="Bord","Border",IF($C46="Fill","Fill",VLOOKUP(_xlfn.NUMBERVALUE($C46),'Index (Original)'!$A:$O,15,FALSE)))</f>
        <v>Border</v>
      </c>
    </row>
    <row r="47" spans="1:6" x14ac:dyDescent="0.2">
      <c r="A47">
        <f t="shared" si="1"/>
        <v>18</v>
      </c>
      <c r="B47">
        <f t="shared" si="2"/>
        <v>2</v>
      </c>
      <c r="C47" t="str">
        <f>VLOOKUP(B47,'Layout (Modified)'!$B$4:$AD$33,MATCH(A47,'Layout (Modified)'!$B$3:$AD$3,0),FALSE)</f>
        <v>Bord</v>
      </c>
      <c r="D47" t="str">
        <f>IF($C47="Bord","Border",IF($C47="Fill","Fill",VLOOKUP(_xlfn.NUMBERVALUE($C47),'Index (Original)'!$A:$O,5,FALSE)))</f>
        <v>Border</v>
      </c>
      <c r="E47" t="str">
        <f>IF($C47="Bord","Border",IF($C47="Fill","Fill",VLOOKUP(_xlfn.NUMBERVALUE($C47),'Index (Original)'!$A:$O,14,FALSE)))</f>
        <v>Border</v>
      </c>
      <c r="F47" t="str">
        <f>IF($C47="Bord","Border",IF($C47="Fill","Fill",VLOOKUP(_xlfn.NUMBERVALUE($C47),'Index (Original)'!$A:$O,15,FALSE)))</f>
        <v>Border</v>
      </c>
    </row>
    <row r="48" spans="1:6" x14ac:dyDescent="0.2">
      <c r="A48">
        <f t="shared" si="1"/>
        <v>19</v>
      </c>
      <c r="B48">
        <f t="shared" si="2"/>
        <v>2</v>
      </c>
      <c r="C48" t="str">
        <f>VLOOKUP(B48,'Layout (Modified)'!$B$4:$AD$33,MATCH(A48,'Layout (Modified)'!$B$3:$AD$3,0),FALSE)</f>
        <v>Bord</v>
      </c>
      <c r="D48" t="str">
        <f>IF($C48="Bord","Border",IF($C48="Fill","Fill",VLOOKUP(_xlfn.NUMBERVALUE($C48),'Index (Original)'!$A:$O,5,FALSE)))</f>
        <v>Border</v>
      </c>
      <c r="E48" t="str">
        <f>IF($C48="Bord","Border",IF($C48="Fill","Fill",VLOOKUP(_xlfn.NUMBERVALUE($C48),'Index (Original)'!$A:$O,14,FALSE)))</f>
        <v>Border</v>
      </c>
      <c r="F48" t="str">
        <f>IF($C48="Bord","Border",IF($C48="Fill","Fill",VLOOKUP(_xlfn.NUMBERVALUE($C48),'Index (Original)'!$A:$O,15,FALSE)))</f>
        <v>Border</v>
      </c>
    </row>
    <row r="49" spans="1:6" x14ac:dyDescent="0.2">
      <c r="A49">
        <f t="shared" si="1"/>
        <v>20</v>
      </c>
      <c r="B49">
        <f t="shared" si="2"/>
        <v>2</v>
      </c>
      <c r="C49" t="str">
        <f>VLOOKUP(B49,'Layout (Modified)'!$B$4:$AD$33,MATCH(A49,'Layout (Modified)'!$B$3:$AD$3,0),FALSE)</f>
        <v>Bord</v>
      </c>
      <c r="D49" t="str">
        <f>IF($C49="Bord","Border",IF($C49="Fill","Fill",VLOOKUP(_xlfn.NUMBERVALUE($C49),'Index (Original)'!$A:$O,5,FALSE)))</f>
        <v>Border</v>
      </c>
      <c r="E49" t="str">
        <f>IF($C49="Bord","Border",IF($C49="Fill","Fill",VLOOKUP(_xlfn.NUMBERVALUE($C49),'Index (Original)'!$A:$O,14,FALSE)))</f>
        <v>Border</v>
      </c>
      <c r="F49" t="str">
        <f>IF($C49="Bord","Border",IF($C49="Fill","Fill",VLOOKUP(_xlfn.NUMBERVALUE($C49),'Index (Original)'!$A:$O,15,FALSE)))</f>
        <v>Border</v>
      </c>
    </row>
    <row r="50" spans="1:6" x14ac:dyDescent="0.2">
      <c r="A50">
        <f t="shared" si="1"/>
        <v>21</v>
      </c>
      <c r="B50">
        <f t="shared" si="2"/>
        <v>2</v>
      </c>
      <c r="C50" t="str">
        <f>VLOOKUP(B50,'Layout (Modified)'!$B$4:$AD$33,MATCH(A50,'Layout (Modified)'!$B$3:$AD$3,0),FALSE)</f>
        <v>Bord</v>
      </c>
      <c r="D50" t="str">
        <f>IF($C50="Bord","Border",IF($C50="Fill","Fill",VLOOKUP(_xlfn.NUMBERVALUE($C50),'Index (Original)'!$A:$O,5,FALSE)))</f>
        <v>Border</v>
      </c>
      <c r="E50" t="str">
        <f>IF($C50="Bord","Border",IF($C50="Fill","Fill",VLOOKUP(_xlfn.NUMBERVALUE($C50),'Index (Original)'!$A:$O,14,FALSE)))</f>
        <v>Border</v>
      </c>
      <c r="F50" t="str">
        <f>IF($C50="Bord","Border",IF($C50="Fill","Fill",VLOOKUP(_xlfn.NUMBERVALUE($C50),'Index (Original)'!$A:$O,15,FALSE)))</f>
        <v>Border</v>
      </c>
    </row>
    <row r="51" spans="1:6" x14ac:dyDescent="0.2">
      <c r="A51">
        <f t="shared" si="1"/>
        <v>22</v>
      </c>
      <c r="B51">
        <f t="shared" si="2"/>
        <v>2</v>
      </c>
      <c r="C51" t="str">
        <f>VLOOKUP(B51,'Layout (Modified)'!$B$4:$AD$33,MATCH(A51,'Layout (Modified)'!$B$3:$AD$3,0),FALSE)</f>
        <v>Bord</v>
      </c>
      <c r="D51" t="str">
        <f>IF($C51="Bord","Border",IF($C51="Fill","Fill",VLOOKUP(_xlfn.NUMBERVALUE($C51),'Index (Original)'!$A:$O,5,FALSE)))</f>
        <v>Border</v>
      </c>
      <c r="E51" t="str">
        <f>IF($C51="Bord","Border",IF($C51="Fill","Fill",VLOOKUP(_xlfn.NUMBERVALUE($C51),'Index (Original)'!$A:$O,14,FALSE)))</f>
        <v>Border</v>
      </c>
      <c r="F51" t="str">
        <f>IF($C51="Bord","Border",IF($C51="Fill","Fill",VLOOKUP(_xlfn.NUMBERVALUE($C51),'Index (Original)'!$A:$O,15,FALSE)))</f>
        <v>Border</v>
      </c>
    </row>
    <row r="52" spans="1:6" x14ac:dyDescent="0.2">
      <c r="A52">
        <f t="shared" si="1"/>
        <v>23</v>
      </c>
      <c r="B52">
        <f t="shared" si="2"/>
        <v>2</v>
      </c>
      <c r="C52" t="str">
        <f>VLOOKUP(B52,'Layout (Modified)'!$B$4:$AD$33,MATCH(A52,'Layout (Modified)'!$B$3:$AD$3,0),FALSE)</f>
        <v>Bord</v>
      </c>
      <c r="D52" t="str">
        <f>IF($C52="Bord","Border",IF($C52="Fill","Fill",VLOOKUP(_xlfn.NUMBERVALUE($C52),'Index (Original)'!$A:$O,5,FALSE)))</f>
        <v>Border</v>
      </c>
      <c r="E52" t="str">
        <f>IF($C52="Bord","Border",IF($C52="Fill","Fill",VLOOKUP(_xlfn.NUMBERVALUE($C52),'Index (Original)'!$A:$O,14,FALSE)))</f>
        <v>Border</v>
      </c>
      <c r="F52" t="str">
        <f>IF($C52="Bord","Border",IF($C52="Fill","Fill",VLOOKUP(_xlfn.NUMBERVALUE($C52),'Index (Original)'!$A:$O,15,FALSE)))</f>
        <v>Border</v>
      </c>
    </row>
    <row r="53" spans="1:6" x14ac:dyDescent="0.2">
      <c r="A53">
        <f t="shared" si="1"/>
        <v>24</v>
      </c>
      <c r="B53">
        <f t="shared" si="2"/>
        <v>2</v>
      </c>
      <c r="C53" t="str">
        <f>VLOOKUP(B53,'Layout (Modified)'!$B$4:$AD$33,MATCH(A53,'Layout (Modified)'!$B$3:$AD$3,0),FALSE)</f>
        <v>Bord</v>
      </c>
      <c r="D53" t="str">
        <f>IF($C53="Bord","Border",IF($C53="Fill","Fill",VLOOKUP(_xlfn.NUMBERVALUE($C53),'Index (Original)'!$A:$O,5,FALSE)))</f>
        <v>Border</v>
      </c>
      <c r="E53" t="str">
        <f>IF($C53="Bord","Border",IF($C53="Fill","Fill",VLOOKUP(_xlfn.NUMBERVALUE($C53),'Index (Original)'!$A:$O,14,FALSE)))</f>
        <v>Border</v>
      </c>
      <c r="F53" t="str">
        <f>IF($C53="Bord","Border",IF($C53="Fill","Fill",VLOOKUP(_xlfn.NUMBERVALUE($C53),'Index (Original)'!$A:$O,15,FALSE)))</f>
        <v>Border</v>
      </c>
    </row>
    <row r="54" spans="1:6" x14ac:dyDescent="0.2">
      <c r="A54">
        <f t="shared" si="1"/>
        <v>25</v>
      </c>
      <c r="B54">
        <f t="shared" si="2"/>
        <v>2</v>
      </c>
      <c r="C54" t="str">
        <f>VLOOKUP(B54,'Layout (Modified)'!$B$4:$AD$33,MATCH(A54,'Layout (Modified)'!$B$3:$AD$3,0),FALSE)</f>
        <v>Bord</v>
      </c>
      <c r="D54" t="str">
        <f>IF($C54="Bord","Border",IF($C54="Fill","Fill",VLOOKUP(_xlfn.NUMBERVALUE($C54),'Index (Original)'!$A:$O,5,FALSE)))</f>
        <v>Border</v>
      </c>
      <c r="E54" t="str">
        <f>IF($C54="Bord","Border",IF($C54="Fill","Fill",VLOOKUP(_xlfn.NUMBERVALUE($C54),'Index (Original)'!$A:$O,14,FALSE)))</f>
        <v>Border</v>
      </c>
      <c r="F54" t="str">
        <f>IF($C54="Bord","Border",IF($C54="Fill","Fill",VLOOKUP(_xlfn.NUMBERVALUE($C54),'Index (Original)'!$A:$O,15,FALSE)))</f>
        <v>Border</v>
      </c>
    </row>
    <row r="55" spans="1:6" x14ac:dyDescent="0.2">
      <c r="A55">
        <f t="shared" si="1"/>
        <v>26</v>
      </c>
      <c r="B55">
        <f t="shared" si="2"/>
        <v>2</v>
      </c>
      <c r="C55" t="str">
        <f>VLOOKUP(B55,'Layout (Modified)'!$B$4:$AD$33,MATCH(A55,'Layout (Modified)'!$B$3:$AD$3,0),FALSE)</f>
        <v>Bord</v>
      </c>
      <c r="D55" t="str">
        <f>IF($C55="Bord","Border",IF($C55="Fill","Fill",VLOOKUP(_xlfn.NUMBERVALUE($C55),'Index (Original)'!$A:$O,5,FALSE)))</f>
        <v>Border</v>
      </c>
      <c r="E55" t="str">
        <f>IF($C55="Bord","Border",IF($C55="Fill","Fill",VLOOKUP(_xlfn.NUMBERVALUE($C55),'Index (Original)'!$A:$O,14,FALSE)))</f>
        <v>Border</v>
      </c>
      <c r="F55" t="str">
        <f>IF($C55="Bord","Border",IF($C55="Fill","Fill",VLOOKUP(_xlfn.NUMBERVALUE($C55),'Index (Original)'!$A:$O,15,FALSE)))</f>
        <v>Border</v>
      </c>
    </row>
    <row r="56" spans="1:6" x14ac:dyDescent="0.2">
      <c r="A56">
        <f t="shared" si="1"/>
        <v>27</v>
      </c>
      <c r="B56">
        <f t="shared" si="2"/>
        <v>2</v>
      </c>
      <c r="C56" t="str">
        <f>VLOOKUP(B56,'Layout (Modified)'!$B$4:$AD$33,MATCH(A56,'Layout (Modified)'!$B$3:$AD$3,0),FALSE)</f>
        <v>Bord</v>
      </c>
      <c r="D56" t="str">
        <f>IF($C56="Bord","Border",IF($C56="Fill","Fill",VLOOKUP(_xlfn.NUMBERVALUE($C56),'Index (Original)'!$A:$O,5,FALSE)))</f>
        <v>Border</v>
      </c>
      <c r="E56" t="str">
        <f>IF($C56="Bord","Border",IF($C56="Fill","Fill",VLOOKUP(_xlfn.NUMBERVALUE($C56),'Index (Original)'!$A:$O,14,FALSE)))</f>
        <v>Border</v>
      </c>
      <c r="F56" t="str">
        <f>IF($C56="Bord","Border",IF($C56="Fill","Fill",VLOOKUP(_xlfn.NUMBERVALUE($C56),'Index (Original)'!$A:$O,15,FALSE)))</f>
        <v>Border</v>
      </c>
    </row>
    <row r="57" spans="1:6" x14ac:dyDescent="0.2">
      <c r="A57">
        <f t="shared" si="1"/>
        <v>28</v>
      </c>
      <c r="B57">
        <f t="shared" si="2"/>
        <v>2</v>
      </c>
      <c r="C57" t="str">
        <f>VLOOKUP(B57,'Layout (Modified)'!$B$4:$AD$33,MATCH(A57,'Layout (Modified)'!$B$3:$AD$3,0),FALSE)</f>
        <v>Bord</v>
      </c>
      <c r="D57" t="str">
        <f>IF($C57="Bord","Border",IF($C57="Fill","Fill",VLOOKUP(_xlfn.NUMBERVALUE($C57),'Index (Original)'!$A:$O,5,FALSE)))</f>
        <v>Border</v>
      </c>
      <c r="E57" t="str">
        <f>IF($C57="Bord","Border",IF($C57="Fill","Fill",VLOOKUP(_xlfn.NUMBERVALUE($C57),'Index (Original)'!$A:$O,14,FALSE)))</f>
        <v>Border</v>
      </c>
      <c r="F57" t="str">
        <f>IF($C57="Bord","Border",IF($C57="Fill","Fill",VLOOKUP(_xlfn.NUMBERVALUE($C57),'Index (Original)'!$A:$O,15,FALSE)))</f>
        <v>Border</v>
      </c>
    </row>
    <row r="58" spans="1:6" x14ac:dyDescent="0.2">
      <c r="A58">
        <f t="shared" si="1"/>
        <v>1</v>
      </c>
      <c r="B58">
        <f t="shared" si="2"/>
        <v>3</v>
      </c>
      <c r="C58">
        <f>VLOOKUP(B58,'Layout (Modified)'!$B$4:$AD$33,MATCH(A58,'Layout (Modified)'!$B$3:$AD$3,0),FALSE)</f>
        <v>1491</v>
      </c>
      <c r="D58" t="str">
        <f>IF($C58="Bord","Border",IF($C58="Fill","Fill",VLOOKUP(_xlfn.NUMBERVALUE($C58),'Index (Original)'!$A:$O,5,FALSE)))</f>
        <v>PHB47 x 3IIH6</v>
      </c>
      <c r="E58" t="str">
        <f>IF($C58="Bord","Border",IF($C58="Fill","Fill",VLOOKUP(_xlfn.NUMBERVALUE($C58),'Index (Original)'!$A:$O,14,FALSE)))</f>
        <v>full</v>
      </c>
      <c r="F58" t="str">
        <f>IF($C58="Bord","Border",IF($C58="Fill","Fill",VLOOKUP(_xlfn.NUMBERVALUE($C58),'Index (Original)'!$A:$O,15,FALSE)))</f>
        <v>r1</v>
      </c>
    </row>
    <row r="59" spans="1:6" x14ac:dyDescent="0.2">
      <c r="A59">
        <f t="shared" si="1"/>
        <v>2</v>
      </c>
      <c r="B59">
        <f t="shared" si="2"/>
        <v>3</v>
      </c>
      <c r="C59">
        <f>VLOOKUP(B59,'Layout (Modified)'!$B$4:$AD$33,MATCH(A59,'Layout (Modified)'!$B$3:$AD$3,0),FALSE)</f>
        <v>1466</v>
      </c>
      <c r="D59" t="str">
        <f>IF($C59="Bord","Border",IF($C59="Fill","Fill",VLOOKUP(_xlfn.NUMBERVALUE($C59),'Index (Original)'!$A:$O,5,FALSE)))</f>
        <v>4N506 x 3IIH6</v>
      </c>
      <c r="E59" t="str">
        <f>IF($C59="Bord","Border",IF($C59="Fill","Fill",VLOOKUP(_xlfn.NUMBERVALUE($C59),'Index (Original)'!$A:$O,14,FALSE)))</f>
        <v>full</v>
      </c>
      <c r="F59" t="str">
        <f>IF($C59="Bord","Border",IF($C59="Fill","Fill",VLOOKUP(_xlfn.NUMBERVALUE($C59),'Index (Original)'!$A:$O,15,FALSE)))</f>
        <v>r1</v>
      </c>
    </row>
    <row r="60" spans="1:6" x14ac:dyDescent="0.2">
      <c r="A60">
        <f t="shared" si="1"/>
        <v>3</v>
      </c>
      <c r="B60">
        <f t="shared" si="2"/>
        <v>3</v>
      </c>
      <c r="C60">
        <f>VLOOKUP(B60,'Layout (Modified)'!$B$4:$AD$33,MATCH(A60,'Layout (Modified)'!$B$3:$AD$3,0),FALSE)</f>
        <v>1441</v>
      </c>
      <c r="D60" t="str">
        <f>IF($C60="Bord","Border",IF($C60="Fill","Fill",VLOOKUP(_xlfn.NUMBERVALUE($C60),'Index (Original)'!$A:$O,5,FALSE)))</f>
        <v>PHK56 x W606S</v>
      </c>
      <c r="E60" t="str">
        <f>IF($C60="Bord","Border",IF($C60="Fill","Fill",VLOOKUP(_xlfn.NUMBERVALUE($C60),'Index (Original)'!$A:$O,14,FALSE)))</f>
        <v>full</v>
      </c>
      <c r="F60" t="str">
        <f>IF($C60="Bord","Border",IF($C60="Fill","Fill",VLOOKUP(_xlfn.NUMBERVALUE($C60),'Index (Original)'!$A:$O,15,FALSE)))</f>
        <v>r1</v>
      </c>
    </row>
    <row r="61" spans="1:6" x14ac:dyDescent="0.2">
      <c r="A61">
        <f t="shared" si="1"/>
        <v>4</v>
      </c>
      <c r="B61">
        <f t="shared" si="2"/>
        <v>3</v>
      </c>
      <c r="C61">
        <f>VLOOKUP(B61,'Layout (Modified)'!$B$4:$AD$33,MATCH(A61,'Layout (Modified)'!$B$3:$AD$3,0),FALSE)</f>
        <v>1416</v>
      </c>
      <c r="D61" t="str">
        <f>IF($C61="Bord","Border",IF($C61="Fill","Fill",VLOOKUP(_xlfn.NUMBERVALUE($C61),'Index (Original)'!$A:$O,5,FALSE)))</f>
        <v>PHW52 x PHM49</v>
      </c>
      <c r="E61" t="str">
        <f>IF($C61="Bord","Border",IF($C61="Fill","Fill",VLOOKUP(_xlfn.NUMBERVALUE($C61),'Index (Original)'!$A:$O,14,FALSE)))</f>
        <v>full</v>
      </c>
      <c r="F61" t="str">
        <f>IF($C61="Bord","Border",IF($C61="Fill","Fill",VLOOKUP(_xlfn.NUMBERVALUE($C61),'Index (Original)'!$A:$O,15,FALSE)))</f>
        <v>r1</v>
      </c>
    </row>
    <row r="62" spans="1:6" x14ac:dyDescent="0.2">
      <c r="A62">
        <f t="shared" si="1"/>
        <v>5</v>
      </c>
      <c r="B62">
        <f t="shared" si="2"/>
        <v>3</v>
      </c>
      <c r="C62">
        <f>VLOOKUP(B62,'Layout (Modified)'!$B$4:$AD$33,MATCH(A62,'Layout (Modified)'!$B$3:$AD$3,0),FALSE)</f>
        <v>1391</v>
      </c>
      <c r="D62" t="str">
        <f>IF($C62="Bord","Border",IF($C62="Fill","Fill",VLOOKUP(_xlfn.NUMBERVALUE($C62),'Index (Original)'!$A:$O,5,FALSE)))</f>
        <v>LH195 x PHM49</v>
      </c>
      <c r="E62" t="str">
        <f>IF($C62="Bord","Border",IF($C62="Fill","Fill",VLOOKUP(_xlfn.NUMBERVALUE($C62),'Index (Original)'!$A:$O,14,FALSE)))</f>
        <v>full</v>
      </c>
      <c r="F62" t="str">
        <f>IF($C62="Bord","Border",IF($C62="Fill","Fill",VLOOKUP(_xlfn.NUMBERVALUE($C62),'Index (Original)'!$A:$O,15,FALSE)))</f>
        <v>r1</v>
      </c>
    </row>
    <row r="63" spans="1:6" x14ac:dyDescent="0.2">
      <c r="A63">
        <f t="shared" si="1"/>
        <v>6</v>
      </c>
      <c r="B63">
        <f t="shared" si="2"/>
        <v>3</v>
      </c>
      <c r="C63">
        <f>VLOOKUP(B63,'Layout (Modified)'!$B$4:$AD$33,MATCH(A63,'Layout (Modified)'!$B$3:$AD$3,0),FALSE)</f>
        <v>1366</v>
      </c>
      <c r="D63" t="str">
        <f>IF($C63="Bord","Border",IF($C63="Fill","Fill",VLOOKUP(_xlfn.NUMBERVALUE($C63),'Index (Original)'!$A:$O,5,FALSE)))</f>
        <v>B105 x 3IIH6</v>
      </c>
      <c r="E63" t="str">
        <f>IF($C63="Bord","Border",IF($C63="Fill","Fill",VLOOKUP(_xlfn.NUMBERVALUE($C63),'Index (Original)'!$A:$O,14,FALSE)))</f>
        <v>full</v>
      </c>
      <c r="F63" t="str">
        <f>IF($C63="Bord","Border",IF($C63="Fill","Fill",VLOOKUP(_xlfn.NUMBERVALUE($C63),'Index (Original)'!$A:$O,15,FALSE)))</f>
        <v>r1</v>
      </c>
    </row>
    <row r="64" spans="1:6" x14ac:dyDescent="0.2">
      <c r="A64">
        <f t="shared" si="1"/>
        <v>7</v>
      </c>
      <c r="B64">
        <f t="shared" si="2"/>
        <v>3</v>
      </c>
      <c r="C64">
        <f>VLOOKUP(B64,'Layout (Modified)'!$B$4:$AD$33,MATCH(A64,'Layout (Modified)'!$B$3:$AD$3,0),FALSE)</f>
        <v>1341</v>
      </c>
      <c r="D64" t="str">
        <f>IF($C64="Bord","Border",IF($C64="Fill","Fill",VLOOKUP(_xlfn.NUMBERVALUE($C64),'Index (Original)'!$A:$O,5,FALSE)))</f>
        <v>LH82 x PHJ89</v>
      </c>
      <c r="E64" t="str">
        <f>IF($C64="Bord","Border",IF($C64="Fill","Fill",VLOOKUP(_xlfn.NUMBERVALUE($C64),'Index (Original)'!$A:$O,14,FALSE)))</f>
        <v>full</v>
      </c>
      <c r="F64" t="str">
        <f>IF($C64="Bord","Border",IF($C64="Fill","Fill",VLOOKUP(_xlfn.NUMBERVALUE($C64),'Index (Original)'!$A:$O,15,FALSE)))</f>
        <v>r1</v>
      </c>
    </row>
    <row r="65" spans="1:6" x14ac:dyDescent="0.2">
      <c r="A65">
        <f t="shared" si="1"/>
        <v>8</v>
      </c>
      <c r="B65">
        <f t="shared" si="2"/>
        <v>3</v>
      </c>
      <c r="C65" t="str">
        <f>VLOOKUP(B65,'Layout (Modified)'!$B$4:$AD$33,MATCH(A65,'Layout (Modified)'!$B$3:$AD$3,0),FALSE)</f>
        <v>Bord</v>
      </c>
      <c r="D65" t="str">
        <f>IF($C65="Bord","Border",IF($C65="Fill","Fill",VLOOKUP(_xlfn.NUMBERVALUE($C65),'Index (Original)'!$A:$O,5,FALSE)))</f>
        <v>Border</v>
      </c>
      <c r="E65" t="str">
        <f>IF($C65="Bord","Border",IF($C65="Fill","Fill",VLOOKUP(_xlfn.NUMBERVALUE($C65),'Index (Original)'!$A:$O,14,FALSE)))</f>
        <v>Border</v>
      </c>
      <c r="F65" t="str">
        <f>IF($C65="Bord","Border",IF($C65="Fill","Fill",VLOOKUP(_xlfn.NUMBERVALUE($C65),'Index (Original)'!$A:$O,15,FALSE)))</f>
        <v>Border</v>
      </c>
    </row>
    <row r="66" spans="1:6" x14ac:dyDescent="0.2">
      <c r="A66">
        <f t="shared" si="1"/>
        <v>9</v>
      </c>
      <c r="B66">
        <f t="shared" si="2"/>
        <v>3</v>
      </c>
      <c r="C66" t="str">
        <f>VLOOKUP(B66,'Layout (Modified)'!$B$4:$AD$33,MATCH(A66,'Layout (Modified)'!$B$3:$AD$3,0),FALSE)</f>
        <v>Bord</v>
      </c>
      <c r="D66" t="str">
        <f>IF($C66="Bord","Border",IF($C66="Fill","Fill",VLOOKUP(_xlfn.NUMBERVALUE($C66),'Index (Original)'!$A:$O,5,FALSE)))</f>
        <v>Border</v>
      </c>
      <c r="E66" t="str">
        <f>IF($C66="Bord","Border",IF($C66="Fill","Fill",VLOOKUP(_xlfn.NUMBERVALUE($C66),'Index (Original)'!$A:$O,14,FALSE)))</f>
        <v>Border</v>
      </c>
      <c r="F66" t="str">
        <f>IF($C66="Bord","Border",IF($C66="Fill","Fill",VLOOKUP(_xlfn.NUMBERVALUE($C66),'Index (Original)'!$A:$O,15,FALSE)))</f>
        <v>Border</v>
      </c>
    </row>
    <row r="67" spans="1:6" x14ac:dyDescent="0.2">
      <c r="A67">
        <f t="shared" si="1"/>
        <v>10</v>
      </c>
      <c r="B67">
        <f t="shared" si="2"/>
        <v>3</v>
      </c>
      <c r="C67" t="str">
        <f>VLOOKUP(B67,'Layout (Modified)'!$B$4:$AD$33,MATCH(A67,'Layout (Modified)'!$B$3:$AD$3,0),FALSE)</f>
        <v>Bord</v>
      </c>
      <c r="D67" t="str">
        <f>IF($C67="Bord","Border",IF($C67="Fill","Fill",VLOOKUP(_xlfn.NUMBERVALUE($C67),'Index (Original)'!$A:$O,5,FALSE)))</f>
        <v>Border</v>
      </c>
      <c r="E67" t="str">
        <f>IF($C67="Bord","Border",IF($C67="Fill","Fill",VLOOKUP(_xlfn.NUMBERVALUE($C67),'Index (Original)'!$A:$O,14,FALSE)))</f>
        <v>Border</v>
      </c>
      <c r="F67" t="str">
        <f>IF($C67="Bord","Border",IF($C67="Fill","Fill",VLOOKUP(_xlfn.NUMBERVALUE($C67),'Index (Original)'!$A:$O,15,FALSE)))</f>
        <v>Border</v>
      </c>
    </row>
    <row r="68" spans="1:6" x14ac:dyDescent="0.2">
      <c r="A68">
        <f t="shared" si="1"/>
        <v>11</v>
      </c>
      <c r="B68">
        <f t="shared" si="2"/>
        <v>3</v>
      </c>
      <c r="C68">
        <f>VLOOKUP(B68,'Layout (Modified)'!$B$4:$AD$33,MATCH(A68,'Layout (Modified)'!$B$3:$AD$3,0),FALSE)</f>
        <v>1321</v>
      </c>
      <c r="D68" t="str">
        <f>IF($C68="Bord","Border",IF($C68="Fill","Fill",VLOOKUP(_xlfn.NUMBERVALUE($C68),'Index (Original)'!$A:$O,5,FALSE)))</f>
        <v>PHP02 x PHJ89</v>
      </c>
      <c r="E68" t="str">
        <f>IF($C68="Bord","Border",IF($C68="Fill","Fill",VLOOKUP(_xlfn.NUMBERVALUE($C68),'Index (Original)'!$A:$O,14,FALSE)))</f>
        <v>partial</v>
      </c>
      <c r="F68" t="str">
        <f>IF($C68="Bord","Border",IF($C68="Fill","Fill",VLOOKUP(_xlfn.NUMBERVALUE($C68),'Index (Original)'!$A:$O,15,FALSE)))</f>
        <v>r1</v>
      </c>
    </row>
    <row r="69" spans="1:6" x14ac:dyDescent="0.2">
      <c r="A69">
        <f t="shared" si="1"/>
        <v>12</v>
      </c>
      <c r="B69">
        <f t="shared" si="2"/>
        <v>3</v>
      </c>
      <c r="C69">
        <f>VLOOKUP(B69,'Layout (Modified)'!$B$4:$AD$33,MATCH(A69,'Layout (Modified)'!$B$3:$AD$3,0),FALSE)</f>
        <v>1296</v>
      </c>
      <c r="D69" t="str">
        <f>IF($C69="Bord","Border",IF($C69="Fill","Fill",VLOOKUP(_xlfn.NUMBERVALUE($C69),'Index (Original)'!$A:$O,5,FALSE)))</f>
        <v>LH74 x PHN82</v>
      </c>
      <c r="E69" t="str">
        <f>IF($C69="Bord","Border",IF($C69="Fill","Fill",VLOOKUP(_xlfn.NUMBERVALUE($C69),'Index (Original)'!$A:$O,14,FALSE)))</f>
        <v>partial</v>
      </c>
      <c r="F69" t="str">
        <f>IF($C69="Bord","Border",IF($C69="Fill","Fill",VLOOKUP(_xlfn.NUMBERVALUE($C69),'Index (Original)'!$A:$O,15,FALSE)))</f>
        <v>r1</v>
      </c>
    </row>
    <row r="70" spans="1:6" x14ac:dyDescent="0.2">
      <c r="A70">
        <f t="shared" si="1"/>
        <v>13</v>
      </c>
      <c r="B70">
        <f t="shared" si="2"/>
        <v>3</v>
      </c>
      <c r="C70">
        <f>VLOOKUP(B70,'Layout (Modified)'!$B$4:$AD$33,MATCH(A70,'Layout (Modified)'!$B$3:$AD$3,0),FALSE)</f>
        <v>1271</v>
      </c>
      <c r="D70" t="str">
        <f>IF($C70="Bord","Border",IF($C70="Fill","Fill",VLOOKUP(_xlfn.NUMBERVALUE($C70),'Index (Original)'!$A:$O,5,FALSE)))</f>
        <v>PHP02 x LH82</v>
      </c>
      <c r="E70" t="str">
        <f>IF($C70="Bord","Border",IF($C70="Fill","Fill",VLOOKUP(_xlfn.NUMBERVALUE($C70),'Index (Original)'!$A:$O,14,FALSE)))</f>
        <v>partial</v>
      </c>
      <c r="F70" t="str">
        <f>IF($C70="Bord","Border",IF($C70="Fill","Fill",VLOOKUP(_xlfn.NUMBERVALUE($C70),'Index (Original)'!$A:$O,15,FALSE)))</f>
        <v>r1</v>
      </c>
    </row>
    <row r="71" spans="1:6" x14ac:dyDescent="0.2">
      <c r="A71">
        <f t="shared" si="1"/>
        <v>14</v>
      </c>
      <c r="B71">
        <f t="shared" si="2"/>
        <v>3</v>
      </c>
      <c r="C71">
        <f>VLOOKUP(B71,'Layout (Modified)'!$B$4:$AD$33,MATCH(A71,'Layout (Modified)'!$B$3:$AD$3,0),FALSE)</f>
        <v>1246</v>
      </c>
      <c r="D71" t="str">
        <f>IF($C71="Bord","Border",IF($C71="Fill","Fill",VLOOKUP(_xlfn.NUMBERVALUE($C71),'Index (Original)'!$A:$O,5,FALSE)))</f>
        <v>PHN46 x W606S</v>
      </c>
      <c r="E71" t="str">
        <f>IF($C71="Bord","Border",IF($C71="Fill","Fill",VLOOKUP(_xlfn.NUMBERVALUE($C71),'Index (Original)'!$A:$O,14,FALSE)))</f>
        <v>partial</v>
      </c>
      <c r="F71" t="str">
        <f>IF($C71="Bord","Border",IF($C71="Fill","Fill",VLOOKUP(_xlfn.NUMBERVALUE($C71),'Index (Original)'!$A:$O,15,FALSE)))</f>
        <v>r1</v>
      </c>
    </row>
    <row r="72" spans="1:6" x14ac:dyDescent="0.2">
      <c r="A72">
        <f t="shared" si="1"/>
        <v>15</v>
      </c>
      <c r="B72">
        <f t="shared" si="2"/>
        <v>3</v>
      </c>
      <c r="C72">
        <f>VLOOKUP(B72,'Layout (Modified)'!$B$4:$AD$33,MATCH(A72,'Layout (Modified)'!$B$3:$AD$3,0),FALSE)</f>
        <v>1221</v>
      </c>
      <c r="D72" t="str">
        <f>IF($C72="Bord","Border",IF($C72="Fill","Fill",VLOOKUP(_xlfn.NUMBERVALUE($C72),'Index (Original)'!$A:$O,5,FALSE)))</f>
        <v>PHP02 x PHB47</v>
      </c>
      <c r="E72" t="str">
        <f>IF($C72="Bord","Border",IF($C72="Fill","Fill",VLOOKUP(_xlfn.NUMBERVALUE($C72),'Index (Original)'!$A:$O,14,FALSE)))</f>
        <v>partial</v>
      </c>
      <c r="F72" t="str">
        <f>IF($C72="Bord","Border",IF($C72="Fill","Fill",VLOOKUP(_xlfn.NUMBERVALUE($C72),'Index (Original)'!$A:$O,15,FALSE)))</f>
        <v>r1</v>
      </c>
    </row>
    <row r="73" spans="1:6" x14ac:dyDescent="0.2">
      <c r="A73">
        <f t="shared" si="1"/>
        <v>16</v>
      </c>
      <c r="B73">
        <f t="shared" si="2"/>
        <v>3</v>
      </c>
      <c r="C73">
        <f>VLOOKUP(B73,'Layout (Modified)'!$B$4:$AD$33,MATCH(A73,'Layout (Modified)'!$B$3:$AD$3,0),FALSE)</f>
        <v>1196</v>
      </c>
      <c r="D73" t="str">
        <f>IF($C73="Bord","Border",IF($C73="Fill","Fill",VLOOKUP(_xlfn.NUMBERVALUE($C73),'Index (Original)'!$A:$O,5,FALSE)))</f>
        <v>B84 x 3IIH6</v>
      </c>
      <c r="E73" t="str">
        <f>IF($C73="Bord","Border",IF($C73="Fill","Fill",VLOOKUP(_xlfn.NUMBERVALUE($C73),'Index (Original)'!$A:$O,14,FALSE)))</f>
        <v>partial</v>
      </c>
      <c r="F73" t="str">
        <f>IF($C73="Bord","Border",IF($C73="Fill","Fill",VLOOKUP(_xlfn.NUMBERVALUE($C73),'Index (Original)'!$A:$O,15,FALSE)))</f>
        <v>r1</v>
      </c>
    </row>
    <row r="74" spans="1:6" x14ac:dyDescent="0.2">
      <c r="A74">
        <f t="shared" si="1"/>
        <v>17</v>
      </c>
      <c r="B74">
        <f t="shared" si="2"/>
        <v>3</v>
      </c>
      <c r="C74">
        <f>VLOOKUP(B74,'Layout (Modified)'!$B$4:$AD$33,MATCH(A74,'Layout (Modified)'!$B$3:$AD$3,0),FALSE)</f>
        <v>1171</v>
      </c>
      <c r="D74" t="str">
        <f>IF($C74="Bord","Border",IF($C74="Fill","Fill",VLOOKUP(_xlfn.NUMBERVALUE($C74),'Index (Original)'!$A:$O,5,FALSE)))</f>
        <v>PHP02 x LH145</v>
      </c>
      <c r="E74" t="str">
        <f>IF($C74="Bord","Border",IF($C74="Fill","Fill",VLOOKUP(_xlfn.NUMBERVALUE($C74),'Index (Original)'!$A:$O,14,FALSE)))</f>
        <v>partial</v>
      </c>
      <c r="F74" t="str">
        <f>IF($C74="Bord","Border",IF($C74="Fill","Fill",VLOOKUP(_xlfn.NUMBERVALUE($C74),'Index (Original)'!$A:$O,15,FALSE)))</f>
        <v>r1</v>
      </c>
    </row>
    <row r="75" spans="1:6" x14ac:dyDescent="0.2">
      <c r="A75">
        <f t="shared" si="1"/>
        <v>18</v>
      </c>
      <c r="B75">
        <f t="shared" si="2"/>
        <v>3</v>
      </c>
      <c r="C75" t="str">
        <f>VLOOKUP(B75,'Layout (Modified)'!$B$4:$AD$33,MATCH(A75,'Layout (Modified)'!$B$3:$AD$3,0),FALSE)</f>
        <v>Bord</v>
      </c>
      <c r="D75" t="str">
        <f>IF($C75="Bord","Border",IF($C75="Fill","Fill",VLOOKUP(_xlfn.NUMBERVALUE($C75),'Index (Original)'!$A:$O,5,FALSE)))</f>
        <v>Border</v>
      </c>
      <c r="E75" t="str">
        <f>IF($C75="Bord","Border",IF($C75="Fill","Fill",VLOOKUP(_xlfn.NUMBERVALUE($C75),'Index (Original)'!$A:$O,14,FALSE)))</f>
        <v>Border</v>
      </c>
      <c r="F75" t="str">
        <f>IF($C75="Bord","Border",IF($C75="Fill","Fill",VLOOKUP(_xlfn.NUMBERVALUE($C75),'Index (Original)'!$A:$O,15,FALSE)))</f>
        <v>Border</v>
      </c>
    </row>
    <row r="76" spans="1:6" x14ac:dyDescent="0.2">
      <c r="A76">
        <f t="shared" si="1"/>
        <v>19</v>
      </c>
      <c r="B76">
        <f t="shared" si="2"/>
        <v>3</v>
      </c>
      <c r="C76" t="str">
        <f>VLOOKUP(B76,'Layout (Modified)'!$B$4:$AD$33,MATCH(A76,'Layout (Modified)'!$B$3:$AD$3,0),FALSE)</f>
        <v>Bord</v>
      </c>
      <c r="D76" t="str">
        <f>IF($C76="Bord","Border",IF($C76="Fill","Fill",VLOOKUP(_xlfn.NUMBERVALUE($C76),'Index (Original)'!$A:$O,5,FALSE)))</f>
        <v>Border</v>
      </c>
      <c r="E76" t="str">
        <f>IF($C76="Bord","Border",IF($C76="Fill","Fill",VLOOKUP(_xlfn.NUMBERVALUE($C76),'Index (Original)'!$A:$O,14,FALSE)))</f>
        <v>Border</v>
      </c>
      <c r="F76" t="str">
        <f>IF($C76="Bord","Border",IF($C76="Fill","Fill",VLOOKUP(_xlfn.NUMBERVALUE($C76),'Index (Original)'!$A:$O,15,FALSE)))</f>
        <v>Border</v>
      </c>
    </row>
    <row r="77" spans="1:6" x14ac:dyDescent="0.2">
      <c r="A77">
        <f t="shared" si="1"/>
        <v>20</v>
      </c>
      <c r="B77">
        <f t="shared" si="2"/>
        <v>3</v>
      </c>
      <c r="C77">
        <f>VLOOKUP(B77,'Layout (Modified)'!$B$4:$AD$33,MATCH(A77,'Layout (Modified)'!$B$3:$AD$3,0),FALSE)</f>
        <v>1151</v>
      </c>
      <c r="D77" t="str">
        <f>IF($C77="Bord","Border",IF($C77="Fill","Fill",VLOOKUP(_xlfn.NUMBERVALUE($C77),'Index (Original)'!$A:$O,5,FALSE)))</f>
        <v>PHK56 x W606S</v>
      </c>
      <c r="E77" t="str">
        <f>IF($C77="Bord","Border",IF($C77="Fill","Fill",VLOOKUP(_xlfn.NUMBERVALUE($C77),'Index (Original)'!$A:$O,14,FALSE)))</f>
        <v>low</v>
      </c>
      <c r="F77" t="str">
        <f>IF($C77="Bord","Border",IF($C77="Fill","Fill",VLOOKUP(_xlfn.NUMBERVALUE($C77),'Index (Original)'!$A:$O,15,FALSE)))</f>
        <v>r1</v>
      </c>
    </row>
    <row r="78" spans="1:6" x14ac:dyDescent="0.2">
      <c r="A78">
        <f t="shared" si="1"/>
        <v>21</v>
      </c>
      <c r="B78">
        <f t="shared" si="2"/>
        <v>3</v>
      </c>
      <c r="C78">
        <f>VLOOKUP(B78,'Layout (Modified)'!$B$4:$AD$33,MATCH(A78,'Layout (Modified)'!$B$3:$AD$3,0),FALSE)</f>
        <v>1126</v>
      </c>
      <c r="D78" t="str">
        <f>IF($C78="Bord","Border",IF($C78="Fill","Fill",VLOOKUP(_xlfn.NUMBERVALUE($C78),'Index (Original)'!$A:$O,5,FALSE)))</f>
        <v>B73 x 3IIH6</v>
      </c>
      <c r="E78" t="str">
        <f>IF($C78="Bord","Border",IF($C78="Fill","Fill",VLOOKUP(_xlfn.NUMBERVALUE($C78),'Index (Original)'!$A:$O,14,FALSE)))</f>
        <v>low</v>
      </c>
      <c r="F78" t="str">
        <f>IF($C78="Bord","Border",IF($C78="Fill","Fill",VLOOKUP(_xlfn.NUMBERVALUE($C78),'Index (Original)'!$A:$O,15,FALSE)))</f>
        <v>r1</v>
      </c>
    </row>
    <row r="79" spans="1:6" x14ac:dyDescent="0.2">
      <c r="A79">
        <f t="shared" si="1"/>
        <v>22</v>
      </c>
      <c r="B79">
        <f t="shared" si="2"/>
        <v>3</v>
      </c>
      <c r="C79">
        <f>VLOOKUP(B79,'Layout (Modified)'!$B$4:$AD$33,MATCH(A79,'Layout (Modified)'!$B$3:$AD$3,0),FALSE)</f>
        <v>1101</v>
      </c>
      <c r="D79" t="str">
        <f>IF($C79="Bord","Border",IF($C79="Fill","Fill",VLOOKUP(_xlfn.NUMBERVALUE($C79),'Index (Original)'!$A:$O,5,FALSE)))</f>
        <v>PHK76 x W606S</v>
      </c>
      <c r="E79" t="str">
        <f>IF($C79="Bord","Border",IF($C79="Fill","Fill",VLOOKUP(_xlfn.NUMBERVALUE($C79),'Index (Original)'!$A:$O,14,FALSE)))</f>
        <v>low</v>
      </c>
      <c r="F79" t="str">
        <f>IF($C79="Bord","Border",IF($C79="Fill","Fill",VLOOKUP(_xlfn.NUMBERVALUE($C79),'Index (Original)'!$A:$O,15,FALSE)))</f>
        <v>r1</v>
      </c>
    </row>
    <row r="80" spans="1:6" x14ac:dyDescent="0.2">
      <c r="A80">
        <f t="shared" si="1"/>
        <v>23</v>
      </c>
      <c r="B80">
        <f t="shared" si="2"/>
        <v>3</v>
      </c>
      <c r="C80">
        <f>VLOOKUP(B80,'Layout (Modified)'!$B$4:$AD$33,MATCH(A80,'Layout (Modified)'!$B$3:$AD$3,0),FALSE)</f>
        <v>1076</v>
      </c>
      <c r="D80" t="str">
        <f>IF($C80="Bord","Border",IF($C80="Fill","Fill",VLOOKUP(_xlfn.NUMBERVALUE($C80),'Index (Original)'!$A:$O,5,FALSE)))</f>
        <v>B37 x OH43</v>
      </c>
      <c r="E80" t="str">
        <f>IF($C80="Bord","Border",IF($C80="Fill","Fill",VLOOKUP(_xlfn.NUMBERVALUE($C80),'Index (Original)'!$A:$O,14,FALSE)))</f>
        <v>low</v>
      </c>
      <c r="F80" t="str">
        <f>IF($C80="Bord","Border",IF($C80="Fill","Fill",VLOOKUP(_xlfn.NUMBERVALUE($C80),'Index (Original)'!$A:$O,15,FALSE)))</f>
        <v>r1</v>
      </c>
    </row>
    <row r="81" spans="1:6" x14ac:dyDescent="0.2">
      <c r="A81">
        <f t="shared" si="1"/>
        <v>24</v>
      </c>
      <c r="B81">
        <f t="shared" si="2"/>
        <v>3</v>
      </c>
      <c r="C81">
        <f>VLOOKUP(B81,'Layout (Modified)'!$B$4:$AD$33,MATCH(A81,'Layout (Modified)'!$B$3:$AD$3,0),FALSE)</f>
        <v>1051</v>
      </c>
      <c r="D81" t="str">
        <f>IF($C81="Bord","Border",IF($C81="Fill","Fill",VLOOKUP(_xlfn.NUMBERVALUE($C81),'Index (Original)'!$A:$O,5,FALSE)))</f>
        <v>B73 x PHZ51</v>
      </c>
      <c r="E81" t="str">
        <f>IF($C81="Bord","Border",IF($C81="Fill","Fill",VLOOKUP(_xlfn.NUMBERVALUE($C81),'Index (Original)'!$A:$O,14,FALSE)))</f>
        <v>low</v>
      </c>
      <c r="F81" t="str">
        <f>IF($C81="Bord","Border",IF($C81="Fill","Fill",VLOOKUP(_xlfn.NUMBERVALUE($C81),'Index (Original)'!$A:$O,15,FALSE)))</f>
        <v>r1</v>
      </c>
    </row>
    <row r="82" spans="1:6" x14ac:dyDescent="0.2">
      <c r="A82">
        <f t="shared" si="1"/>
        <v>25</v>
      </c>
      <c r="B82">
        <f t="shared" si="2"/>
        <v>3</v>
      </c>
      <c r="C82">
        <f>VLOOKUP(B82,'Layout (Modified)'!$B$4:$AD$33,MATCH(A82,'Layout (Modified)'!$B$3:$AD$3,0),FALSE)</f>
        <v>1026</v>
      </c>
      <c r="D82" t="str">
        <f>IF($C82="Bord","Border",IF($C82="Fill","Fill",VLOOKUP(_xlfn.NUMBERVALUE($C82),'Index (Original)'!$A:$O,5,FALSE)))</f>
        <v>LH185 x LH82</v>
      </c>
      <c r="E82" t="str">
        <f>IF($C82="Bord","Border",IF($C82="Fill","Fill",VLOOKUP(_xlfn.NUMBERVALUE($C82),'Index (Original)'!$A:$O,14,FALSE)))</f>
        <v>low</v>
      </c>
      <c r="F82" t="str">
        <f>IF($C82="Bord","Border",IF($C82="Fill","Fill",VLOOKUP(_xlfn.NUMBERVALUE($C82),'Index (Original)'!$A:$O,15,FALSE)))</f>
        <v>r1</v>
      </c>
    </row>
    <row r="83" spans="1:6" x14ac:dyDescent="0.2">
      <c r="A83">
        <f t="shared" si="1"/>
        <v>26</v>
      </c>
      <c r="B83">
        <f t="shared" si="2"/>
        <v>3</v>
      </c>
      <c r="C83">
        <f>VLOOKUP(B83,'Layout (Modified)'!$B$4:$AD$33,MATCH(A83,'Layout (Modified)'!$B$3:$AD$3,0),FALSE)</f>
        <v>1001</v>
      </c>
      <c r="D83" t="str">
        <f>IF($C83="Bord","Border",IF($C83="Fill","Fill",VLOOKUP(_xlfn.NUMBERVALUE($C83),'Index (Original)'!$A:$O,5,FALSE)))</f>
        <v>LH82 x W606S</v>
      </c>
      <c r="E83" t="str">
        <f>IF($C83="Bord","Border",IF($C83="Fill","Fill",VLOOKUP(_xlfn.NUMBERVALUE($C83),'Index (Original)'!$A:$O,14,FALSE)))</f>
        <v>low</v>
      </c>
      <c r="F83" t="str">
        <f>IF($C83="Bord","Border",IF($C83="Fill","Fill",VLOOKUP(_xlfn.NUMBERVALUE($C83),'Index (Original)'!$A:$O,15,FALSE)))</f>
        <v>r1</v>
      </c>
    </row>
    <row r="84" spans="1:6" x14ac:dyDescent="0.2">
      <c r="A84">
        <f t="shared" si="1"/>
        <v>27</v>
      </c>
      <c r="B84">
        <f t="shared" si="2"/>
        <v>3</v>
      </c>
      <c r="C84" t="str">
        <f>VLOOKUP(B84,'Layout (Modified)'!$B$4:$AD$33,MATCH(A84,'Layout (Modified)'!$B$3:$AD$3,0),FALSE)</f>
        <v>Bord</v>
      </c>
      <c r="D84" t="str">
        <f>IF($C84="Bord","Border",IF($C84="Fill","Fill",VLOOKUP(_xlfn.NUMBERVALUE($C84),'Index (Original)'!$A:$O,5,FALSE)))</f>
        <v>Border</v>
      </c>
      <c r="E84" t="str">
        <f>IF($C84="Bord","Border",IF($C84="Fill","Fill",VLOOKUP(_xlfn.NUMBERVALUE($C84),'Index (Original)'!$A:$O,14,FALSE)))</f>
        <v>Border</v>
      </c>
      <c r="F84" t="str">
        <f>IF($C84="Bord","Border",IF($C84="Fill","Fill",VLOOKUP(_xlfn.NUMBERVALUE($C84),'Index (Original)'!$A:$O,15,FALSE)))</f>
        <v>Border</v>
      </c>
    </row>
    <row r="85" spans="1:6" x14ac:dyDescent="0.2">
      <c r="A85">
        <f t="shared" si="1"/>
        <v>28</v>
      </c>
      <c r="B85">
        <f t="shared" si="2"/>
        <v>3</v>
      </c>
      <c r="C85" t="str">
        <f>VLOOKUP(B85,'Layout (Modified)'!$B$4:$AD$33,MATCH(A85,'Layout (Modified)'!$B$3:$AD$3,0),FALSE)</f>
        <v>Bord</v>
      </c>
      <c r="D85" t="str">
        <f>IF($C85="Bord","Border",IF($C85="Fill","Fill",VLOOKUP(_xlfn.NUMBERVALUE($C85),'Index (Original)'!$A:$O,5,FALSE)))</f>
        <v>Border</v>
      </c>
      <c r="E85" t="str">
        <f>IF($C85="Bord","Border",IF($C85="Fill","Fill",VLOOKUP(_xlfn.NUMBERVALUE($C85),'Index (Original)'!$A:$O,14,FALSE)))</f>
        <v>Border</v>
      </c>
      <c r="F85" t="str">
        <f>IF($C85="Bord","Border",IF($C85="Fill","Fill",VLOOKUP(_xlfn.NUMBERVALUE($C85),'Index (Original)'!$A:$O,15,FALSE)))</f>
        <v>Border</v>
      </c>
    </row>
    <row r="86" spans="1:6" x14ac:dyDescent="0.2">
      <c r="A86">
        <f t="shared" si="1"/>
        <v>1</v>
      </c>
      <c r="B86">
        <f t="shared" si="2"/>
        <v>4</v>
      </c>
      <c r="C86">
        <f>VLOOKUP(B86,'Layout (Modified)'!$B$4:$AD$33,MATCH(A86,'Layout (Modified)'!$B$3:$AD$3,0),FALSE)</f>
        <v>1492</v>
      </c>
      <c r="D86" t="str">
        <f>IF($C86="Bord","Border",IF($C86="Fill","Fill",VLOOKUP(_xlfn.NUMBERVALUE($C86),'Index (Original)'!$A:$O,5,FALSE)))</f>
        <v>LH82 x PHB47</v>
      </c>
      <c r="E86" t="str">
        <f>IF($C86="Bord","Border",IF($C86="Fill","Fill",VLOOKUP(_xlfn.NUMBERVALUE($C86),'Index (Original)'!$A:$O,14,FALSE)))</f>
        <v>full</v>
      </c>
      <c r="F86" t="str">
        <f>IF($C86="Bord","Border",IF($C86="Fill","Fill",VLOOKUP(_xlfn.NUMBERVALUE($C86),'Index (Original)'!$A:$O,15,FALSE)))</f>
        <v>r1</v>
      </c>
    </row>
    <row r="87" spans="1:6" x14ac:dyDescent="0.2">
      <c r="A87">
        <f t="shared" si="1"/>
        <v>2</v>
      </c>
      <c r="B87">
        <f t="shared" si="2"/>
        <v>4</v>
      </c>
      <c r="C87">
        <f>VLOOKUP(B87,'Layout (Modified)'!$B$4:$AD$33,MATCH(A87,'Layout (Modified)'!$B$3:$AD$3,0),FALSE)</f>
        <v>1467</v>
      </c>
      <c r="D87" t="str">
        <f>IF($C87="Bord","Border",IF($C87="Fill","Fill",VLOOKUP(_xlfn.NUMBERVALUE($C87),'Index (Original)'!$A:$O,5,FALSE)))</f>
        <v>PHT69 x 3IIH6</v>
      </c>
      <c r="E87" t="str">
        <f>IF($C87="Bord","Border",IF($C87="Fill","Fill",VLOOKUP(_xlfn.NUMBERVALUE($C87),'Index (Original)'!$A:$O,14,FALSE)))</f>
        <v>full</v>
      </c>
      <c r="F87" t="str">
        <f>IF($C87="Bord","Border",IF($C87="Fill","Fill",VLOOKUP(_xlfn.NUMBERVALUE($C87),'Index (Original)'!$A:$O,15,FALSE)))</f>
        <v>r1</v>
      </c>
    </row>
    <row r="88" spans="1:6" x14ac:dyDescent="0.2">
      <c r="A88">
        <f t="shared" si="1"/>
        <v>3</v>
      </c>
      <c r="B88">
        <f t="shared" si="2"/>
        <v>4</v>
      </c>
      <c r="C88">
        <f>VLOOKUP(B88,'Layout (Modified)'!$B$4:$AD$33,MATCH(A88,'Layout (Modified)'!$B$3:$AD$3,0),FALSE)</f>
        <v>1442</v>
      </c>
      <c r="D88" t="str">
        <f>IF($C88="Bord","Border",IF($C88="Fill","Fill",VLOOKUP(_xlfn.NUMBERVALUE($C88),'Index (Original)'!$A:$O,5,FALSE)))</f>
        <v>PHP02 x PHG47</v>
      </c>
      <c r="E88" t="str">
        <f>IF($C88="Bord","Border",IF($C88="Fill","Fill",VLOOKUP(_xlfn.NUMBERVALUE($C88),'Index (Original)'!$A:$O,14,FALSE)))</f>
        <v>full</v>
      </c>
      <c r="F88" t="str">
        <f>IF($C88="Bord","Border",IF($C88="Fill","Fill",VLOOKUP(_xlfn.NUMBERVALUE($C88),'Index (Original)'!$A:$O,15,FALSE)))</f>
        <v>r1</v>
      </c>
    </row>
    <row r="89" spans="1:6" x14ac:dyDescent="0.2">
      <c r="A89">
        <f t="shared" si="1"/>
        <v>4</v>
      </c>
      <c r="B89">
        <f t="shared" si="2"/>
        <v>4</v>
      </c>
      <c r="C89">
        <f>VLOOKUP(B89,'Layout (Modified)'!$B$4:$AD$33,MATCH(A89,'Layout (Modified)'!$B$3:$AD$3,0),FALSE)</f>
        <v>1417</v>
      </c>
      <c r="D89" t="str">
        <f>IF($C89="Bord","Border",IF($C89="Fill","Fill",VLOOKUP(_xlfn.NUMBERVALUE($C89),'Index (Original)'!$A:$O,5,FALSE)))</f>
        <v>B84 x 3IIH6</v>
      </c>
      <c r="E89" t="str">
        <f>IF($C89="Bord","Border",IF($C89="Fill","Fill",VLOOKUP(_xlfn.NUMBERVALUE($C89),'Index (Original)'!$A:$O,14,FALSE)))</f>
        <v>full</v>
      </c>
      <c r="F89" t="str">
        <f>IF($C89="Bord","Border",IF($C89="Fill","Fill",VLOOKUP(_xlfn.NUMBERVALUE($C89),'Index (Original)'!$A:$O,15,FALSE)))</f>
        <v>r1</v>
      </c>
    </row>
    <row r="90" spans="1:6" x14ac:dyDescent="0.2">
      <c r="A90">
        <f t="shared" si="1"/>
        <v>5</v>
      </c>
      <c r="B90">
        <f t="shared" si="2"/>
        <v>4</v>
      </c>
      <c r="C90">
        <f>VLOOKUP(B90,'Layout (Modified)'!$B$4:$AD$33,MATCH(A90,'Layout (Modified)'!$B$3:$AD$3,0),FALSE)</f>
        <v>1392</v>
      </c>
      <c r="D90" t="str">
        <f>IF($C90="Bord","Border",IF($C90="Fill","Fill",VLOOKUP(_xlfn.NUMBERVALUE($C90),'Index (Original)'!$A:$O,5,FALSE)))</f>
        <v>PHK76 x LH198</v>
      </c>
      <c r="E90" t="str">
        <f>IF($C90="Bord","Border",IF($C90="Fill","Fill",VLOOKUP(_xlfn.NUMBERVALUE($C90),'Index (Original)'!$A:$O,14,FALSE)))</f>
        <v>full</v>
      </c>
      <c r="F90" t="str">
        <f>IF($C90="Bord","Border",IF($C90="Fill","Fill",VLOOKUP(_xlfn.NUMBERVALUE($C90),'Index (Original)'!$A:$O,15,FALSE)))</f>
        <v>r1</v>
      </c>
    </row>
    <row r="91" spans="1:6" x14ac:dyDescent="0.2">
      <c r="A91">
        <f t="shared" si="1"/>
        <v>6</v>
      </c>
      <c r="B91">
        <f t="shared" si="2"/>
        <v>4</v>
      </c>
      <c r="C91">
        <f>VLOOKUP(B91,'Layout (Modified)'!$B$4:$AD$33,MATCH(A91,'Layout (Modified)'!$B$3:$AD$3,0),FALSE)</f>
        <v>1367</v>
      </c>
      <c r="D91" t="str">
        <f>IF($C91="Bord","Border",IF($C91="Fill","Fill",VLOOKUP(_xlfn.NUMBERVALUE($C91),'Index (Original)'!$A:$O,5,FALSE)))</f>
        <v>2369 x PHZ51</v>
      </c>
      <c r="E91" t="str">
        <f>IF($C91="Bord","Border",IF($C91="Fill","Fill",VLOOKUP(_xlfn.NUMBERVALUE($C91),'Index (Original)'!$A:$O,14,FALSE)))</f>
        <v>full</v>
      </c>
      <c r="F91" t="str">
        <f>IF($C91="Bord","Border",IF($C91="Fill","Fill",VLOOKUP(_xlfn.NUMBERVALUE($C91),'Index (Original)'!$A:$O,15,FALSE)))</f>
        <v>r1</v>
      </c>
    </row>
    <row r="92" spans="1:6" x14ac:dyDescent="0.2">
      <c r="A92">
        <f t="shared" si="1"/>
        <v>7</v>
      </c>
      <c r="B92">
        <f t="shared" si="2"/>
        <v>4</v>
      </c>
      <c r="C92">
        <f>VLOOKUP(B92,'Layout (Modified)'!$B$4:$AD$33,MATCH(A92,'Layout (Modified)'!$B$3:$AD$3,0),FALSE)</f>
        <v>1342</v>
      </c>
      <c r="D92" t="str">
        <f>IF($C92="Bord","Border",IF($C92="Fill","Fill",VLOOKUP(_xlfn.NUMBERVALUE($C92),'Index (Original)'!$A:$O,5,FALSE)))</f>
        <v>PHK76 x LH82</v>
      </c>
      <c r="E92" t="str">
        <f>IF($C92="Bord","Border",IF($C92="Fill","Fill",VLOOKUP(_xlfn.NUMBERVALUE($C92),'Index (Original)'!$A:$O,14,FALSE)))</f>
        <v>full</v>
      </c>
      <c r="F92" t="str">
        <f>IF($C92="Bord","Border",IF($C92="Fill","Fill",VLOOKUP(_xlfn.NUMBERVALUE($C92),'Index (Original)'!$A:$O,15,FALSE)))</f>
        <v>r1</v>
      </c>
    </row>
    <row r="93" spans="1:6" x14ac:dyDescent="0.2">
      <c r="A93">
        <f t="shared" si="1"/>
        <v>8</v>
      </c>
      <c r="B93">
        <f t="shared" si="2"/>
        <v>4</v>
      </c>
      <c r="C93" t="str">
        <f>VLOOKUP(B93,'Layout (Modified)'!$B$4:$AD$33,MATCH(A93,'Layout (Modified)'!$B$3:$AD$3,0),FALSE)</f>
        <v>Bord</v>
      </c>
      <c r="D93" t="str">
        <f>IF($C93="Bord","Border",IF($C93="Fill","Fill",VLOOKUP(_xlfn.NUMBERVALUE($C93),'Index (Original)'!$A:$O,5,FALSE)))</f>
        <v>Border</v>
      </c>
      <c r="E93" t="str">
        <f>IF($C93="Bord","Border",IF($C93="Fill","Fill",VLOOKUP(_xlfn.NUMBERVALUE($C93),'Index (Original)'!$A:$O,14,FALSE)))</f>
        <v>Border</v>
      </c>
      <c r="F93" t="str">
        <f>IF($C93="Bord","Border",IF($C93="Fill","Fill",VLOOKUP(_xlfn.NUMBERVALUE($C93),'Index (Original)'!$A:$O,15,FALSE)))</f>
        <v>Border</v>
      </c>
    </row>
    <row r="94" spans="1:6" x14ac:dyDescent="0.2">
      <c r="A94">
        <f t="shared" si="1"/>
        <v>9</v>
      </c>
      <c r="B94">
        <f t="shared" si="2"/>
        <v>4</v>
      </c>
      <c r="C94" t="str">
        <f>VLOOKUP(B94,'Layout (Modified)'!$B$4:$AD$33,MATCH(A94,'Layout (Modified)'!$B$3:$AD$3,0),FALSE)</f>
        <v>Bord</v>
      </c>
      <c r="D94" t="str">
        <f>IF($C94="Bord","Border",IF($C94="Fill","Fill",VLOOKUP(_xlfn.NUMBERVALUE($C94),'Index (Original)'!$A:$O,5,FALSE)))</f>
        <v>Border</v>
      </c>
      <c r="E94" t="str">
        <f>IF($C94="Bord","Border",IF($C94="Fill","Fill",VLOOKUP(_xlfn.NUMBERVALUE($C94),'Index (Original)'!$A:$O,14,FALSE)))</f>
        <v>Border</v>
      </c>
      <c r="F94" t="str">
        <f>IF($C94="Bord","Border",IF($C94="Fill","Fill",VLOOKUP(_xlfn.NUMBERVALUE($C94),'Index (Original)'!$A:$O,15,FALSE)))</f>
        <v>Border</v>
      </c>
    </row>
    <row r="95" spans="1:6" x14ac:dyDescent="0.2">
      <c r="A95">
        <f t="shared" ref="A95:A158" si="3">A67</f>
        <v>10</v>
      </c>
      <c r="B95">
        <f t="shared" ref="B95:B158" si="4">IF(A95&lt;A94,B94+1,B94)</f>
        <v>4</v>
      </c>
      <c r="C95" t="str">
        <f>VLOOKUP(B95,'Layout (Modified)'!$B$4:$AD$33,MATCH(A95,'Layout (Modified)'!$B$3:$AD$3,0),FALSE)</f>
        <v>Bord</v>
      </c>
      <c r="D95" t="str">
        <f>IF($C95="Bord","Border",IF($C95="Fill","Fill",VLOOKUP(_xlfn.NUMBERVALUE($C95),'Index (Original)'!$A:$O,5,FALSE)))</f>
        <v>Border</v>
      </c>
      <c r="E95" t="str">
        <f>IF($C95="Bord","Border",IF($C95="Fill","Fill",VLOOKUP(_xlfn.NUMBERVALUE($C95),'Index (Original)'!$A:$O,14,FALSE)))</f>
        <v>Border</v>
      </c>
      <c r="F95" t="str">
        <f>IF($C95="Bord","Border",IF($C95="Fill","Fill",VLOOKUP(_xlfn.NUMBERVALUE($C95),'Index (Original)'!$A:$O,15,FALSE)))</f>
        <v>Border</v>
      </c>
    </row>
    <row r="96" spans="1:6" x14ac:dyDescent="0.2">
      <c r="A96">
        <f t="shared" si="3"/>
        <v>11</v>
      </c>
      <c r="B96">
        <f t="shared" si="4"/>
        <v>4</v>
      </c>
      <c r="C96">
        <f>VLOOKUP(B96,'Layout (Modified)'!$B$4:$AD$33,MATCH(A96,'Layout (Modified)'!$B$3:$AD$3,0),FALSE)</f>
        <v>1322</v>
      </c>
      <c r="D96" t="str">
        <f>IF($C96="Bord","Border",IF($C96="Fill","Fill",VLOOKUP(_xlfn.NUMBERVALUE($C96),'Index (Original)'!$A:$O,5,FALSE)))</f>
        <v>B37 x Mo17</v>
      </c>
      <c r="E96" t="str">
        <f>IF($C96="Bord","Border",IF($C96="Fill","Fill",VLOOKUP(_xlfn.NUMBERVALUE($C96),'Index (Original)'!$A:$O,14,FALSE)))</f>
        <v>partial</v>
      </c>
      <c r="F96" t="str">
        <f>IF($C96="Bord","Border",IF($C96="Fill","Fill",VLOOKUP(_xlfn.NUMBERVALUE($C96),'Index (Original)'!$A:$O,15,FALSE)))</f>
        <v>r1</v>
      </c>
    </row>
    <row r="97" spans="1:6" x14ac:dyDescent="0.2">
      <c r="A97">
        <f t="shared" si="3"/>
        <v>12</v>
      </c>
      <c r="B97">
        <f t="shared" si="4"/>
        <v>4</v>
      </c>
      <c r="C97">
        <f>VLOOKUP(B97,'Layout (Modified)'!$B$4:$AD$33,MATCH(A97,'Layout (Modified)'!$B$3:$AD$3,0),FALSE)</f>
        <v>1297</v>
      </c>
      <c r="D97" t="str">
        <f>IF($C97="Bord","Border",IF($C97="Fill","Fill",VLOOKUP(_xlfn.NUMBERVALUE($C97),'Index (Original)'!$A:$O,5,FALSE)))</f>
        <v>LH185 x LH82</v>
      </c>
      <c r="E97" t="str">
        <f>IF($C97="Bord","Border",IF($C97="Fill","Fill",VLOOKUP(_xlfn.NUMBERVALUE($C97),'Index (Original)'!$A:$O,14,FALSE)))</f>
        <v>partial</v>
      </c>
      <c r="F97" t="str">
        <f>IF($C97="Bord","Border",IF($C97="Fill","Fill",VLOOKUP(_xlfn.NUMBERVALUE($C97),'Index (Original)'!$A:$O,15,FALSE)))</f>
        <v>r1</v>
      </c>
    </row>
    <row r="98" spans="1:6" x14ac:dyDescent="0.2">
      <c r="A98">
        <f t="shared" si="3"/>
        <v>13</v>
      </c>
      <c r="B98">
        <f t="shared" si="4"/>
        <v>4</v>
      </c>
      <c r="C98">
        <f>VLOOKUP(B98,'Layout (Modified)'!$B$4:$AD$33,MATCH(A98,'Layout (Modified)'!$B$3:$AD$3,0),FALSE)</f>
        <v>1272</v>
      </c>
      <c r="D98" t="str">
        <f>IF($C98="Bord","Border",IF($C98="Fill","Fill",VLOOKUP(_xlfn.NUMBERVALUE($C98),'Index (Original)'!$A:$O,5,FALSE)))</f>
        <v>PHK76 x LH82</v>
      </c>
      <c r="E98" t="str">
        <f>IF($C98="Bord","Border",IF($C98="Fill","Fill",VLOOKUP(_xlfn.NUMBERVALUE($C98),'Index (Original)'!$A:$O,14,FALSE)))</f>
        <v>partial</v>
      </c>
      <c r="F98" t="str">
        <f>IF($C98="Bord","Border",IF($C98="Fill","Fill",VLOOKUP(_xlfn.NUMBERVALUE($C98),'Index (Original)'!$A:$O,15,FALSE)))</f>
        <v>r1</v>
      </c>
    </row>
    <row r="99" spans="1:6" x14ac:dyDescent="0.2">
      <c r="A99">
        <f t="shared" si="3"/>
        <v>14</v>
      </c>
      <c r="B99">
        <f t="shared" si="4"/>
        <v>4</v>
      </c>
      <c r="C99">
        <f>VLOOKUP(B99,'Layout (Modified)'!$B$4:$AD$33,MATCH(A99,'Layout (Modified)'!$B$3:$AD$3,0),FALSE)</f>
        <v>1247</v>
      </c>
      <c r="D99" t="str">
        <f>IF($C99="Bord","Border",IF($C99="Fill","Fill",VLOOKUP(_xlfn.NUMBERVALUE($C99),'Index (Original)'!$A:$O,5,FALSE)))</f>
        <v>B105 x 3IIH6</v>
      </c>
      <c r="E99" t="str">
        <f>IF($C99="Bord","Border",IF($C99="Fill","Fill",VLOOKUP(_xlfn.NUMBERVALUE($C99),'Index (Original)'!$A:$O,14,FALSE)))</f>
        <v>partial</v>
      </c>
      <c r="F99" t="str">
        <f>IF($C99="Bord","Border",IF($C99="Fill","Fill",VLOOKUP(_xlfn.NUMBERVALUE($C99),'Index (Original)'!$A:$O,15,FALSE)))</f>
        <v>r1</v>
      </c>
    </row>
    <row r="100" spans="1:6" x14ac:dyDescent="0.2">
      <c r="A100">
        <f t="shared" si="3"/>
        <v>15</v>
      </c>
      <c r="B100">
        <f t="shared" si="4"/>
        <v>4</v>
      </c>
      <c r="C100">
        <f>VLOOKUP(B100,'Layout (Modified)'!$B$4:$AD$33,MATCH(A100,'Layout (Modified)'!$B$3:$AD$3,0),FALSE)</f>
        <v>1222</v>
      </c>
      <c r="D100" t="str">
        <f>IF($C100="Bord","Border",IF($C100="Fill","Fill",VLOOKUP(_xlfn.NUMBERVALUE($C100),'Index (Original)'!$A:$O,5,FALSE)))</f>
        <v>B73 x PHM49</v>
      </c>
      <c r="E100" t="str">
        <f>IF($C100="Bord","Border",IF($C100="Fill","Fill",VLOOKUP(_xlfn.NUMBERVALUE($C100),'Index (Original)'!$A:$O,14,FALSE)))</f>
        <v>partial</v>
      </c>
      <c r="F100" t="str">
        <f>IF($C100="Bord","Border",IF($C100="Fill","Fill",VLOOKUP(_xlfn.NUMBERVALUE($C100),'Index (Original)'!$A:$O,15,FALSE)))</f>
        <v>r1</v>
      </c>
    </row>
    <row r="101" spans="1:6" x14ac:dyDescent="0.2">
      <c r="A101">
        <f t="shared" si="3"/>
        <v>16</v>
      </c>
      <c r="B101">
        <f t="shared" si="4"/>
        <v>4</v>
      </c>
      <c r="C101">
        <f>VLOOKUP(B101,'Layout (Modified)'!$B$4:$AD$33,MATCH(A101,'Layout (Modified)'!$B$3:$AD$3,0),FALSE)</f>
        <v>1197</v>
      </c>
      <c r="D101" t="str">
        <f>IF($C101="Bord","Border",IF($C101="Fill","Fill",VLOOKUP(_xlfn.NUMBERVALUE($C101),'Index (Original)'!$A:$O,5,FALSE)))</f>
        <v>PHK56 x LH82</v>
      </c>
      <c r="E101" t="str">
        <f>IF($C101="Bord","Border",IF($C101="Fill","Fill",VLOOKUP(_xlfn.NUMBERVALUE($C101),'Index (Original)'!$A:$O,14,FALSE)))</f>
        <v>partial</v>
      </c>
      <c r="F101" t="str">
        <f>IF($C101="Bord","Border",IF($C101="Fill","Fill",VLOOKUP(_xlfn.NUMBERVALUE($C101),'Index (Original)'!$A:$O,15,FALSE)))</f>
        <v>r1</v>
      </c>
    </row>
    <row r="102" spans="1:6" x14ac:dyDescent="0.2">
      <c r="A102">
        <f t="shared" si="3"/>
        <v>17</v>
      </c>
      <c r="B102">
        <f t="shared" si="4"/>
        <v>4</v>
      </c>
      <c r="C102">
        <f>VLOOKUP(B102,'Layout (Modified)'!$B$4:$AD$33,MATCH(A102,'Layout (Modified)'!$B$3:$AD$3,0),FALSE)</f>
        <v>1172</v>
      </c>
      <c r="D102" t="str">
        <f>IF($C102="Bord","Border",IF($C102="Fill","Fill",VLOOKUP(_xlfn.NUMBERVALUE($C102),'Index (Original)'!$A:$O,5,FALSE)))</f>
        <v>PHK56 x 3IIH6</v>
      </c>
      <c r="E102" t="str">
        <f>IF($C102="Bord","Border",IF($C102="Fill","Fill",VLOOKUP(_xlfn.NUMBERVALUE($C102),'Index (Original)'!$A:$O,14,FALSE)))</f>
        <v>partial</v>
      </c>
      <c r="F102" t="str">
        <f>IF($C102="Bord","Border",IF($C102="Fill","Fill",VLOOKUP(_xlfn.NUMBERVALUE($C102),'Index (Original)'!$A:$O,15,FALSE)))</f>
        <v>r1</v>
      </c>
    </row>
    <row r="103" spans="1:6" x14ac:dyDescent="0.2">
      <c r="A103">
        <f t="shared" si="3"/>
        <v>18</v>
      </c>
      <c r="B103">
        <f t="shared" si="4"/>
        <v>4</v>
      </c>
      <c r="C103" t="str">
        <f>VLOOKUP(B103,'Layout (Modified)'!$B$4:$AD$33,MATCH(A103,'Layout (Modified)'!$B$3:$AD$3,0),FALSE)</f>
        <v>Bord</v>
      </c>
      <c r="D103" t="str">
        <f>IF($C103="Bord","Border",IF($C103="Fill","Fill",VLOOKUP(_xlfn.NUMBERVALUE($C103),'Index (Original)'!$A:$O,5,FALSE)))</f>
        <v>Border</v>
      </c>
      <c r="E103" t="str">
        <f>IF($C103="Bord","Border",IF($C103="Fill","Fill",VLOOKUP(_xlfn.NUMBERVALUE($C103),'Index (Original)'!$A:$O,14,FALSE)))</f>
        <v>Border</v>
      </c>
      <c r="F103" t="str">
        <f>IF($C103="Bord","Border",IF($C103="Fill","Fill",VLOOKUP(_xlfn.NUMBERVALUE($C103),'Index (Original)'!$A:$O,15,FALSE)))</f>
        <v>Border</v>
      </c>
    </row>
    <row r="104" spans="1:6" x14ac:dyDescent="0.2">
      <c r="A104">
        <f t="shared" si="3"/>
        <v>19</v>
      </c>
      <c r="B104">
        <f t="shared" si="4"/>
        <v>4</v>
      </c>
      <c r="C104" t="str">
        <f>VLOOKUP(B104,'Layout (Modified)'!$B$4:$AD$33,MATCH(A104,'Layout (Modified)'!$B$3:$AD$3,0),FALSE)</f>
        <v>Bord</v>
      </c>
      <c r="D104" t="str">
        <f>IF($C104="Bord","Border",IF($C104="Fill","Fill",VLOOKUP(_xlfn.NUMBERVALUE($C104),'Index (Original)'!$A:$O,5,FALSE)))</f>
        <v>Border</v>
      </c>
      <c r="E104" t="str">
        <f>IF($C104="Bord","Border",IF($C104="Fill","Fill",VLOOKUP(_xlfn.NUMBERVALUE($C104),'Index (Original)'!$A:$O,14,FALSE)))</f>
        <v>Border</v>
      </c>
      <c r="F104" t="str">
        <f>IF($C104="Bord","Border",IF($C104="Fill","Fill",VLOOKUP(_xlfn.NUMBERVALUE($C104),'Index (Original)'!$A:$O,15,FALSE)))</f>
        <v>Border</v>
      </c>
    </row>
    <row r="105" spans="1:6" x14ac:dyDescent="0.2">
      <c r="A105">
        <f t="shared" si="3"/>
        <v>20</v>
      </c>
      <c r="B105">
        <f t="shared" si="4"/>
        <v>4</v>
      </c>
      <c r="C105">
        <f>VLOOKUP(B105,'Layout (Modified)'!$B$4:$AD$33,MATCH(A105,'Layout (Modified)'!$B$3:$AD$3,0),FALSE)</f>
        <v>1152</v>
      </c>
      <c r="D105" t="str">
        <f>IF($C105="Bord","Border",IF($C105="Fill","Fill",VLOOKUP(_xlfn.NUMBERVALUE($C105),'Index (Original)'!$A:$O,5,FALSE)))</f>
        <v>Pioneer P0589 AMXT</v>
      </c>
      <c r="E105" t="str">
        <f>IF($C105="Bord","Border",IF($C105="Fill","Fill",VLOOKUP(_xlfn.NUMBERVALUE($C105),'Index (Original)'!$A:$O,14,FALSE)))</f>
        <v>low</v>
      </c>
      <c r="F105" t="str">
        <f>IF($C105="Bord","Border",IF($C105="Fill","Fill",VLOOKUP(_xlfn.NUMBERVALUE($C105),'Index (Original)'!$A:$O,15,FALSE)))</f>
        <v>r1</v>
      </c>
    </row>
    <row r="106" spans="1:6" x14ac:dyDescent="0.2">
      <c r="A106">
        <f t="shared" si="3"/>
        <v>21</v>
      </c>
      <c r="B106">
        <f t="shared" si="4"/>
        <v>4</v>
      </c>
      <c r="C106">
        <f>VLOOKUP(B106,'Layout (Modified)'!$B$4:$AD$33,MATCH(A106,'Layout (Modified)'!$B$3:$AD$3,0),FALSE)</f>
        <v>1127</v>
      </c>
      <c r="D106" t="str">
        <f>IF($C106="Bord","Border",IF($C106="Fill","Fill",VLOOKUP(_xlfn.NUMBERVALUE($C106),'Index (Original)'!$A:$O,5,FALSE)))</f>
        <v>2369 x LH123HT</v>
      </c>
      <c r="E106" t="str">
        <f>IF($C106="Bord","Border",IF($C106="Fill","Fill",VLOOKUP(_xlfn.NUMBERVALUE($C106),'Index (Original)'!$A:$O,14,FALSE)))</f>
        <v>low</v>
      </c>
      <c r="F106" t="str">
        <f>IF($C106="Bord","Border",IF($C106="Fill","Fill",VLOOKUP(_xlfn.NUMBERVALUE($C106),'Index (Original)'!$A:$O,15,FALSE)))</f>
        <v>r1</v>
      </c>
    </row>
    <row r="107" spans="1:6" x14ac:dyDescent="0.2">
      <c r="A107">
        <f t="shared" si="3"/>
        <v>22</v>
      </c>
      <c r="B107">
        <f t="shared" si="4"/>
        <v>4</v>
      </c>
      <c r="C107">
        <f>VLOOKUP(B107,'Layout (Modified)'!$B$4:$AD$33,MATCH(A107,'Layout (Modified)'!$B$3:$AD$3,0),FALSE)</f>
        <v>1102</v>
      </c>
      <c r="D107" t="str">
        <f>IF($C107="Bord","Border",IF($C107="Fill","Fill",VLOOKUP(_xlfn.NUMBERVALUE($C107),'Index (Original)'!$A:$O,5,FALSE)))</f>
        <v>PHK56 x LH82</v>
      </c>
      <c r="E107" t="str">
        <f>IF($C107="Bord","Border",IF($C107="Fill","Fill",VLOOKUP(_xlfn.NUMBERVALUE($C107),'Index (Original)'!$A:$O,14,FALSE)))</f>
        <v>low</v>
      </c>
      <c r="F107" t="str">
        <f>IF($C107="Bord","Border",IF($C107="Fill","Fill",VLOOKUP(_xlfn.NUMBERVALUE($C107),'Index (Original)'!$A:$O,15,FALSE)))</f>
        <v>r1</v>
      </c>
    </row>
    <row r="108" spans="1:6" x14ac:dyDescent="0.2">
      <c r="A108">
        <f t="shared" si="3"/>
        <v>23</v>
      </c>
      <c r="B108">
        <f t="shared" si="4"/>
        <v>4</v>
      </c>
      <c r="C108">
        <f>VLOOKUP(B108,'Layout (Modified)'!$B$4:$AD$33,MATCH(A108,'Layout (Modified)'!$B$3:$AD$3,0),FALSE)</f>
        <v>1077</v>
      </c>
      <c r="D108" t="str">
        <f>IF($C108="Bord","Border",IF($C108="Fill","Fill",VLOOKUP(_xlfn.NUMBERVALUE($C108),'Index (Original)'!$A:$O,5,FALSE)))</f>
        <v>PHP02 x LH198</v>
      </c>
      <c r="E108" t="str">
        <f>IF($C108="Bord","Border",IF($C108="Fill","Fill",VLOOKUP(_xlfn.NUMBERVALUE($C108),'Index (Original)'!$A:$O,14,FALSE)))</f>
        <v>low</v>
      </c>
      <c r="F108" t="str">
        <f>IF($C108="Bord","Border",IF($C108="Fill","Fill",VLOOKUP(_xlfn.NUMBERVALUE($C108),'Index (Original)'!$A:$O,15,FALSE)))</f>
        <v>r1</v>
      </c>
    </row>
    <row r="109" spans="1:6" x14ac:dyDescent="0.2">
      <c r="A109">
        <f t="shared" si="3"/>
        <v>24</v>
      </c>
      <c r="B109">
        <f t="shared" si="4"/>
        <v>4</v>
      </c>
      <c r="C109">
        <f>VLOOKUP(B109,'Layout (Modified)'!$B$4:$AD$33,MATCH(A109,'Layout (Modified)'!$B$3:$AD$3,0),FALSE)</f>
        <v>1052</v>
      </c>
      <c r="D109" t="str">
        <f>IF($C109="Bord","Border",IF($C109="Fill","Fill",VLOOKUP(_xlfn.NUMBERVALUE($C109),'Index (Original)'!$A:$O,5,FALSE)))</f>
        <v>PHN46 x W606S</v>
      </c>
      <c r="E109" t="str">
        <f>IF($C109="Bord","Border",IF($C109="Fill","Fill",VLOOKUP(_xlfn.NUMBERVALUE($C109),'Index (Original)'!$A:$O,14,FALSE)))</f>
        <v>low</v>
      </c>
      <c r="F109" t="str">
        <f>IF($C109="Bord","Border",IF($C109="Fill","Fill",VLOOKUP(_xlfn.NUMBERVALUE($C109),'Index (Original)'!$A:$O,15,FALSE)))</f>
        <v>r1</v>
      </c>
    </row>
    <row r="110" spans="1:6" x14ac:dyDescent="0.2">
      <c r="A110">
        <f t="shared" si="3"/>
        <v>25</v>
      </c>
      <c r="B110">
        <f t="shared" si="4"/>
        <v>4</v>
      </c>
      <c r="C110">
        <f>VLOOKUP(B110,'Layout (Modified)'!$B$4:$AD$33,MATCH(A110,'Layout (Modified)'!$B$3:$AD$3,0),FALSE)</f>
        <v>1027</v>
      </c>
      <c r="D110" t="str">
        <f>IF($C110="Bord","Border",IF($C110="Fill","Fill",VLOOKUP(_xlfn.NUMBERVALUE($C110),'Index (Original)'!$A:$O,5,FALSE)))</f>
        <v>F42 x OH43</v>
      </c>
      <c r="E110" t="str">
        <f>IF($C110="Bord","Border",IF($C110="Fill","Fill",VLOOKUP(_xlfn.NUMBERVALUE($C110),'Index (Original)'!$A:$O,14,FALSE)))</f>
        <v>low</v>
      </c>
      <c r="F110" t="str">
        <f>IF($C110="Bord","Border",IF($C110="Fill","Fill",VLOOKUP(_xlfn.NUMBERVALUE($C110),'Index (Original)'!$A:$O,15,FALSE)))</f>
        <v>r1</v>
      </c>
    </row>
    <row r="111" spans="1:6" x14ac:dyDescent="0.2">
      <c r="A111">
        <f t="shared" si="3"/>
        <v>26</v>
      </c>
      <c r="B111">
        <f t="shared" si="4"/>
        <v>4</v>
      </c>
      <c r="C111">
        <f>VLOOKUP(B111,'Layout (Modified)'!$B$4:$AD$33,MATCH(A111,'Layout (Modified)'!$B$3:$AD$3,0),FALSE)</f>
        <v>1002</v>
      </c>
      <c r="D111" t="str">
        <f>IF($C111="Bord","Border",IF($C111="Fill","Fill",VLOOKUP(_xlfn.NUMBERVALUE($C111),'Index (Original)'!$A:$O,5,FALSE)))</f>
        <v>B37 x Mo17</v>
      </c>
      <c r="E111" t="str">
        <f>IF($C111="Bord","Border",IF($C111="Fill","Fill",VLOOKUP(_xlfn.NUMBERVALUE($C111),'Index (Original)'!$A:$O,14,FALSE)))</f>
        <v>low</v>
      </c>
      <c r="F111" t="str">
        <f>IF($C111="Bord","Border",IF($C111="Fill","Fill",VLOOKUP(_xlfn.NUMBERVALUE($C111),'Index (Original)'!$A:$O,15,FALSE)))</f>
        <v>r1</v>
      </c>
    </row>
    <row r="112" spans="1:6" x14ac:dyDescent="0.2">
      <c r="A112">
        <f t="shared" si="3"/>
        <v>27</v>
      </c>
      <c r="B112">
        <f t="shared" si="4"/>
        <v>4</v>
      </c>
      <c r="C112" t="str">
        <f>VLOOKUP(B112,'Layout (Modified)'!$B$4:$AD$33,MATCH(A112,'Layout (Modified)'!$B$3:$AD$3,0),FALSE)</f>
        <v>Bord</v>
      </c>
      <c r="D112" t="str">
        <f>IF($C112="Bord","Border",IF($C112="Fill","Fill",VLOOKUP(_xlfn.NUMBERVALUE($C112),'Index (Original)'!$A:$O,5,FALSE)))</f>
        <v>Border</v>
      </c>
      <c r="E112" t="str">
        <f>IF($C112="Bord","Border",IF($C112="Fill","Fill",VLOOKUP(_xlfn.NUMBERVALUE($C112),'Index (Original)'!$A:$O,14,FALSE)))</f>
        <v>Border</v>
      </c>
      <c r="F112" t="str">
        <f>IF($C112="Bord","Border",IF($C112="Fill","Fill",VLOOKUP(_xlfn.NUMBERVALUE($C112),'Index (Original)'!$A:$O,15,FALSE)))</f>
        <v>Border</v>
      </c>
    </row>
    <row r="113" spans="1:6" x14ac:dyDescent="0.2">
      <c r="A113">
        <f t="shared" si="3"/>
        <v>28</v>
      </c>
      <c r="B113">
        <f t="shared" si="4"/>
        <v>4</v>
      </c>
      <c r="C113" t="str">
        <f>VLOOKUP(B113,'Layout (Modified)'!$B$4:$AD$33,MATCH(A113,'Layout (Modified)'!$B$3:$AD$3,0),FALSE)</f>
        <v>Bord</v>
      </c>
      <c r="D113" t="str">
        <f>IF($C113="Bord","Border",IF($C113="Fill","Fill",VLOOKUP(_xlfn.NUMBERVALUE($C113),'Index (Original)'!$A:$O,5,FALSE)))</f>
        <v>Border</v>
      </c>
      <c r="E113" t="str">
        <f>IF($C113="Bord","Border",IF($C113="Fill","Fill",VLOOKUP(_xlfn.NUMBERVALUE($C113),'Index (Original)'!$A:$O,14,FALSE)))</f>
        <v>Border</v>
      </c>
      <c r="F113" t="str">
        <f>IF($C113="Bord","Border",IF($C113="Fill","Fill",VLOOKUP(_xlfn.NUMBERVALUE($C113),'Index (Original)'!$A:$O,15,FALSE)))</f>
        <v>Border</v>
      </c>
    </row>
    <row r="114" spans="1:6" x14ac:dyDescent="0.2">
      <c r="A114">
        <f t="shared" si="3"/>
        <v>1</v>
      </c>
      <c r="B114">
        <f t="shared" si="4"/>
        <v>5</v>
      </c>
      <c r="C114">
        <f>VLOOKUP(B114,'Layout (Modified)'!$B$4:$AD$33,MATCH(A114,'Layout (Modified)'!$B$3:$AD$3,0),FALSE)</f>
        <v>1493</v>
      </c>
      <c r="D114" t="str">
        <f>IF($C114="Bord","Border",IF($C114="Fill","Fill",VLOOKUP(_xlfn.NUMBERVALUE($C114),'Index (Original)'!$A:$O,5,FALSE)))</f>
        <v>Hoegemeyer 7089 AMXT</v>
      </c>
      <c r="E114" t="str">
        <f>IF($C114="Bord","Border",IF($C114="Fill","Fill",VLOOKUP(_xlfn.NUMBERVALUE($C114),'Index (Original)'!$A:$O,14,FALSE)))</f>
        <v>full</v>
      </c>
      <c r="F114" t="str">
        <f>IF($C114="Bord","Border",IF($C114="Fill","Fill",VLOOKUP(_xlfn.NUMBERVALUE($C114),'Index (Original)'!$A:$O,15,FALSE)))</f>
        <v>r1</v>
      </c>
    </row>
    <row r="115" spans="1:6" x14ac:dyDescent="0.2">
      <c r="A115">
        <f t="shared" si="3"/>
        <v>2</v>
      </c>
      <c r="B115">
        <f t="shared" si="4"/>
        <v>5</v>
      </c>
      <c r="C115">
        <f>VLOOKUP(B115,'Layout (Modified)'!$B$4:$AD$33,MATCH(A115,'Layout (Modified)'!$B$3:$AD$3,0),FALSE)</f>
        <v>1468</v>
      </c>
      <c r="D115" t="str">
        <f>IF($C115="Bord","Border",IF($C115="Fill","Fill",VLOOKUP(_xlfn.NUMBERVALUE($C115),'Index (Original)'!$A:$O,5,FALSE)))</f>
        <v>2FACC x 3IIH6</v>
      </c>
      <c r="E115" t="str">
        <f>IF($C115="Bord","Border",IF($C115="Fill","Fill",VLOOKUP(_xlfn.NUMBERVALUE($C115),'Index (Original)'!$A:$O,14,FALSE)))</f>
        <v>full</v>
      </c>
      <c r="F115" t="str">
        <f>IF($C115="Bord","Border",IF($C115="Fill","Fill",VLOOKUP(_xlfn.NUMBERVALUE($C115),'Index (Original)'!$A:$O,15,FALSE)))</f>
        <v>r1</v>
      </c>
    </row>
    <row r="116" spans="1:6" x14ac:dyDescent="0.2">
      <c r="A116">
        <f t="shared" si="3"/>
        <v>3</v>
      </c>
      <c r="B116">
        <f t="shared" si="4"/>
        <v>5</v>
      </c>
      <c r="C116">
        <f>VLOOKUP(B116,'Layout (Modified)'!$B$4:$AD$33,MATCH(A116,'Layout (Modified)'!$B$3:$AD$3,0),FALSE)</f>
        <v>1443</v>
      </c>
      <c r="D116" t="str">
        <f>IF($C116="Bord","Border",IF($C116="Fill","Fill",VLOOKUP(_xlfn.NUMBERVALUE($C116),'Index (Original)'!$A:$O,5,FALSE)))</f>
        <v>PHW52 x PHZ51</v>
      </c>
      <c r="E116" t="str">
        <f>IF($C116="Bord","Border",IF($C116="Fill","Fill",VLOOKUP(_xlfn.NUMBERVALUE($C116),'Index (Original)'!$A:$O,14,FALSE)))</f>
        <v>full</v>
      </c>
      <c r="F116" t="str">
        <f>IF($C116="Bord","Border",IF($C116="Fill","Fill",VLOOKUP(_xlfn.NUMBERVALUE($C116),'Index (Original)'!$A:$O,15,FALSE)))</f>
        <v>r1</v>
      </c>
    </row>
    <row r="117" spans="1:6" x14ac:dyDescent="0.2">
      <c r="A117">
        <f t="shared" si="3"/>
        <v>4</v>
      </c>
      <c r="B117">
        <f t="shared" si="4"/>
        <v>5</v>
      </c>
      <c r="C117">
        <f>VLOOKUP(B117,'Layout (Modified)'!$B$4:$AD$33,MATCH(A117,'Layout (Modified)'!$B$3:$AD$3,0),FALSE)</f>
        <v>1418</v>
      </c>
      <c r="D117" t="str">
        <f>IF($C117="Bord","Border",IF($C117="Fill","Fill",VLOOKUP(_xlfn.NUMBERVALUE($C117),'Index (Original)'!$A:$O,5,FALSE)))</f>
        <v>LH145 x LH162</v>
      </c>
      <c r="E117" t="str">
        <f>IF($C117="Bord","Border",IF($C117="Fill","Fill",VLOOKUP(_xlfn.NUMBERVALUE($C117),'Index (Original)'!$A:$O,14,FALSE)))</f>
        <v>full</v>
      </c>
      <c r="F117" t="str">
        <f>IF($C117="Bord","Border",IF($C117="Fill","Fill",VLOOKUP(_xlfn.NUMBERVALUE($C117),'Index (Original)'!$A:$O,15,FALSE)))</f>
        <v>r1</v>
      </c>
    </row>
    <row r="118" spans="1:6" x14ac:dyDescent="0.2">
      <c r="A118">
        <f t="shared" si="3"/>
        <v>5</v>
      </c>
      <c r="B118">
        <f t="shared" si="4"/>
        <v>5</v>
      </c>
      <c r="C118">
        <f>VLOOKUP(B118,'Layout (Modified)'!$B$4:$AD$33,MATCH(A118,'Layout (Modified)'!$B$3:$AD$3,0),FALSE)</f>
        <v>1393</v>
      </c>
      <c r="D118" t="str">
        <f>IF($C118="Bord","Border",IF($C118="Fill","Fill",VLOOKUP(_xlfn.NUMBERVALUE($C118),'Index (Original)'!$A:$O,5,FALSE)))</f>
        <v>PHJ40 x LH82</v>
      </c>
      <c r="E118" t="str">
        <f>IF($C118="Bord","Border",IF($C118="Fill","Fill",VLOOKUP(_xlfn.NUMBERVALUE($C118),'Index (Original)'!$A:$O,14,FALSE)))</f>
        <v>full</v>
      </c>
      <c r="F118" t="str">
        <f>IF($C118="Bord","Border",IF($C118="Fill","Fill",VLOOKUP(_xlfn.NUMBERVALUE($C118),'Index (Original)'!$A:$O,15,FALSE)))</f>
        <v>r1</v>
      </c>
    </row>
    <row r="119" spans="1:6" x14ac:dyDescent="0.2">
      <c r="A119">
        <f t="shared" si="3"/>
        <v>6</v>
      </c>
      <c r="B119">
        <f t="shared" si="4"/>
        <v>5</v>
      </c>
      <c r="C119">
        <f>VLOOKUP(B119,'Layout (Modified)'!$B$4:$AD$33,MATCH(A119,'Layout (Modified)'!$B$3:$AD$3,0),FALSE)</f>
        <v>1368</v>
      </c>
      <c r="D119" t="str">
        <f>IF($C119="Bord","Border",IF($C119="Fill","Fill",VLOOKUP(_xlfn.NUMBERVALUE($C119),'Index (Original)'!$A:$O,5,FALSE)))</f>
        <v>B37 x H95</v>
      </c>
      <c r="E119" t="str">
        <f>IF($C119="Bord","Border",IF($C119="Fill","Fill",VLOOKUP(_xlfn.NUMBERVALUE($C119),'Index (Original)'!$A:$O,14,FALSE)))</f>
        <v>full</v>
      </c>
      <c r="F119" t="str">
        <f>IF($C119="Bord","Border",IF($C119="Fill","Fill",VLOOKUP(_xlfn.NUMBERVALUE($C119),'Index (Original)'!$A:$O,15,FALSE)))</f>
        <v>r1</v>
      </c>
    </row>
    <row r="120" spans="1:6" x14ac:dyDescent="0.2">
      <c r="A120">
        <f t="shared" si="3"/>
        <v>7</v>
      </c>
      <c r="B120">
        <f t="shared" si="4"/>
        <v>5</v>
      </c>
      <c r="C120">
        <f>VLOOKUP(B120,'Layout (Modified)'!$B$4:$AD$33,MATCH(A120,'Layout (Modified)'!$B$3:$AD$3,0),FALSE)</f>
        <v>1343</v>
      </c>
      <c r="D120" t="str">
        <f>IF($C120="Bord","Border",IF($C120="Fill","Fill",VLOOKUP(_xlfn.NUMBERVALUE($C120),'Index (Original)'!$A:$O,5,FALSE)))</f>
        <v>LH198 x PHB47</v>
      </c>
      <c r="E120" t="str">
        <f>IF($C120="Bord","Border",IF($C120="Fill","Fill",VLOOKUP(_xlfn.NUMBERVALUE($C120),'Index (Original)'!$A:$O,14,FALSE)))</f>
        <v>full</v>
      </c>
      <c r="F120" t="str">
        <f>IF($C120="Bord","Border",IF($C120="Fill","Fill",VLOOKUP(_xlfn.NUMBERVALUE($C120),'Index (Original)'!$A:$O,15,FALSE)))</f>
        <v>r1</v>
      </c>
    </row>
    <row r="121" spans="1:6" x14ac:dyDescent="0.2">
      <c r="A121">
        <f t="shared" si="3"/>
        <v>8</v>
      </c>
      <c r="B121">
        <f t="shared" si="4"/>
        <v>5</v>
      </c>
      <c r="C121" t="str">
        <f>VLOOKUP(B121,'Layout (Modified)'!$B$4:$AD$33,MATCH(A121,'Layout (Modified)'!$B$3:$AD$3,0),FALSE)</f>
        <v>Bord</v>
      </c>
      <c r="D121" t="str">
        <f>IF($C121="Bord","Border",IF($C121="Fill","Fill",VLOOKUP(_xlfn.NUMBERVALUE($C121),'Index (Original)'!$A:$O,5,FALSE)))</f>
        <v>Border</v>
      </c>
      <c r="E121" t="str">
        <f>IF($C121="Bord","Border",IF($C121="Fill","Fill",VLOOKUP(_xlfn.NUMBERVALUE($C121),'Index (Original)'!$A:$O,14,FALSE)))</f>
        <v>Border</v>
      </c>
      <c r="F121" t="str">
        <f>IF($C121="Bord","Border",IF($C121="Fill","Fill",VLOOKUP(_xlfn.NUMBERVALUE($C121),'Index (Original)'!$A:$O,15,FALSE)))</f>
        <v>Border</v>
      </c>
    </row>
    <row r="122" spans="1:6" x14ac:dyDescent="0.2">
      <c r="A122">
        <f t="shared" si="3"/>
        <v>9</v>
      </c>
      <c r="B122">
        <f t="shared" si="4"/>
        <v>5</v>
      </c>
      <c r="C122" t="str">
        <f>VLOOKUP(B122,'Layout (Modified)'!$B$4:$AD$33,MATCH(A122,'Layout (Modified)'!$B$3:$AD$3,0),FALSE)</f>
        <v>Bord</v>
      </c>
      <c r="D122" t="str">
        <f>IF($C122="Bord","Border",IF($C122="Fill","Fill",VLOOKUP(_xlfn.NUMBERVALUE($C122),'Index (Original)'!$A:$O,5,FALSE)))</f>
        <v>Border</v>
      </c>
      <c r="E122" t="str">
        <f>IF($C122="Bord","Border",IF($C122="Fill","Fill",VLOOKUP(_xlfn.NUMBERVALUE($C122),'Index (Original)'!$A:$O,14,FALSE)))</f>
        <v>Border</v>
      </c>
      <c r="F122" t="str">
        <f>IF($C122="Bord","Border",IF($C122="Fill","Fill",VLOOKUP(_xlfn.NUMBERVALUE($C122),'Index (Original)'!$A:$O,15,FALSE)))</f>
        <v>Border</v>
      </c>
    </row>
    <row r="123" spans="1:6" x14ac:dyDescent="0.2">
      <c r="A123">
        <f t="shared" si="3"/>
        <v>10</v>
      </c>
      <c r="B123">
        <f t="shared" si="4"/>
        <v>5</v>
      </c>
      <c r="C123" t="str">
        <f>VLOOKUP(B123,'Layout (Modified)'!$B$4:$AD$33,MATCH(A123,'Layout (Modified)'!$B$3:$AD$3,0),FALSE)</f>
        <v>Bord</v>
      </c>
      <c r="D123" t="str">
        <f>IF($C123="Bord","Border",IF($C123="Fill","Fill",VLOOKUP(_xlfn.NUMBERVALUE($C123),'Index (Original)'!$A:$O,5,FALSE)))</f>
        <v>Border</v>
      </c>
      <c r="E123" t="str">
        <f>IF($C123="Bord","Border",IF($C123="Fill","Fill",VLOOKUP(_xlfn.NUMBERVALUE($C123),'Index (Original)'!$A:$O,14,FALSE)))</f>
        <v>Border</v>
      </c>
      <c r="F123" t="str">
        <f>IF($C123="Bord","Border",IF($C123="Fill","Fill",VLOOKUP(_xlfn.NUMBERVALUE($C123),'Index (Original)'!$A:$O,15,FALSE)))</f>
        <v>Border</v>
      </c>
    </row>
    <row r="124" spans="1:6" x14ac:dyDescent="0.2">
      <c r="A124">
        <f t="shared" si="3"/>
        <v>11</v>
      </c>
      <c r="B124">
        <f t="shared" si="4"/>
        <v>5</v>
      </c>
      <c r="C124">
        <f>VLOOKUP(B124,'Layout (Modified)'!$B$4:$AD$33,MATCH(A124,'Layout (Modified)'!$B$3:$AD$3,0),FALSE)</f>
        <v>1323</v>
      </c>
      <c r="D124" t="str">
        <f>IF($C124="Bord","Border",IF($C124="Fill","Fill",VLOOKUP(_xlfn.NUMBERVALUE($C124),'Index (Original)'!$A:$O,5,FALSE)))</f>
        <v>LH195 x PHZ51</v>
      </c>
      <c r="E124" t="str">
        <f>IF($C124="Bord","Border",IF($C124="Fill","Fill",VLOOKUP(_xlfn.NUMBERVALUE($C124),'Index (Original)'!$A:$O,14,FALSE)))</f>
        <v>partial</v>
      </c>
      <c r="F124" t="str">
        <f>IF($C124="Bord","Border",IF($C124="Fill","Fill",VLOOKUP(_xlfn.NUMBERVALUE($C124),'Index (Original)'!$A:$O,15,FALSE)))</f>
        <v>r1</v>
      </c>
    </row>
    <row r="125" spans="1:6" x14ac:dyDescent="0.2">
      <c r="A125">
        <f t="shared" si="3"/>
        <v>12</v>
      </c>
      <c r="B125">
        <f t="shared" si="4"/>
        <v>5</v>
      </c>
      <c r="C125">
        <f>VLOOKUP(B125,'Layout (Modified)'!$B$4:$AD$33,MATCH(A125,'Layout (Modified)'!$B$3:$AD$3,0),FALSE)</f>
        <v>1298</v>
      </c>
      <c r="D125" t="str">
        <f>IF($C125="Bord","Border",IF($C125="Fill","Fill",VLOOKUP(_xlfn.NUMBERVALUE($C125),'Index (Original)'!$A:$O,5,FALSE)))</f>
        <v>2369 x LH123HT</v>
      </c>
      <c r="E125" t="str">
        <f>IF($C125="Bord","Border",IF($C125="Fill","Fill",VLOOKUP(_xlfn.NUMBERVALUE($C125),'Index (Original)'!$A:$O,14,FALSE)))</f>
        <v>partial</v>
      </c>
      <c r="F125" t="str">
        <f>IF($C125="Bord","Border",IF($C125="Fill","Fill",VLOOKUP(_xlfn.NUMBERVALUE($C125),'Index (Original)'!$A:$O,15,FALSE)))</f>
        <v>r1</v>
      </c>
    </row>
    <row r="126" spans="1:6" x14ac:dyDescent="0.2">
      <c r="A126">
        <f t="shared" si="3"/>
        <v>13</v>
      </c>
      <c r="B126">
        <f t="shared" si="4"/>
        <v>5</v>
      </c>
      <c r="C126">
        <f>VLOOKUP(B126,'Layout (Modified)'!$B$4:$AD$33,MATCH(A126,'Layout (Modified)'!$B$3:$AD$3,0),FALSE)</f>
        <v>1273</v>
      </c>
      <c r="D126" t="str">
        <f>IF($C126="Bord","Border",IF($C126="Fill","Fill",VLOOKUP(_xlfn.NUMBERVALUE($C126),'Index (Original)'!$A:$O,5,FALSE)))</f>
        <v>Pioneer 1311 AMXT</v>
      </c>
      <c r="E126" t="str">
        <f>IF($C126="Bord","Border",IF($C126="Fill","Fill",VLOOKUP(_xlfn.NUMBERVALUE($C126),'Index (Original)'!$A:$O,14,FALSE)))</f>
        <v>partial</v>
      </c>
      <c r="F126" t="str">
        <f>IF($C126="Bord","Border",IF($C126="Fill","Fill",VLOOKUP(_xlfn.NUMBERVALUE($C126),'Index (Original)'!$A:$O,15,FALSE)))</f>
        <v>r1</v>
      </c>
    </row>
    <row r="127" spans="1:6" x14ac:dyDescent="0.2">
      <c r="A127">
        <f t="shared" si="3"/>
        <v>14</v>
      </c>
      <c r="B127">
        <f t="shared" si="4"/>
        <v>5</v>
      </c>
      <c r="C127">
        <f>VLOOKUP(B127,'Layout (Modified)'!$B$4:$AD$33,MATCH(A127,'Layout (Modified)'!$B$3:$AD$3,0),FALSE)</f>
        <v>1248</v>
      </c>
      <c r="D127" t="str">
        <f>IF($C127="Bord","Border",IF($C127="Fill","Fill",VLOOKUP(_xlfn.NUMBERVALUE($C127),'Index (Original)'!$A:$O,5,FALSE)))</f>
        <v>LH195 x 3IIH6</v>
      </c>
      <c r="E127" t="str">
        <f>IF($C127="Bord","Border",IF($C127="Fill","Fill",VLOOKUP(_xlfn.NUMBERVALUE($C127),'Index (Original)'!$A:$O,14,FALSE)))</f>
        <v>partial</v>
      </c>
      <c r="F127" t="str">
        <f>IF($C127="Bord","Border",IF($C127="Fill","Fill",VLOOKUP(_xlfn.NUMBERVALUE($C127),'Index (Original)'!$A:$O,15,FALSE)))</f>
        <v>r1</v>
      </c>
    </row>
    <row r="128" spans="1:6" x14ac:dyDescent="0.2">
      <c r="A128">
        <f t="shared" si="3"/>
        <v>15</v>
      </c>
      <c r="B128">
        <f t="shared" si="4"/>
        <v>5</v>
      </c>
      <c r="C128">
        <f>VLOOKUP(B128,'Layout (Modified)'!$B$4:$AD$33,MATCH(A128,'Layout (Modified)'!$B$3:$AD$3,0),FALSE)</f>
        <v>1223</v>
      </c>
      <c r="D128" t="str">
        <f>IF($C128="Bord","Border",IF($C128="Fill","Fill",VLOOKUP(_xlfn.NUMBERVALUE($C128),'Index (Original)'!$A:$O,5,FALSE)))</f>
        <v>PHP02 x PHG47</v>
      </c>
      <c r="E128" t="str">
        <f>IF($C128="Bord","Border",IF($C128="Fill","Fill",VLOOKUP(_xlfn.NUMBERVALUE($C128),'Index (Original)'!$A:$O,14,FALSE)))</f>
        <v>partial</v>
      </c>
      <c r="F128" t="str">
        <f>IF($C128="Bord","Border",IF($C128="Fill","Fill",VLOOKUP(_xlfn.NUMBERVALUE($C128),'Index (Original)'!$A:$O,15,FALSE)))</f>
        <v>r1</v>
      </c>
    </row>
    <row r="129" spans="1:6" x14ac:dyDescent="0.2">
      <c r="A129">
        <f t="shared" si="3"/>
        <v>16</v>
      </c>
      <c r="B129">
        <f t="shared" si="4"/>
        <v>5</v>
      </c>
      <c r="C129">
        <f>VLOOKUP(B129,'Layout (Modified)'!$B$4:$AD$33,MATCH(A129,'Layout (Modified)'!$B$3:$AD$3,0),FALSE)</f>
        <v>1198</v>
      </c>
      <c r="D129" t="str">
        <f>IF($C129="Bord","Border",IF($C129="Fill","Fill",VLOOKUP(_xlfn.NUMBERVALUE($C129),'Index (Original)'!$A:$O,5,FALSE)))</f>
        <v>LH82 x PHB47</v>
      </c>
      <c r="E129" t="str">
        <f>IF($C129="Bord","Border",IF($C129="Fill","Fill",VLOOKUP(_xlfn.NUMBERVALUE($C129),'Index (Original)'!$A:$O,14,FALSE)))</f>
        <v>partial</v>
      </c>
      <c r="F129" t="str">
        <f>IF($C129="Bord","Border",IF($C129="Fill","Fill",VLOOKUP(_xlfn.NUMBERVALUE($C129),'Index (Original)'!$A:$O,15,FALSE)))</f>
        <v>r1</v>
      </c>
    </row>
    <row r="130" spans="1:6" x14ac:dyDescent="0.2">
      <c r="A130">
        <f t="shared" si="3"/>
        <v>17</v>
      </c>
      <c r="B130">
        <f t="shared" si="4"/>
        <v>5</v>
      </c>
      <c r="C130">
        <f>VLOOKUP(B130,'Layout (Modified)'!$B$4:$AD$33,MATCH(A130,'Layout (Modified)'!$B$3:$AD$3,0),FALSE)</f>
        <v>1173</v>
      </c>
      <c r="D130" t="str">
        <f>IF($C130="Bord","Border",IF($C130="Fill","Fill",VLOOKUP(_xlfn.NUMBERVALUE($C130),'Index (Original)'!$A:$O,5,FALSE)))</f>
        <v>Hoegemeyer 8065RR</v>
      </c>
      <c r="E130" t="str">
        <f>IF($C130="Bord","Border",IF($C130="Fill","Fill",VLOOKUP(_xlfn.NUMBERVALUE($C130),'Index (Original)'!$A:$O,14,FALSE)))</f>
        <v>partial</v>
      </c>
      <c r="F130" t="str">
        <f>IF($C130="Bord","Border",IF($C130="Fill","Fill",VLOOKUP(_xlfn.NUMBERVALUE($C130),'Index (Original)'!$A:$O,15,FALSE)))</f>
        <v>r1</v>
      </c>
    </row>
    <row r="131" spans="1:6" x14ac:dyDescent="0.2">
      <c r="A131">
        <f t="shared" si="3"/>
        <v>18</v>
      </c>
      <c r="B131">
        <f t="shared" si="4"/>
        <v>5</v>
      </c>
      <c r="C131" t="str">
        <f>VLOOKUP(B131,'Layout (Modified)'!$B$4:$AD$33,MATCH(A131,'Layout (Modified)'!$B$3:$AD$3,0),FALSE)</f>
        <v>Bord</v>
      </c>
      <c r="D131" t="str">
        <f>IF($C131="Bord","Border",IF($C131="Fill","Fill",VLOOKUP(_xlfn.NUMBERVALUE($C131),'Index (Original)'!$A:$O,5,FALSE)))</f>
        <v>Border</v>
      </c>
      <c r="E131" t="str">
        <f>IF($C131="Bord","Border",IF($C131="Fill","Fill",VLOOKUP(_xlfn.NUMBERVALUE($C131),'Index (Original)'!$A:$O,14,FALSE)))</f>
        <v>Border</v>
      </c>
      <c r="F131" t="str">
        <f>IF($C131="Bord","Border",IF($C131="Fill","Fill",VLOOKUP(_xlfn.NUMBERVALUE($C131),'Index (Original)'!$A:$O,15,FALSE)))</f>
        <v>Border</v>
      </c>
    </row>
    <row r="132" spans="1:6" x14ac:dyDescent="0.2">
      <c r="A132">
        <f t="shared" si="3"/>
        <v>19</v>
      </c>
      <c r="B132">
        <f t="shared" si="4"/>
        <v>5</v>
      </c>
      <c r="C132" t="str">
        <f>VLOOKUP(B132,'Layout (Modified)'!$B$4:$AD$33,MATCH(A132,'Layout (Modified)'!$B$3:$AD$3,0),FALSE)</f>
        <v>Bord</v>
      </c>
      <c r="D132" t="str">
        <f>IF($C132="Bord","Border",IF($C132="Fill","Fill",VLOOKUP(_xlfn.NUMBERVALUE($C132),'Index (Original)'!$A:$O,5,FALSE)))</f>
        <v>Border</v>
      </c>
      <c r="E132" t="str">
        <f>IF($C132="Bord","Border",IF($C132="Fill","Fill",VLOOKUP(_xlfn.NUMBERVALUE($C132),'Index (Original)'!$A:$O,14,FALSE)))</f>
        <v>Border</v>
      </c>
      <c r="F132" t="str">
        <f>IF($C132="Bord","Border",IF($C132="Fill","Fill",VLOOKUP(_xlfn.NUMBERVALUE($C132),'Index (Original)'!$A:$O,15,FALSE)))</f>
        <v>Border</v>
      </c>
    </row>
    <row r="133" spans="1:6" x14ac:dyDescent="0.2">
      <c r="A133">
        <f t="shared" si="3"/>
        <v>20</v>
      </c>
      <c r="B133">
        <f t="shared" si="4"/>
        <v>5</v>
      </c>
      <c r="C133">
        <f>VLOOKUP(B133,'Layout (Modified)'!$B$4:$AD$33,MATCH(A133,'Layout (Modified)'!$B$3:$AD$3,0),FALSE)</f>
        <v>1153</v>
      </c>
      <c r="D133" t="str">
        <f>IF($C133="Bord","Border",IF($C133="Fill","Fill",VLOOKUP(_xlfn.NUMBERVALUE($C133),'Index (Original)'!$A:$O,5,FALSE)))</f>
        <v>PHP02 x PHB47</v>
      </c>
      <c r="E133" t="str">
        <f>IF($C133="Bord","Border",IF($C133="Fill","Fill",VLOOKUP(_xlfn.NUMBERVALUE($C133),'Index (Original)'!$A:$O,14,FALSE)))</f>
        <v>low</v>
      </c>
      <c r="F133" t="str">
        <f>IF($C133="Bord","Border",IF($C133="Fill","Fill",VLOOKUP(_xlfn.NUMBERVALUE($C133),'Index (Original)'!$A:$O,15,FALSE)))</f>
        <v>r1</v>
      </c>
    </row>
    <row r="134" spans="1:6" x14ac:dyDescent="0.2">
      <c r="A134">
        <f t="shared" si="3"/>
        <v>21</v>
      </c>
      <c r="B134">
        <f t="shared" si="4"/>
        <v>5</v>
      </c>
      <c r="C134">
        <f>VLOOKUP(B134,'Layout (Modified)'!$B$4:$AD$33,MATCH(A134,'Layout (Modified)'!$B$3:$AD$3,0),FALSE)</f>
        <v>1128</v>
      </c>
      <c r="D134" t="str">
        <f>IF($C134="Bord","Border",IF($C134="Fill","Fill",VLOOKUP(_xlfn.NUMBERVALUE($C134),'Index (Original)'!$A:$O,5,FALSE)))</f>
        <v>PHZ51 x LH145</v>
      </c>
      <c r="E134" t="str">
        <f>IF($C134="Bord","Border",IF($C134="Fill","Fill",VLOOKUP(_xlfn.NUMBERVALUE($C134),'Index (Original)'!$A:$O,14,FALSE)))</f>
        <v>low</v>
      </c>
      <c r="F134" t="str">
        <f>IF($C134="Bord","Border",IF($C134="Fill","Fill",VLOOKUP(_xlfn.NUMBERVALUE($C134),'Index (Original)'!$A:$O,15,FALSE)))</f>
        <v>r1</v>
      </c>
    </row>
    <row r="135" spans="1:6" x14ac:dyDescent="0.2">
      <c r="A135">
        <f t="shared" si="3"/>
        <v>22</v>
      </c>
      <c r="B135">
        <f t="shared" si="4"/>
        <v>5</v>
      </c>
      <c r="C135">
        <f>VLOOKUP(B135,'Layout (Modified)'!$B$4:$AD$33,MATCH(A135,'Layout (Modified)'!$B$3:$AD$3,0),FALSE)</f>
        <v>1103</v>
      </c>
      <c r="D135" t="str">
        <f>IF($C135="Bord","Border",IF($C135="Fill","Fill",VLOOKUP(_xlfn.NUMBERVALUE($C135),'Index (Original)'!$A:$O,5,FALSE)))</f>
        <v>PHP02 x PHN46</v>
      </c>
      <c r="E135" t="str">
        <f>IF($C135="Bord","Border",IF($C135="Fill","Fill",VLOOKUP(_xlfn.NUMBERVALUE($C135),'Index (Original)'!$A:$O,14,FALSE)))</f>
        <v>low</v>
      </c>
      <c r="F135" t="str">
        <f>IF($C135="Bord","Border",IF($C135="Fill","Fill",VLOOKUP(_xlfn.NUMBERVALUE($C135),'Index (Original)'!$A:$O,15,FALSE)))</f>
        <v>r1</v>
      </c>
    </row>
    <row r="136" spans="1:6" x14ac:dyDescent="0.2">
      <c r="A136">
        <f t="shared" si="3"/>
        <v>23</v>
      </c>
      <c r="B136">
        <f t="shared" si="4"/>
        <v>5</v>
      </c>
      <c r="C136">
        <f>VLOOKUP(B136,'Layout (Modified)'!$B$4:$AD$33,MATCH(A136,'Layout (Modified)'!$B$3:$AD$3,0),FALSE)</f>
        <v>1078</v>
      </c>
      <c r="D136" t="str">
        <f>IF($C136="Bord","Border",IF($C136="Fill","Fill",VLOOKUP(_xlfn.NUMBERVALUE($C136),'Index (Original)'!$A:$O,5,FALSE)))</f>
        <v>B73 x PHM49</v>
      </c>
      <c r="E136" t="str">
        <f>IF($C136="Bord","Border",IF($C136="Fill","Fill",VLOOKUP(_xlfn.NUMBERVALUE($C136),'Index (Original)'!$A:$O,14,FALSE)))</f>
        <v>low</v>
      </c>
      <c r="F136" t="str">
        <f>IF($C136="Bord","Border",IF($C136="Fill","Fill",VLOOKUP(_xlfn.NUMBERVALUE($C136),'Index (Original)'!$A:$O,15,FALSE)))</f>
        <v>r1</v>
      </c>
    </row>
    <row r="137" spans="1:6" x14ac:dyDescent="0.2">
      <c r="A137">
        <f t="shared" si="3"/>
        <v>24</v>
      </c>
      <c r="B137">
        <f t="shared" si="4"/>
        <v>5</v>
      </c>
      <c r="C137">
        <f>VLOOKUP(B137,'Layout (Modified)'!$B$4:$AD$33,MATCH(A137,'Layout (Modified)'!$B$3:$AD$3,0),FALSE)</f>
        <v>1053</v>
      </c>
      <c r="D137" t="str">
        <f>IF($C137="Bord","Border",IF($C137="Fill","Fill",VLOOKUP(_xlfn.NUMBERVALUE($C137),'Index (Original)'!$A:$O,5,FALSE)))</f>
        <v>LH195 x LH185</v>
      </c>
      <c r="E137" t="str">
        <f>IF($C137="Bord","Border",IF($C137="Fill","Fill",VLOOKUP(_xlfn.NUMBERVALUE($C137),'Index (Original)'!$A:$O,14,FALSE)))</f>
        <v>low</v>
      </c>
      <c r="F137" t="str">
        <f>IF($C137="Bord","Border",IF($C137="Fill","Fill",VLOOKUP(_xlfn.NUMBERVALUE($C137),'Index (Original)'!$A:$O,15,FALSE)))</f>
        <v>r1</v>
      </c>
    </row>
    <row r="138" spans="1:6" x14ac:dyDescent="0.2">
      <c r="A138">
        <f t="shared" si="3"/>
        <v>25</v>
      </c>
      <c r="B138">
        <f t="shared" si="4"/>
        <v>5</v>
      </c>
      <c r="C138">
        <f>VLOOKUP(B138,'Layout (Modified)'!$B$4:$AD$33,MATCH(A138,'Layout (Modified)'!$B$3:$AD$3,0),FALSE)</f>
        <v>1028</v>
      </c>
      <c r="D138" t="str">
        <f>IF($C138="Bord","Border",IF($C138="Fill","Fill",VLOOKUP(_xlfn.NUMBERVALUE($C138),'Index (Original)'!$A:$O,5,FALSE)))</f>
        <v>PHW52 x PHM49</v>
      </c>
      <c r="E138" t="str">
        <f>IF($C138="Bord","Border",IF($C138="Fill","Fill",VLOOKUP(_xlfn.NUMBERVALUE($C138),'Index (Original)'!$A:$O,14,FALSE)))</f>
        <v>low</v>
      </c>
      <c r="F138" t="str">
        <f>IF($C138="Bord","Border",IF($C138="Fill","Fill",VLOOKUP(_xlfn.NUMBERVALUE($C138),'Index (Original)'!$A:$O,15,FALSE)))</f>
        <v>r1</v>
      </c>
    </row>
    <row r="139" spans="1:6" x14ac:dyDescent="0.2">
      <c r="A139">
        <f t="shared" si="3"/>
        <v>26</v>
      </c>
      <c r="B139">
        <f t="shared" si="4"/>
        <v>5</v>
      </c>
      <c r="C139">
        <f>VLOOKUP(B139,'Layout (Modified)'!$B$4:$AD$33,MATCH(A139,'Layout (Modified)'!$B$3:$AD$3,0),FALSE)</f>
        <v>1003</v>
      </c>
      <c r="D139" t="str">
        <f>IF($C139="Bord","Border",IF($C139="Fill","Fill",VLOOKUP(_xlfn.NUMBERVALUE($C139),'Index (Original)'!$A:$O,5,FALSE)))</f>
        <v>Syngenta NK0760-3111</v>
      </c>
      <c r="E139" t="str">
        <f>IF($C139="Bord","Border",IF($C139="Fill","Fill",VLOOKUP(_xlfn.NUMBERVALUE($C139),'Index (Original)'!$A:$O,14,FALSE)))</f>
        <v>low</v>
      </c>
      <c r="F139" t="str">
        <f>IF($C139="Bord","Border",IF($C139="Fill","Fill",VLOOKUP(_xlfn.NUMBERVALUE($C139),'Index (Original)'!$A:$O,15,FALSE)))</f>
        <v>r1</v>
      </c>
    </row>
    <row r="140" spans="1:6" x14ac:dyDescent="0.2">
      <c r="A140">
        <f t="shared" si="3"/>
        <v>27</v>
      </c>
      <c r="B140">
        <f t="shared" si="4"/>
        <v>5</v>
      </c>
      <c r="C140" t="str">
        <f>VLOOKUP(B140,'Layout (Modified)'!$B$4:$AD$33,MATCH(A140,'Layout (Modified)'!$B$3:$AD$3,0),FALSE)</f>
        <v>Bord</v>
      </c>
      <c r="D140" t="str">
        <f>IF($C140="Bord","Border",IF($C140="Fill","Fill",VLOOKUP(_xlfn.NUMBERVALUE($C140),'Index (Original)'!$A:$O,5,FALSE)))</f>
        <v>Border</v>
      </c>
      <c r="E140" t="str">
        <f>IF($C140="Bord","Border",IF($C140="Fill","Fill",VLOOKUP(_xlfn.NUMBERVALUE($C140),'Index (Original)'!$A:$O,14,FALSE)))</f>
        <v>Border</v>
      </c>
      <c r="F140" t="str">
        <f>IF($C140="Bord","Border",IF($C140="Fill","Fill",VLOOKUP(_xlfn.NUMBERVALUE($C140),'Index (Original)'!$A:$O,15,FALSE)))</f>
        <v>Border</v>
      </c>
    </row>
    <row r="141" spans="1:6" x14ac:dyDescent="0.2">
      <c r="A141">
        <f t="shared" si="3"/>
        <v>28</v>
      </c>
      <c r="B141">
        <f t="shared" si="4"/>
        <v>5</v>
      </c>
      <c r="C141" t="str">
        <f>VLOOKUP(B141,'Layout (Modified)'!$B$4:$AD$33,MATCH(A141,'Layout (Modified)'!$B$3:$AD$3,0),FALSE)</f>
        <v>Bord</v>
      </c>
      <c r="D141" t="str">
        <f>IF($C141="Bord","Border",IF($C141="Fill","Fill",VLOOKUP(_xlfn.NUMBERVALUE($C141),'Index (Original)'!$A:$O,5,FALSE)))</f>
        <v>Border</v>
      </c>
      <c r="E141" t="str">
        <f>IF($C141="Bord","Border",IF($C141="Fill","Fill",VLOOKUP(_xlfn.NUMBERVALUE($C141),'Index (Original)'!$A:$O,14,FALSE)))</f>
        <v>Border</v>
      </c>
      <c r="F141" t="str">
        <f>IF($C141="Bord","Border",IF($C141="Fill","Fill",VLOOKUP(_xlfn.NUMBERVALUE($C141),'Index (Original)'!$A:$O,15,FALSE)))</f>
        <v>Border</v>
      </c>
    </row>
    <row r="142" spans="1:6" x14ac:dyDescent="0.2">
      <c r="A142">
        <f t="shared" si="3"/>
        <v>1</v>
      </c>
      <c r="B142">
        <f t="shared" si="4"/>
        <v>6</v>
      </c>
      <c r="C142">
        <f>VLOOKUP(B142,'Layout (Modified)'!$B$4:$AD$33,MATCH(A142,'Layout (Modified)'!$B$3:$AD$3,0),FALSE)</f>
        <v>1494</v>
      </c>
      <c r="D142" t="str">
        <f>IF($C142="Bord","Border",IF($C142="Fill","Fill",VLOOKUP(_xlfn.NUMBERVALUE($C142),'Index (Original)'!$A:$O,5,FALSE)))</f>
        <v>B37 x Mo17</v>
      </c>
      <c r="E142" t="str">
        <f>IF($C142="Bord","Border",IF($C142="Fill","Fill",VLOOKUP(_xlfn.NUMBERVALUE($C142),'Index (Original)'!$A:$O,14,FALSE)))</f>
        <v>full</v>
      </c>
      <c r="F142" t="str">
        <f>IF($C142="Bord","Border",IF($C142="Fill","Fill",VLOOKUP(_xlfn.NUMBERVALUE($C142),'Index (Original)'!$A:$O,15,FALSE)))</f>
        <v>r1</v>
      </c>
    </row>
    <row r="143" spans="1:6" x14ac:dyDescent="0.2">
      <c r="A143">
        <f t="shared" si="3"/>
        <v>2</v>
      </c>
      <c r="B143">
        <f t="shared" si="4"/>
        <v>6</v>
      </c>
      <c r="C143">
        <f>VLOOKUP(B143,'Layout (Modified)'!$B$4:$AD$33,MATCH(A143,'Layout (Modified)'!$B$3:$AD$3,0),FALSE)</f>
        <v>1469</v>
      </c>
      <c r="D143" t="str">
        <f>IF($C143="Bord","Border",IF($C143="Fill","Fill",VLOOKUP(_xlfn.NUMBERVALUE($C143),'Index (Original)'!$A:$O,5,FALSE)))</f>
        <v>F42 x Mo17</v>
      </c>
      <c r="E143" t="str">
        <f>IF($C143="Bord","Border",IF($C143="Fill","Fill",VLOOKUP(_xlfn.NUMBERVALUE($C143),'Index (Original)'!$A:$O,14,FALSE)))</f>
        <v>full</v>
      </c>
      <c r="F143" t="str">
        <f>IF($C143="Bord","Border",IF($C143="Fill","Fill",VLOOKUP(_xlfn.NUMBERVALUE($C143),'Index (Original)'!$A:$O,15,FALSE)))</f>
        <v>r1</v>
      </c>
    </row>
    <row r="144" spans="1:6" x14ac:dyDescent="0.2">
      <c r="A144">
        <f t="shared" si="3"/>
        <v>3</v>
      </c>
      <c r="B144">
        <f t="shared" si="4"/>
        <v>6</v>
      </c>
      <c r="C144">
        <f>VLOOKUP(B144,'Layout (Modified)'!$B$4:$AD$33,MATCH(A144,'Layout (Modified)'!$B$3:$AD$3,0),FALSE)</f>
        <v>1444</v>
      </c>
      <c r="D144" t="str">
        <f>IF($C144="Bord","Border",IF($C144="Fill","Fill",VLOOKUP(_xlfn.NUMBERVALUE($C144),'Index (Original)'!$A:$O,5,FALSE)))</f>
        <v>PHK76 x W606S</v>
      </c>
      <c r="E144" t="str">
        <f>IF($C144="Bord","Border",IF($C144="Fill","Fill",VLOOKUP(_xlfn.NUMBERVALUE($C144),'Index (Original)'!$A:$O,14,FALSE)))</f>
        <v>full</v>
      </c>
      <c r="F144" t="str">
        <f>IF($C144="Bord","Border",IF($C144="Fill","Fill",VLOOKUP(_xlfn.NUMBERVALUE($C144),'Index (Original)'!$A:$O,15,FALSE)))</f>
        <v>r1</v>
      </c>
    </row>
    <row r="145" spans="1:6" x14ac:dyDescent="0.2">
      <c r="A145">
        <f t="shared" si="3"/>
        <v>4</v>
      </c>
      <c r="B145">
        <f t="shared" si="4"/>
        <v>6</v>
      </c>
      <c r="C145">
        <f>VLOOKUP(B145,'Layout (Modified)'!$B$4:$AD$33,MATCH(A145,'Layout (Modified)'!$B$3:$AD$3,0),FALSE)</f>
        <v>1419</v>
      </c>
      <c r="D145" t="str">
        <f>IF($C145="Bord","Border",IF($C145="Fill","Fill",VLOOKUP(_xlfn.NUMBERVALUE($C145),'Index (Original)'!$A:$O,5,FALSE)))</f>
        <v>N209 x 3IIH6</v>
      </c>
      <c r="E145" t="str">
        <f>IF($C145="Bord","Border",IF($C145="Fill","Fill",VLOOKUP(_xlfn.NUMBERVALUE($C145),'Index (Original)'!$A:$O,14,FALSE)))</f>
        <v>full</v>
      </c>
      <c r="F145" t="str">
        <f>IF($C145="Bord","Border",IF($C145="Fill","Fill",VLOOKUP(_xlfn.NUMBERVALUE($C145),'Index (Original)'!$A:$O,15,FALSE)))</f>
        <v>r1</v>
      </c>
    </row>
    <row r="146" spans="1:6" x14ac:dyDescent="0.2">
      <c r="A146">
        <f t="shared" si="3"/>
        <v>5</v>
      </c>
      <c r="B146">
        <f t="shared" si="4"/>
        <v>6</v>
      </c>
      <c r="C146">
        <f>VLOOKUP(B146,'Layout (Modified)'!$B$4:$AD$33,MATCH(A146,'Layout (Modified)'!$B$3:$AD$3,0),FALSE)</f>
        <v>1394</v>
      </c>
      <c r="D146" t="str">
        <f>IF($C146="Bord","Border",IF($C146="Fill","Fill",VLOOKUP(_xlfn.NUMBERVALUE($C146),'Index (Original)'!$A:$O,5,FALSE)))</f>
        <v>PHK76 x 3IIH6</v>
      </c>
      <c r="E146" t="str">
        <f>IF($C146="Bord","Border",IF($C146="Fill","Fill",VLOOKUP(_xlfn.NUMBERVALUE($C146),'Index (Original)'!$A:$O,14,FALSE)))</f>
        <v>full</v>
      </c>
      <c r="F146" t="str">
        <f>IF($C146="Bord","Border",IF($C146="Fill","Fill",VLOOKUP(_xlfn.NUMBERVALUE($C146),'Index (Original)'!$A:$O,15,FALSE)))</f>
        <v>r1</v>
      </c>
    </row>
    <row r="147" spans="1:6" x14ac:dyDescent="0.2">
      <c r="A147">
        <f t="shared" si="3"/>
        <v>6</v>
      </c>
      <c r="B147">
        <f t="shared" si="4"/>
        <v>6</v>
      </c>
      <c r="C147">
        <f>VLOOKUP(B147,'Layout (Modified)'!$B$4:$AD$33,MATCH(A147,'Layout (Modified)'!$B$3:$AD$3,0),FALSE)</f>
        <v>1369</v>
      </c>
      <c r="D147" t="str">
        <f>IF($C147="Bord","Border",IF($C147="Fill","Fill",VLOOKUP(_xlfn.NUMBERVALUE($C147),'Index (Original)'!$A:$O,5,FALSE)))</f>
        <v>PHK76 x LH145</v>
      </c>
      <c r="E147" t="str">
        <f>IF($C147="Bord","Border",IF($C147="Fill","Fill",VLOOKUP(_xlfn.NUMBERVALUE($C147),'Index (Original)'!$A:$O,14,FALSE)))</f>
        <v>full</v>
      </c>
      <c r="F147" t="str">
        <f>IF($C147="Bord","Border",IF($C147="Fill","Fill",VLOOKUP(_xlfn.NUMBERVALUE($C147),'Index (Original)'!$A:$O,15,FALSE)))</f>
        <v>r1</v>
      </c>
    </row>
    <row r="148" spans="1:6" x14ac:dyDescent="0.2">
      <c r="A148">
        <f t="shared" si="3"/>
        <v>7</v>
      </c>
      <c r="B148">
        <f t="shared" si="4"/>
        <v>6</v>
      </c>
      <c r="C148">
        <f>VLOOKUP(B148,'Layout (Modified)'!$B$4:$AD$33,MATCH(A148,'Layout (Modified)'!$B$3:$AD$3,0),FALSE)</f>
        <v>1344</v>
      </c>
      <c r="D148" t="str">
        <f>IF($C148="Bord","Border",IF($C148="Fill","Fill",VLOOKUP(_xlfn.NUMBERVALUE($C148),'Index (Original)'!$A:$O,5,FALSE)))</f>
        <v>PHB47 x LH185</v>
      </c>
      <c r="E148" t="str">
        <f>IF($C148="Bord","Border",IF($C148="Fill","Fill",VLOOKUP(_xlfn.NUMBERVALUE($C148),'Index (Original)'!$A:$O,14,FALSE)))</f>
        <v>full</v>
      </c>
      <c r="F148" t="str">
        <f>IF($C148="Bord","Border",IF($C148="Fill","Fill",VLOOKUP(_xlfn.NUMBERVALUE($C148),'Index (Original)'!$A:$O,15,FALSE)))</f>
        <v>r1</v>
      </c>
    </row>
    <row r="149" spans="1:6" x14ac:dyDescent="0.2">
      <c r="A149">
        <f t="shared" si="3"/>
        <v>8</v>
      </c>
      <c r="B149">
        <f t="shared" si="4"/>
        <v>6</v>
      </c>
      <c r="C149" t="str">
        <f>VLOOKUP(B149,'Layout (Modified)'!$B$4:$AD$33,MATCH(A149,'Layout (Modified)'!$B$3:$AD$3,0),FALSE)</f>
        <v>Bord</v>
      </c>
      <c r="D149" t="str">
        <f>IF($C149="Bord","Border",IF($C149="Fill","Fill",VLOOKUP(_xlfn.NUMBERVALUE($C149),'Index (Original)'!$A:$O,5,FALSE)))</f>
        <v>Border</v>
      </c>
      <c r="E149" t="str">
        <f>IF($C149="Bord","Border",IF($C149="Fill","Fill",VLOOKUP(_xlfn.NUMBERVALUE($C149),'Index (Original)'!$A:$O,14,FALSE)))</f>
        <v>Border</v>
      </c>
      <c r="F149" t="str">
        <f>IF($C149="Bord","Border",IF($C149="Fill","Fill",VLOOKUP(_xlfn.NUMBERVALUE($C149),'Index (Original)'!$A:$O,15,FALSE)))</f>
        <v>Border</v>
      </c>
    </row>
    <row r="150" spans="1:6" x14ac:dyDescent="0.2">
      <c r="A150">
        <f t="shared" si="3"/>
        <v>9</v>
      </c>
      <c r="B150">
        <f t="shared" si="4"/>
        <v>6</v>
      </c>
      <c r="C150" t="str">
        <f>VLOOKUP(B150,'Layout (Modified)'!$B$4:$AD$33,MATCH(A150,'Layout (Modified)'!$B$3:$AD$3,0),FALSE)</f>
        <v>Bord</v>
      </c>
      <c r="D150" t="str">
        <f>IF($C150="Bord","Border",IF($C150="Fill","Fill",VLOOKUP(_xlfn.NUMBERVALUE($C150),'Index (Original)'!$A:$O,5,FALSE)))</f>
        <v>Border</v>
      </c>
      <c r="E150" t="str">
        <f>IF($C150="Bord","Border",IF($C150="Fill","Fill",VLOOKUP(_xlfn.NUMBERVALUE($C150),'Index (Original)'!$A:$O,14,FALSE)))</f>
        <v>Border</v>
      </c>
      <c r="F150" t="str">
        <f>IF($C150="Bord","Border",IF($C150="Fill","Fill",VLOOKUP(_xlfn.NUMBERVALUE($C150),'Index (Original)'!$A:$O,15,FALSE)))</f>
        <v>Border</v>
      </c>
    </row>
    <row r="151" spans="1:6" x14ac:dyDescent="0.2">
      <c r="A151">
        <f t="shared" si="3"/>
        <v>10</v>
      </c>
      <c r="B151">
        <f t="shared" si="4"/>
        <v>6</v>
      </c>
      <c r="C151" t="str">
        <f>VLOOKUP(B151,'Layout (Modified)'!$B$4:$AD$33,MATCH(A151,'Layout (Modified)'!$B$3:$AD$3,0),FALSE)</f>
        <v>Bord</v>
      </c>
      <c r="D151" t="str">
        <f>IF($C151="Bord","Border",IF($C151="Fill","Fill",VLOOKUP(_xlfn.NUMBERVALUE($C151),'Index (Original)'!$A:$O,5,FALSE)))</f>
        <v>Border</v>
      </c>
      <c r="E151" t="str">
        <f>IF($C151="Bord","Border",IF($C151="Fill","Fill",VLOOKUP(_xlfn.NUMBERVALUE($C151),'Index (Original)'!$A:$O,14,FALSE)))</f>
        <v>Border</v>
      </c>
      <c r="F151" t="str">
        <f>IF($C151="Bord","Border",IF($C151="Fill","Fill",VLOOKUP(_xlfn.NUMBERVALUE($C151),'Index (Original)'!$A:$O,15,FALSE)))</f>
        <v>Border</v>
      </c>
    </row>
    <row r="152" spans="1:6" x14ac:dyDescent="0.2">
      <c r="A152">
        <f t="shared" si="3"/>
        <v>11</v>
      </c>
      <c r="B152">
        <f t="shared" si="4"/>
        <v>6</v>
      </c>
      <c r="C152">
        <f>VLOOKUP(B152,'Layout (Modified)'!$B$4:$AD$33,MATCH(A152,'Layout (Modified)'!$B$3:$AD$3,0),FALSE)</f>
        <v>1324</v>
      </c>
      <c r="D152" t="str">
        <f>IF($C152="Bord","Border",IF($C152="Fill","Fill",VLOOKUP(_xlfn.NUMBERVALUE($C152),'Index (Original)'!$A:$O,5,FALSE)))</f>
        <v>PHW52 x PHN82</v>
      </c>
      <c r="E152" t="str">
        <f>IF($C152="Bord","Border",IF($C152="Fill","Fill",VLOOKUP(_xlfn.NUMBERVALUE($C152),'Index (Original)'!$A:$O,14,FALSE)))</f>
        <v>partial</v>
      </c>
      <c r="F152" t="str">
        <f>IF($C152="Bord","Border",IF($C152="Fill","Fill",VLOOKUP(_xlfn.NUMBERVALUE($C152),'Index (Original)'!$A:$O,15,FALSE)))</f>
        <v>r1</v>
      </c>
    </row>
    <row r="153" spans="1:6" x14ac:dyDescent="0.2">
      <c r="A153">
        <f t="shared" si="3"/>
        <v>12</v>
      </c>
      <c r="B153">
        <f t="shared" si="4"/>
        <v>6</v>
      </c>
      <c r="C153">
        <f>VLOOKUP(B153,'Layout (Modified)'!$B$4:$AD$33,MATCH(A153,'Layout (Modified)'!$B$3:$AD$3,0),FALSE)</f>
        <v>1299</v>
      </c>
      <c r="D153" t="str">
        <f>IF($C153="Bord","Border",IF($C153="Fill","Fill",VLOOKUP(_xlfn.NUMBERVALUE($C153),'Index (Original)'!$A:$O,5,FALSE)))</f>
        <v>PHK56 x LH185</v>
      </c>
      <c r="E153" t="str">
        <f>IF($C153="Bord","Border",IF($C153="Fill","Fill",VLOOKUP(_xlfn.NUMBERVALUE($C153),'Index (Original)'!$A:$O,14,FALSE)))</f>
        <v>partial</v>
      </c>
      <c r="F153" t="str">
        <f>IF($C153="Bord","Border",IF($C153="Fill","Fill",VLOOKUP(_xlfn.NUMBERVALUE($C153),'Index (Original)'!$A:$O,15,FALSE)))</f>
        <v>r1</v>
      </c>
    </row>
    <row r="154" spans="1:6" x14ac:dyDescent="0.2">
      <c r="A154">
        <f t="shared" si="3"/>
        <v>13</v>
      </c>
      <c r="B154">
        <f t="shared" si="4"/>
        <v>6</v>
      </c>
      <c r="C154">
        <f>VLOOKUP(B154,'Layout (Modified)'!$B$4:$AD$33,MATCH(A154,'Layout (Modified)'!$B$3:$AD$3,0),FALSE)</f>
        <v>1274</v>
      </c>
      <c r="D154" t="str">
        <f>IF($C154="Bord","Border",IF($C154="Fill","Fill",VLOOKUP(_xlfn.NUMBERVALUE($C154),'Index (Original)'!$A:$O,5,FALSE)))</f>
        <v>4N506 x 3IIH6</v>
      </c>
      <c r="E154" t="str">
        <f>IF($C154="Bord","Border",IF($C154="Fill","Fill",VLOOKUP(_xlfn.NUMBERVALUE($C154),'Index (Original)'!$A:$O,14,FALSE)))</f>
        <v>partial</v>
      </c>
      <c r="F154" t="str">
        <f>IF($C154="Bord","Border",IF($C154="Fill","Fill",VLOOKUP(_xlfn.NUMBERVALUE($C154),'Index (Original)'!$A:$O,15,FALSE)))</f>
        <v>r1</v>
      </c>
    </row>
    <row r="155" spans="1:6" x14ac:dyDescent="0.2">
      <c r="A155">
        <f t="shared" si="3"/>
        <v>14</v>
      </c>
      <c r="B155">
        <f t="shared" si="4"/>
        <v>6</v>
      </c>
      <c r="C155">
        <f>VLOOKUP(B155,'Layout (Modified)'!$B$4:$AD$33,MATCH(A155,'Layout (Modified)'!$B$3:$AD$3,0),FALSE)</f>
        <v>1249</v>
      </c>
      <c r="D155" t="str">
        <f>IF($C155="Bord","Border",IF($C155="Fill","Fill",VLOOKUP(_xlfn.NUMBERVALUE($C155),'Index (Original)'!$A:$O,5,FALSE)))</f>
        <v>LH198 x PHZ51</v>
      </c>
      <c r="E155" t="str">
        <f>IF($C155="Bord","Border",IF($C155="Fill","Fill",VLOOKUP(_xlfn.NUMBERVALUE($C155),'Index (Original)'!$A:$O,14,FALSE)))</f>
        <v>partial</v>
      </c>
      <c r="F155" t="str">
        <f>IF($C155="Bord","Border",IF($C155="Fill","Fill",VLOOKUP(_xlfn.NUMBERVALUE($C155),'Index (Original)'!$A:$O,15,FALSE)))</f>
        <v>r1</v>
      </c>
    </row>
    <row r="156" spans="1:6" x14ac:dyDescent="0.2">
      <c r="A156">
        <f t="shared" si="3"/>
        <v>15</v>
      </c>
      <c r="B156">
        <f t="shared" si="4"/>
        <v>6</v>
      </c>
      <c r="C156">
        <f>VLOOKUP(B156,'Layout (Modified)'!$B$4:$AD$33,MATCH(A156,'Layout (Modified)'!$B$3:$AD$3,0),FALSE)</f>
        <v>1224</v>
      </c>
      <c r="D156" t="str">
        <f>IF($C156="Bord","Border",IF($C156="Fill","Fill",VLOOKUP(_xlfn.NUMBERVALUE($C156),'Index (Original)'!$A:$O,5,FALSE)))</f>
        <v>PHP02 x LH185</v>
      </c>
      <c r="E156" t="str">
        <f>IF($C156="Bord","Border",IF($C156="Fill","Fill",VLOOKUP(_xlfn.NUMBERVALUE($C156),'Index (Original)'!$A:$O,14,FALSE)))</f>
        <v>partial</v>
      </c>
      <c r="F156" t="str">
        <f>IF($C156="Bord","Border",IF($C156="Fill","Fill",VLOOKUP(_xlfn.NUMBERVALUE($C156),'Index (Original)'!$A:$O,15,FALSE)))</f>
        <v>r1</v>
      </c>
    </row>
    <row r="157" spans="1:6" x14ac:dyDescent="0.2">
      <c r="A157">
        <f t="shared" si="3"/>
        <v>16</v>
      </c>
      <c r="B157">
        <f t="shared" si="4"/>
        <v>6</v>
      </c>
      <c r="C157">
        <f>VLOOKUP(B157,'Layout (Modified)'!$B$4:$AD$33,MATCH(A157,'Layout (Modified)'!$B$3:$AD$3,0),FALSE)</f>
        <v>1199</v>
      </c>
      <c r="D157" t="str">
        <f>IF($C157="Bord","Border",IF($C157="Fill","Fill",VLOOKUP(_xlfn.NUMBERVALUE($C157),'Index (Original)'!$A:$O,5,FALSE)))</f>
        <v>B37 x H95</v>
      </c>
      <c r="E157" t="str">
        <f>IF($C157="Bord","Border",IF($C157="Fill","Fill",VLOOKUP(_xlfn.NUMBERVALUE($C157),'Index (Original)'!$A:$O,14,FALSE)))</f>
        <v>partial</v>
      </c>
      <c r="F157" t="str">
        <f>IF($C157="Bord","Border",IF($C157="Fill","Fill",VLOOKUP(_xlfn.NUMBERVALUE($C157),'Index (Original)'!$A:$O,15,FALSE)))</f>
        <v>r1</v>
      </c>
    </row>
    <row r="158" spans="1:6" x14ac:dyDescent="0.2">
      <c r="A158">
        <f t="shared" si="3"/>
        <v>17</v>
      </c>
      <c r="B158">
        <f t="shared" si="4"/>
        <v>6</v>
      </c>
      <c r="C158">
        <f>VLOOKUP(B158,'Layout (Modified)'!$B$4:$AD$33,MATCH(A158,'Layout (Modified)'!$B$3:$AD$3,0),FALSE)</f>
        <v>1174</v>
      </c>
      <c r="D158" t="str">
        <f>IF($C158="Bord","Border",IF($C158="Fill","Fill",VLOOKUP(_xlfn.NUMBERVALUE($C158),'Index (Original)'!$A:$O,5,FALSE)))</f>
        <v>PHG39 x PHM49</v>
      </c>
      <c r="E158" t="str">
        <f>IF($C158="Bord","Border",IF($C158="Fill","Fill",VLOOKUP(_xlfn.NUMBERVALUE($C158),'Index (Original)'!$A:$O,14,FALSE)))</f>
        <v>partial</v>
      </c>
      <c r="F158" t="str">
        <f>IF($C158="Bord","Border",IF($C158="Fill","Fill",VLOOKUP(_xlfn.NUMBERVALUE($C158),'Index (Original)'!$A:$O,15,FALSE)))</f>
        <v>r1</v>
      </c>
    </row>
    <row r="159" spans="1:6" x14ac:dyDescent="0.2">
      <c r="A159">
        <f t="shared" ref="A159:A222" si="5">A131</f>
        <v>18</v>
      </c>
      <c r="B159">
        <f t="shared" ref="B159:B222" si="6">IF(A159&lt;A158,B158+1,B158)</f>
        <v>6</v>
      </c>
      <c r="C159" t="str">
        <f>VLOOKUP(B159,'Layout (Modified)'!$B$4:$AD$33,MATCH(A159,'Layout (Modified)'!$B$3:$AD$3,0),FALSE)</f>
        <v>Bord</v>
      </c>
      <c r="D159" t="str">
        <f>IF($C159="Bord","Border",IF($C159="Fill","Fill",VLOOKUP(_xlfn.NUMBERVALUE($C159),'Index (Original)'!$A:$O,5,FALSE)))</f>
        <v>Border</v>
      </c>
      <c r="E159" t="str">
        <f>IF($C159="Bord","Border",IF($C159="Fill","Fill",VLOOKUP(_xlfn.NUMBERVALUE($C159),'Index (Original)'!$A:$O,14,FALSE)))</f>
        <v>Border</v>
      </c>
      <c r="F159" t="str">
        <f>IF($C159="Bord","Border",IF($C159="Fill","Fill",VLOOKUP(_xlfn.NUMBERVALUE($C159),'Index (Original)'!$A:$O,15,FALSE)))</f>
        <v>Border</v>
      </c>
    </row>
    <row r="160" spans="1:6" x14ac:dyDescent="0.2">
      <c r="A160">
        <f t="shared" si="5"/>
        <v>19</v>
      </c>
      <c r="B160">
        <f t="shared" si="6"/>
        <v>6</v>
      </c>
      <c r="C160" t="str">
        <f>VLOOKUP(B160,'Layout (Modified)'!$B$4:$AD$33,MATCH(A160,'Layout (Modified)'!$B$3:$AD$3,0),FALSE)</f>
        <v>Bord</v>
      </c>
      <c r="D160" t="str">
        <f>IF($C160="Bord","Border",IF($C160="Fill","Fill",VLOOKUP(_xlfn.NUMBERVALUE($C160),'Index (Original)'!$A:$O,5,FALSE)))</f>
        <v>Border</v>
      </c>
      <c r="E160" t="str">
        <f>IF($C160="Bord","Border",IF($C160="Fill","Fill",VLOOKUP(_xlfn.NUMBERVALUE($C160),'Index (Original)'!$A:$O,14,FALSE)))</f>
        <v>Border</v>
      </c>
      <c r="F160" t="str">
        <f>IF($C160="Bord","Border",IF($C160="Fill","Fill",VLOOKUP(_xlfn.NUMBERVALUE($C160),'Index (Original)'!$A:$O,15,FALSE)))</f>
        <v>Border</v>
      </c>
    </row>
    <row r="161" spans="1:6" x14ac:dyDescent="0.2">
      <c r="A161">
        <f t="shared" si="5"/>
        <v>20</v>
      </c>
      <c r="B161">
        <f t="shared" si="6"/>
        <v>6</v>
      </c>
      <c r="C161">
        <f>VLOOKUP(B161,'Layout (Modified)'!$B$4:$AD$33,MATCH(A161,'Layout (Modified)'!$B$3:$AD$3,0),FALSE)</f>
        <v>1154</v>
      </c>
      <c r="D161" t="str">
        <f>IF($C161="Bord","Border",IF($C161="Fill","Fill",VLOOKUP(_xlfn.NUMBERVALUE($C161),'Index (Original)'!$A:$O,5,FALSE)))</f>
        <v>LH195 x 3IIH6</v>
      </c>
      <c r="E161" t="str">
        <f>IF($C161="Bord","Border",IF($C161="Fill","Fill",VLOOKUP(_xlfn.NUMBERVALUE($C161),'Index (Original)'!$A:$O,14,FALSE)))</f>
        <v>low</v>
      </c>
      <c r="F161" t="str">
        <f>IF($C161="Bord","Border",IF($C161="Fill","Fill",VLOOKUP(_xlfn.NUMBERVALUE($C161),'Index (Original)'!$A:$O,15,FALSE)))</f>
        <v>r1</v>
      </c>
    </row>
    <row r="162" spans="1:6" x14ac:dyDescent="0.2">
      <c r="A162">
        <f t="shared" si="5"/>
        <v>21</v>
      </c>
      <c r="B162">
        <f t="shared" si="6"/>
        <v>6</v>
      </c>
      <c r="C162">
        <f>VLOOKUP(B162,'Layout (Modified)'!$B$4:$AD$33,MATCH(A162,'Layout (Modified)'!$B$3:$AD$3,0),FALSE)</f>
        <v>1129</v>
      </c>
      <c r="D162" t="str">
        <f>IF($C162="Bord","Border",IF($C162="Fill","Fill",VLOOKUP(_xlfn.NUMBERVALUE($C162),'Index (Original)'!$A:$O,5,FALSE)))</f>
        <v>B73 x PHN82</v>
      </c>
      <c r="E162" t="str">
        <f>IF($C162="Bord","Border",IF($C162="Fill","Fill",VLOOKUP(_xlfn.NUMBERVALUE($C162),'Index (Original)'!$A:$O,14,FALSE)))</f>
        <v>low</v>
      </c>
      <c r="F162" t="str">
        <f>IF($C162="Bord","Border",IF($C162="Fill","Fill",VLOOKUP(_xlfn.NUMBERVALUE($C162),'Index (Original)'!$A:$O,15,FALSE)))</f>
        <v>r1</v>
      </c>
    </row>
    <row r="163" spans="1:6" x14ac:dyDescent="0.2">
      <c r="A163">
        <f t="shared" si="5"/>
        <v>22</v>
      </c>
      <c r="B163">
        <f t="shared" si="6"/>
        <v>6</v>
      </c>
      <c r="C163">
        <f>VLOOKUP(B163,'Layout (Modified)'!$B$4:$AD$33,MATCH(A163,'Layout (Modified)'!$B$3:$AD$3,0),FALSE)</f>
        <v>1104</v>
      </c>
      <c r="D163" t="str">
        <f>IF($C163="Bord","Border",IF($C163="Fill","Fill",VLOOKUP(_xlfn.NUMBERVALUE($C163),'Index (Original)'!$A:$O,5,FALSE)))</f>
        <v>B37 x H95</v>
      </c>
      <c r="E163" t="str">
        <f>IF($C163="Bord","Border",IF($C163="Fill","Fill",VLOOKUP(_xlfn.NUMBERVALUE($C163),'Index (Original)'!$A:$O,14,FALSE)))</f>
        <v>low</v>
      </c>
      <c r="F163" t="str">
        <f>IF($C163="Bord","Border",IF($C163="Fill","Fill",VLOOKUP(_xlfn.NUMBERVALUE($C163),'Index (Original)'!$A:$O,15,FALSE)))</f>
        <v>r1</v>
      </c>
    </row>
    <row r="164" spans="1:6" x14ac:dyDescent="0.2">
      <c r="A164">
        <f t="shared" si="5"/>
        <v>23</v>
      </c>
      <c r="B164">
        <f t="shared" si="6"/>
        <v>6</v>
      </c>
      <c r="C164">
        <f>VLOOKUP(B164,'Layout (Modified)'!$B$4:$AD$33,MATCH(A164,'Layout (Modified)'!$B$3:$AD$3,0),FALSE)</f>
        <v>1079</v>
      </c>
      <c r="D164" t="str">
        <f>IF($C164="Bord","Border",IF($C164="Fill","Fill",VLOOKUP(_xlfn.NUMBERVALUE($C164),'Index (Original)'!$A:$O,5,FALSE)))</f>
        <v>PHK56 x LH185</v>
      </c>
      <c r="E164" t="str">
        <f>IF($C164="Bord","Border",IF($C164="Fill","Fill",VLOOKUP(_xlfn.NUMBERVALUE($C164),'Index (Original)'!$A:$O,14,FALSE)))</f>
        <v>low</v>
      </c>
      <c r="F164" t="str">
        <f>IF($C164="Bord","Border",IF($C164="Fill","Fill",VLOOKUP(_xlfn.NUMBERVALUE($C164),'Index (Original)'!$A:$O,15,FALSE)))</f>
        <v>r1</v>
      </c>
    </row>
    <row r="165" spans="1:6" x14ac:dyDescent="0.2">
      <c r="A165">
        <f t="shared" si="5"/>
        <v>24</v>
      </c>
      <c r="B165">
        <f t="shared" si="6"/>
        <v>6</v>
      </c>
      <c r="C165">
        <f>VLOOKUP(B165,'Layout (Modified)'!$B$4:$AD$33,MATCH(A165,'Layout (Modified)'!$B$3:$AD$3,0),FALSE)</f>
        <v>1054</v>
      </c>
      <c r="D165" t="str">
        <f>IF($C165="Bord","Border",IF($C165="Fill","Fill",VLOOKUP(_xlfn.NUMBERVALUE($C165),'Index (Original)'!$A:$O,5,FALSE)))</f>
        <v>2FACC x 3IIH6</v>
      </c>
      <c r="E165" t="str">
        <f>IF($C165="Bord","Border",IF($C165="Fill","Fill",VLOOKUP(_xlfn.NUMBERVALUE($C165),'Index (Original)'!$A:$O,14,FALSE)))</f>
        <v>low</v>
      </c>
      <c r="F165" t="str">
        <f>IF($C165="Bord","Border",IF($C165="Fill","Fill",VLOOKUP(_xlfn.NUMBERVALUE($C165),'Index (Original)'!$A:$O,15,FALSE)))</f>
        <v>r1</v>
      </c>
    </row>
    <row r="166" spans="1:6" x14ac:dyDescent="0.2">
      <c r="A166">
        <f t="shared" si="5"/>
        <v>25</v>
      </c>
      <c r="B166">
        <f t="shared" si="6"/>
        <v>6</v>
      </c>
      <c r="C166">
        <f>VLOOKUP(B166,'Layout (Modified)'!$B$4:$AD$33,MATCH(A166,'Layout (Modified)'!$B$3:$AD$3,0),FALSE)</f>
        <v>1029</v>
      </c>
      <c r="D166" t="str">
        <f>IF($C166="Bord","Border",IF($C166="Fill","Fill",VLOOKUP(_xlfn.NUMBERVALUE($C166),'Index (Original)'!$A:$O,5,FALSE)))</f>
        <v>2369 x PHN82</v>
      </c>
      <c r="E166" t="str">
        <f>IF($C166="Bord","Border",IF($C166="Fill","Fill",VLOOKUP(_xlfn.NUMBERVALUE($C166),'Index (Original)'!$A:$O,14,FALSE)))</f>
        <v>low</v>
      </c>
      <c r="F166" t="str">
        <f>IF($C166="Bord","Border",IF($C166="Fill","Fill",VLOOKUP(_xlfn.NUMBERVALUE($C166),'Index (Original)'!$A:$O,15,FALSE)))</f>
        <v>r1</v>
      </c>
    </row>
    <row r="167" spans="1:6" x14ac:dyDescent="0.2">
      <c r="A167">
        <f t="shared" si="5"/>
        <v>26</v>
      </c>
      <c r="B167">
        <f t="shared" si="6"/>
        <v>6</v>
      </c>
      <c r="C167">
        <f>VLOOKUP(B167,'Layout (Modified)'!$B$4:$AD$33,MATCH(A167,'Layout (Modified)'!$B$3:$AD$3,0),FALSE)</f>
        <v>1004</v>
      </c>
      <c r="D167" t="str">
        <f>IF($C167="Bord","Border",IF($C167="Fill","Fill",VLOOKUP(_xlfn.NUMBERVALUE($C167),'Index (Original)'!$A:$O,5,FALSE)))</f>
        <v>4N506 x 3IIH6</v>
      </c>
      <c r="E167" t="str">
        <f>IF($C167="Bord","Border",IF($C167="Fill","Fill",VLOOKUP(_xlfn.NUMBERVALUE($C167),'Index (Original)'!$A:$O,14,FALSE)))</f>
        <v>low</v>
      </c>
      <c r="F167" t="str">
        <f>IF($C167="Bord","Border",IF($C167="Fill","Fill",VLOOKUP(_xlfn.NUMBERVALUE($C167),'Index (Original)'!$A:$O,15,FALSE)))</f>
        <v>r1</v>
      </c>
    </row>
    <row r="168" spans="1:6" x14ac:dyDescent="0.2">
      <c r="A168">
        <f t="shared" si="5"/>
        <v>27</v>
      </c>
      <c r="B168">
        <f t="shared" si="6"/>
        <v>6</v>
      </c>
      <c r="C168" t="str">
        <f>VLOOKUP(B168,'Layout (Modified)'!$B$4:$AD$33,MATCH(A168,'Layout (Modified)'!$B$3:$AD$3,0),FALSE)</f>
        <v>Bord</v>
      </c>
      <c r="D168" t="str">
        <f>IF($C168="Bord","Border",IF($C168="Fill","Fill",VLOOKUP(_xlfn.NUMBERVALUE($C168),'Index (Original)'!$A:$O,5,FALSE)))</f>
        <v>Border</v>
      </c>
      <c r="E168" t="str">
        <f>IF($C168="Bord","Border",IF($C168="Fill","Fill",VLOOKUP(_xlfn.NUMBERVALUE($C168),'Index (Original)'!$A:$O,14,FALSE)))</f>
        <v>Border</v>
      </c>
      <c r="F168" t="str">
        <f>IF($C168="Bord","Border",IF($C168="Fill","Fill",VLOOKUP(_xlfn.NUMBERVALUE($C168),'Index (Original)'!$A:$O,15,FALSE)))</f>
        <v>Border</v>
      </c>
    </row>
    <row r="169" spans="1:6" x14ac:dyDescent="0.2">
      <c r="A169">
        <f t="shared" si="5"/>
        <v>28</v>
      </c>
      <c r="B169">
        <f t="shared" si="6"/>
        <v>6</v>
      </c>
      <c r="C169" t="str">
        <f>VLOOKUP(B169,'Layout (Modified)'!$B$4:$AD$33,MATCH(A169,'Layout (Modified)'!$B$3:$AD$3,0),FALSE)</f>
        <v>Bord</v>
      </c>
      <c r="D169" t="str">
        <f>IF($C169="Bord","Border",IF($C169="Fill","Fill",VLOOKUP(_xlfn.NUMBERVALUE($C169),'Index (Original)'!$A:$O,5,FALSE)))</f>
        <v>Border</v>
      </c>
      <c r="E169" t="str">
        <f>IF($C169="Bord","Border",IF($C169="Fill","Fill",VLOOKUP(_xlfn.NUMBERVALUE($C169),'Index (Original)'!$A:$O,14,FALSE)))</f>
        <v>Border</v>
      </c>
      <c r="F169" t="str">
        <f>IF($C169="Bord","Border",IF($C169="Fill","Fill",VLOOKUP(_xlfn.NUMBERVALUE($C169),'Index (Original)'!$A:$O,15,FALSE)))</f>
        <v>Border</v>
      </c>
    </row>
    <row r="170" spans="1:6" x14ac:dyDescent="0.2">
      <c r="A170">
        <f t="shared" si="5"/>
        <v>1</v>
      </c>
      <c r="B170">
        <f t="shared" si="6"/>
        <v>7</v>
      </c>
      <c r="C170">
        <f>VLOOKUP(B170,'Layout (Modified)'!$B$4:$AD$33,MATCH(A170,'Layout (Modified)'!$B$3:$AD$3,0),FALSE)</f>
        <v>1495</v>
      </c>
      <c r="D170" t="str">
        <f>IF($C170="Bord","Border",IF($C170="Fill","Fill",VLOOKUP(_xlfn.NUMBERVALUE($C170),'Index (Original)'!$A:$O,5,FALSE)))</f>
        <v>LH74 x PHN82</v>
      </c>
      <c r="E170" t="str">
        <f>IF($C170="Bord","Border",IF($C170="Fill","Fill",VLOOKUP(_xlfn.NUMBERVALUE($C170),'Index (Original)'!$A:$O,14,FALSE)))</f>
        <v>full</v>
      </c>
      <c r="F170" t="str">
        <f>IF($C170="Bord","Border",IF($C170="Fill","Fill",VLOOKUP(_xlfn.NUMBERVALUE($C170),'Index (Original)'!$A:$O,15,FALSE)))</f>
        <v>r1</v>
      </c>
    </row>
    <row r="171" spans="1:6" x14ac:dyDescent="0.2">
      <c r="A171">
        <f t="shared" si="5"/>
        <v>2</v>
      </c>
      <c r="B171">
        <f t="shared" si="6"/>
        <v>7</v>
      </c>
      <c r="C171">
        <f>VLOOKUP(B171,'Layout (Modified)'!$B$4:$AD$33,MATCH(A171,'Layout (Modified)'!$B$3:$AD$3,0),FALSE)</f>
        <v>1470</v>
      </c>
      <c r="D171" t="str">
        <f>IF($C171="Bord","Border",IF($C171="Fill","Fill",VLOOKUP(_xlfn.NUMBERVALUE($C171),'Index (Original)'!$A:$O,5,FALSE)))</f>
        <v>Pioneer P0589 AMXT</v>
      </c>
      <c r="E171" t="str">
        <f>IF($C171="Bord","Border",IF($C171="Fill","Fill",VLOOKUP(_xlfn.NUMBERVALUE($C171),'Index (Original)'!$A:$O,14,FALSE)))</f>
        <v>full</v>
      </c>
      <c r="F171" t="str">
        <f>IF($C171="Bord","Border",IF($C171="Fill","Fill",VLOOKUP(_xlfn.NUMBERVALUE($C171),'Index (Original)'!$A:$O,15,FALSE)))</f>
        <v>r1</v>
      </c>
    </row>
    <row r="172" spans="1:6" x14ac:dyDescent="0.2">
      <c r="A172">
        <f t="shared" si="5"/>
        <v>3</v>
      </c>
      <c r="B172">
        <f t="shared" si="6"/>
        <v>7</v>
      </c>
      <c r="C172">
        <f>VLOOKUP(B172,'Layout (Modified)'!$B$4:$AD$33,MATCH(A172,'Layout (Modified)'!$B$3:$AD$3,0),FALSE)</f>
        <v>1445</v>
      </c>
      <c r="D172" t="str">
        <f>IF($C172="Bord","Border",IF($C172="Fill","Fill",VLOOKUP(_xlfn.NUMBERVALUE($C172),'Index (Original)'!$A:$O,5,FALSE)))</f>
        <v>Hoegemeyer 8065RR</v>
      </c>
      <c r="E172" t="str">
        <f>IF($C172="Bord","Border",IF($C172="Fill","Fill",VLOOKUP(_xlfn.NUMBERVALUE($C172),'Index (Original)'!$A:$O,14,FALSE)))</f>
        <v>full</v>
      </c>
      <c r="F172" t="str">
        <f>IF($C172="Bord","Border",IF($C172="Fill","Fill",VLOOKUP(_xlfn.NUMBERVALUE($C172),'Index (Original)'!$A:$O,15,FALSE)))</f>
        <v>r1</v>
      </c>
    </row>
    <row r="173" spans="1:6" x14ac:dyDescent="0.2">
      <c r="A173">
        <f t="shared" si="5"/>
        <v>4</v>
      </c>
      <c r="B173">
        <f t="shared" si="6"/>
        <v>7</v>
      </c>
      <c r="C173">
        <f>VLOOKUP(B173,'Layout (Modified)'!$B$4:$AD$33,MATCH(A173,'Layout (Modified)'!$B$3:$AD$3,0),FALSE)</f>
        <v>1420</v>
      </c>
      <c r="D173" t="str">
        <f>IF($C173="Bord","Border",IF($C173="Fill","Fill",VLOOKUP(_xlfn.NUMBERVALUE($C173),'Index (Original)'!$A:$O,5,FALSE)))</f>
        <v>PHW52 x PHN82</v>
      </c>
      <c r="E173" t="str">
        <f>IF($C173="Bord","Border",IF($C173="Fill","Fill",VLOOKUP(_xlfn.NUMBERVALUE($C173),'Index (Original)'!$A:$O,14,FALSE)))</f>
        <v>full</v>
      </c>
      <c r="F173" t="str">
        <f>IF($C173="Bord","Border",IF($C173="Fill","Fill",VLOOKUP(_xlfn.NUMBERVALUE($C173),'Index (Original)'!$A:$O,15,FALSE)))</f>
        <v>r1</v>
      </c>
    </row>
    <row r="174" spans="1:6" x14ac:dyDescent="0.2">
      <c r="A174">
        <f t="shared" si="5"/>
        <v>5</v>
      </c>
      <c r="B174">
        <f t="shared" si="6"/>
        <v>7</v>
      </c>
      <c r="C174">
        <f>VLOOKUP(B174,'Layout (Modified)'!$B$4:$AD$33,MATCH(A174,'Layout (Modified)'!$B$3:$AD$3,0),FALSE)</f>
        <v>1395</v>
      </c>
      <c r="D174" t="str">
        <f>IF($C174="Bord","Border",IF($C174="Fill","Fill",VLOOKUP(_xlfn.NUMBERVALUE($C174),'Index (Original)'!$A:$O,5,FALSE)))</f>
        <v>LH195 x LH123HT</v>
      </c>
      <c r="E174" t="str">
        <f>IF($C174="Bord","Border",IF($C174="Fill","Fill",VLOOKUP(_xlfn.NUMBERVALUE($C174),'Index (Original)'!$A:$O,14,FALSE)))</f>
        <v>full</v>
      </c>
      <c r="F174" t="str">
        <f>IF($C174="Bord","Border",IF($C174="Fill","Fill",VLOOKUP(_xlfn.NUMBERVALUE($C174),'Index (Original)'!$A:$O,15,FALSE)))</f>
        <v>r1</v>
      </c>
    </row>
    <row r="175" spans="1:6" x14ac:dyDescent="0.2">
      <c r="A175">
        <f t="shared" si="5"/>
        <v>6</v>
      </c>
      <c r="B175">
        <f t="shared" si="6"/>
        <v>7</v>
      </c>
      <c r="C175">
        <f>VLOOKUP(B175,'Layout (Modified)'!$B$4:$AD$33,MATCH(A175,'Layout (Modified)'!$B$3:$AD$3,0),FALSE)</f>
        <v>1370</v>
      </c>
      <c r="D175" t="str">
        <f>IF($C175="Bord","Border",IF($C175="Fill","Fill",VLOOKUP(_xlfn.NUMBERVALUE($C175),'Index (Original)'!$A:$O,5,FALSE)))</f>
        <v>PHP02 x PHK76</v>
      </c>
      <c r="E175" t="str">
        <f>IF($C175="Bord","Border",IF($C175="Fill","Fill",VLOOKUP(_xlfn.NUMBERVALUE($C175),'Index (Original)'!$A:$O,14,FALSE)))</f>
        <v>full</v>
      </c>
      <c r="F175" t="str">
        <f>IF($C175="Bord","Border",IF($C175="Fill","Fill",VLOOKUP(_xlfn.NUMBERVALUE($C175),'Index (Original)'!$A:$O,15,FALSE)))</f>
        <v>r1</v>
      </c>
    </row>
    <row r="176" spans="1:6" x14ac:dyDescent="0.2">
      <c r="A176">
        <f t="shared" si="5"/>
        <v>7</v>
      </c>
      <c r="B176">
        <f t="shared" si="6"/>
        <v>7</v>
      </c>
      <c r="C176">
        <f>VLOOKUP(B176,'Layout (Modified)'!$B$4:$AD$33,MATCH(A176,'Layout (Modified)'!$B$3:$AD$3,0),FALSE)</f>
        <v>1345</v>
      </c>
      <c r="D176" t="str">
        <f>IF($C176="Bord","Border",IF($C176="Fill","Fill",VLOOKUP(_xlfn.NUMBERVALUE($C176),'Index (Original)'!$A:$O,5,FALSE)))</f>
        <v>B73 x PHZ51</v>
      </c>
      <c r="E176" t="str">
        <f>IF($C176="Bord","Border",IF($C176="Fill","Fill",VLOOKUP(_xlfn.NUMBERVALUE($C176),'Index (Original)'!$A:$O,14,FALSE)))</f>
        <v>full</v>
      </c>
      <c r="F176" t="str">
        <f>IF($C176="Bord","Border",IF($C176="Fill","Fill",VLOOKUP(_xlfn.NUMBERVALUE($C176),'Index (Original)'!$A:$O,15,FALSE)))</f>
        <v>r1</v>
      </c>
    </row>
    <row r="177" spans="1:6" x14ac:dyDescent="0.2">
      <c r="A177">
        <f t="shared" si="5"/>
        <v>8</v>
      </c>
      <c r="B177">
        <f t="shared" si="6"/>
        <v>7</v>
      </c>
      <c r="C177" t="str">
        <f>VLOOKUP(B177,'Layout (Modified)'!$B$4:$AD$33,MATCH(A177,'Layout (Modified)'!$B$3:$AD$3,0),FALSE)</f>
        <v>Bord</v>
      </c>
      <c r="D177" t="str">
        <f>IF($C177="Bord","Border",IF($C177="Fill","Fill",VLOOKUP(_xlfn.NUMBERVALUE($C177),'Index (Original)'!$A:$O,5,FALSE)))</f>
        <v>Border</v>
      </c>
      <c r="E177" t="str">
        <f>IF($C177="Bord","Border",IF($C177="Fill","Fill",VLOOKUP(_xlfn.NUMBERVALUE($C177),'Index (Original)'!$A:$O,14,FALSE)))</f>
        <v>Border</v>
      </c>
      <c r="F177" t="str">
        <f>IF($C177="Bord","Border",IF($C177="Fill","Fill",VLOOKUP(_xlfn.NUMBERVALUE($C177),'Index (Original)'!$A:$O,15,FALSE)))</f>
        <v>Border</v>
      </c>
    </row>
    <row r="178" spans="1:6" x14ac:dyDescent="0.2">
      <c r="A178">
        <f t="shared" si="5"/>
        <v>9</v>
      </c>
      <c r="B178">
        <f t="shared" si="6"/>
        <v>7</v>
      </c>
      <c r="C178" t="str">
        <f>VLOOKUP(B178,'Layout (Modified)'!$B$4:$AD$33,MATCH(A178,'Layout (Modified)'!$B$3:$AD$3,0),FALSE)</f>
        <v>Bord</v>
      </c>
      <c r="D178" t="str">
        <f>IF($C178="Bord","Border",IF($C178="Fill","Fill",VLOOKUP(_xlfn.NUMBERVALUE($C178),'Index (Original)'!$A:$O,5,FALSE)))</f>
        <v>Border</v>
      </c>
      <c r="E178" t="str">
        <f>IF($C178="Bord","Border",IF($C178="Fill","Fill",VLOOKUP(_xlfn.NUMBERVALUE($C178),'Index (Original)'!$A:$O,14,FALSE)))</f>
        <v>Border</v>
      </c>
      <c r="F178" t="str">
        <f>IF($C178="Bord","Border",IF($C178="Fill","Fill",VLOOKUP(_xlfn.NUMBERVALUE($C178),'Index (Original)'!$A:$O,15,FALSE)))</f>
        <v>Border</v>
      </c>
    </row>
    <row r="179" spans="1:6" x14ac:dyDescent="0.2">
      <c r="A179">
        <f t="shared" si="5"/>
        <v>10</v>
      </c>
      <c r="B179">
        <f t="shared" si="6"/>
        <v>7</v>
      </c>
      <c r="C179" t="str">
        <f>VLOOKUP(B179,'Layout (Modified)'!$B$4:$AD$33,MATCH(A179,'Layout (Modified)'!$B$3:$AD$3,0),FALSE)</f>
        <v>Bord</v>
      </c>
      <c r="D179" t="str">
        <f>IF($C179="Bord","Border",IF($C179="Fill","Fill",VLOOKUP(_xlfn.NUMBERVALUE($C179),'Index (Original)'!$A:$O,5,FALSE)))</f>
        <v>Border</v>
      </c>
      <c r="E179" t="str">
        <f>IF($C179="Bord","Border",IF($C179="Fill","Fill",VLOOKUP(_xlfn.NUMBERVALUE($C179),'Index (Original)'!$A:$O,14,FALSE)))</f>
        <v>Border</v>
      </c>
      <c r="F179" t="str">
        <f>IF($C179="Bord","Border",IF($C179="Fill","Fill",VLOOKUP(_xlfn.NUMBERVALUE($C179),'Index (Original)'!$A:$O,15,FALSE)))</f>
        <v>Border</v>
      </c>
    </row>
    <row r="180" spans="1:6" x14ac:dyDescent="0.2">
      <c r="A180">
        <f t="shared" si="5"/>
        <v>11</v>
      </c>
      <c r="B180">
        <f t="shared" si="6"/>
        <v>7</v>
      </c>
      <c r="C180">
        <f>VLOOKUP(B180,'Layout (Modified)'!$B$4:$AD$33,MATCH(A180,'Layout (Modified)'!$B$3:$AD$3,0),FALSE)</f>
        <v>1325</v>
      </c>
      <c r="D180" t="str">
        <f>IF($C180="Bord","Border",IF($C180="Fill","Fill",VLOOKUP(_xlfn.NUMBERVALUE($C180),'Index (Original)'!$A:$O,5,FALSE)))</f>
        <v>Syngenta NK0760-3111</v>
      </c>
      <c r="E180" t="str">
        <f>IF($C180="Bord","Border",IF($C180="Fill","Fill",VLOOKUP(_xlfn.NUMBERVALUE($C180),'Index (Original)'!$A:$O,14,FALSE)))</f>
        <v>partial</v>
      </c>
      <c r="F180" t="str">
        <f>IF($C180="Bord","Border",IF($C180="Fill","Fill",VLOOKUP(_xlfn.NUMBERVALUE($C180),'Index (Original)'!$A:$O,15,FALSE)))</f>
        <v>r1</v>
      </c>
    </row>
    <row r="181" spans="1:6" x14ac:dyDescent="0.2">
      <c r="A181">
        <f t="shared" si="5"/>
        <v>12</v>
      </c>
      <c r="B181">
        <f t="shared" si="6"/>
        <v>7</v>
      </c>
      <c r="C181">
        <f>VLOOKUP(B181,'Layout (Modified)'!$B$4:$AD$33,MATCH(A181,'Layout (Modified)'!$B$3:$AD$3,0),FALSE)</f>
        <v>1300</v>
      </c>
      <c r="D181" t="str">
        <f>IF($C181="Bord","Border",IF($C181="Fill","Fill",VLOOKUP(_xlfn.NUMBERVALUE($C181),'Index (Original)'!$A:$O,5,FALSE)))</f>
        <v>B73 x PHZ51</v>
      </c>
      <c r="E181" t="str">
        <f>IF($C181="Bord","Border",IF($C181="Fill","Fill",VLOOKUP(_xlfn.NUMBERVALUE($C181),'Index (Original)'!$A:$O,14,FALSE)))</f>
        <v>partial</v>
      </c>
      <c r="F181" t="str">
        <f>IF($C181="Bord","Border",IF($C181="Fill","Fill",VLOOKUP(_xlfn.NUMBERVALUE($C181),'Index (Original)'!$A:$O,15,FALSE)))</f>
        <v>r1</v>
      </c>
    </row>
    <row r="182" spans="1:6" x14ac:dyDescent="0.2">
      <c r="A182">
        <f t="shared" si="5"/>
        <v>13</v>
      </c>
      <c r="B182">
        <f t="shared" si="6"/>
        <v>7</v>
      </c>
      <c r="C182">
        <f>VLOOKUP(B182,'Layout (Modified)'!$B$4:$AD$33,MATCH(A182,'Layout (Modified)'!$B$3:$AD$3,0),FALSE)</f>
        <v>1275</v>
      </c>
      <c r="D182" t="str">
        <f>IF($C182="Bord","Border",IF($C182="Fill","Fill",VLOOKUP(_xlfn.NUMBERVALUE($C182),'Index (Original)'!$A:$O,5,FALSE)))</f>
        <v>LH195 x LH185</v>
      </c>
      <c r="E182" t="str">
        <f>IF($C182="Bord","Border",IF($C182="Fill","Fill",VLOOKUP(_xlfn.NUMBERVALUE($C182),'Index (Original)'!$A:$O,14,FALSE)))</f>
        <v>partial</v>
      </c>
      <c r="F182" t="str">
        <f>IF($C182="Bord","Border",IF($C182="Fill","Fill",VLOOKUP(_xlfn.NUMBERVALUE($C182),'Index (Original)'!$A:$O,15,FALSE)))</f>
        <v>r1</v>
      </c>
    </row>
    <row r="183" spans="1:6" x14ac:dyDescent="0.2">
      <c r="A183">
        <f t="shared" si="5"/>
        <v>14</v>
      </c>
      <c r="B183">
        <f t="shared" si="6"/>
        <v>7</v>
      </c>
      <c r="C183">
        <f>VLOOKUP(B183,'Layout (Modified)'!$B$4:$AD$33,MATCH(A183,'Layout (Modified)'!$B$3:$AD$3,0),FALSE)</f>
        <v>1250</v>
      </c>
      <c r="D183" t="str">
        <f>IF($C183="Bord","Border",IF($C183="Fill","Fill",VLOOKUP(_xlfn.NUMBERVALUE($C183),'Index (Original)'!$A:$O,5,FALSE)))</f>
        <v>2369 x 3IIH6</v>
      </c>
      <c r="E183" t="str">
        <f>IF($C183="Bord","Border",IF($C183="Fill","Fill",VLOOKUP(_xlfn.NUMBERVALUE($C183),'Index (Original)'!$A:$O,14,FALSE)))</f>
        <v>partial</v>
      </c>
      <c r="F183" t="str">
        <f>IF($C183="Bord","Border",IF($C183="Fill","Fill",VLOOKUP(_xlfn.NUMBERVALUE($C183),'Index (Original)'!$A:$O,15,FALSE)))</f>
        <v>r1</v>
      </c>
    </row>
    <row r="184" spans="1:6" x14ac:dyDescent="0.2">
      <c r="A184">
        <f t="shared" si="5"/>
        <v>15</v>
      </c>
      <c r="B184">
        <f t="shared" si="6"/>
        <v>7</v>
      </c>
      <c r="C184">
        <f>VLOOKUP(B184,'Layout (Modified)'!$B$4:$AD$33,MATCH(A184,'Layout (Modified)'!$B$3:$AD$3,0),FALSE)</f>
        <v>1225</v>
      </c>
      <c r="D184" t="str">
        <f>IF($C184="Bord","Border",IF($C184="Fill","Fill",VLOOKUP(_xlfn.NUMBERVALUE($C184),'Index (Original)'!$A:$O,5,FALSE)))</f>
        <v>F42 x Mo17</v>
      </c>
      <c r="E184" t="str">
        <f>IF($C184="Bord","Border",IF($C184="Fill","Fill",VLOOKUP(_xlfn.NUMBERVALUE($C184),'Index (Original)'!$A:$O,14,FALSE)))</f>
        <v>partial</v>
      </c>
      <c r="F184" t="str">
        <f>IF($C184="Bord","Border",IF($C184="Fill","Fill",VLOOKUP(_xlfn.NUMBERVALUE($C184),'Index (Original)'!$A:$O,15,FALSE)))</f>
        <v>r1</v>
      </c>
    </row>
    <row r="185" spans="1:6" x14ac:dyDescent="0.2">
      <c r="A185">
        <f t="shared" si="5"/>
        <v>16</v>
      </c>
      <c r="B185">
        <f t="shared" si="6"/>
        <v>7</v>
      </c>
      <c r="C185">
        <f>VLOOKUP(B185,'Layout (Modified)'!$B$4:$AD$33,MATCH(A185,'Layout (Modified)'!$B$3:$AD$3,0),FALSE)</f>
        <v>1200</v>
      </c>
      <c r="D185" t="str">
        <f>IF($C185="Bord","Border",IF($C185="Fill","Fill",VLOOKUP(_xlfn.NUMBERVALUE($C185),'Index (Original)'!$A:$O,5,FALSE)))</f>
        <v>PHK76 x LH145</v>
      </c>
      <c r="E185" t="str">
        <f>IF($C185="Bord","Border",IF($C185="Fill","Fill",VLOOKUP(_xlfn.NUMBERVALUE($C185),'Index (Original)'!$A:$O,14,FALSE)))</f>
        <v>partial</v>
      </c>
      <c r="F185" t="str">
        <f>IF($C185="Bord","Border",IF($C185="Fill","Fill",VLOOKUP(_xlfn.NUMBERVALUE($C185),'Index (Original)'!$A:$O,15,FALSE)))</f>
        <v>r1</v>
      </c>
    </row>
    <row r="186" spans="1:6" x14ac:dyDescent="0.2">
      <c r="A186">
        <f t="shared" si="5"/>
        <v>17</v>
      </c>
      <c r="B186">
        <f t="shared" si="6"/>
        <v>7</v>
      </c>
      <c r="C186">
        <f>VLOOKUP(B186,'Layout (Modified)'!$B$4:$AD$33,MATCH(A186,'Layout (Modified)'!$B$3:$AD$3,0),FALSE)</f>
        <v>1175</v>
      </c>
      <c r="D186" t="str">
        <f>IF($C186="Bord","Border",IF($C186="Fill","Fill",VLOOKUP(_xlfn.NUMBERVALUE($C186),'Index (Original)'!$A:$O,5,FALSE)))</f>
        <v>2369 x PHN82</v>
      </c>
      <c r="E186" t="str">
        <f>IF($C186="Bord","Border",IF($C186="Fill","Fill",VLOOKUP(_xlfn.NUMBERVALUE($C186),'Index (Original)'!$A:$O,14,FALSE)))</f>
        <v>partial</v>
      </c>
      <c r="F186" t="str">
        <f>IF($C186="Bord","Border",IF($C186="Fill","Fill",VLOOKUP(_xlfn.NUMBERVALUE($C186),'Index (Original)'!$A:$O,15,FALSE)))</f>
        <v>r1</v>
      </c>
    </row>
    <row r="187" spans="1:6" x14ac:dyDescent="0.2">
      <c r="A187">
        <f t="shared" si="5"/>
        <v>18</v>
      </c>
      <c r="B187">
        <f t="shared" si="6"/>
        <v>7</v>
      </c>
      <c r="C187" t="str">
        <f>VLOOKUP(B187,'Layout (Modified)'!$B$4:$AD$33,MATCH(A187,'Layout (Modified)'!$B$3:$AD$3,0),FALSE)</f>
        <v>Bord</v>
      </c>
      <c r="D187" t="str">
        <f>IF($C187="Bord","Border",IF($C187="Fill","Fill",VLOOKUP(_xlfn.NUMBERVALUE($C187),'Index (Original)'!$A:$O,5,FALSE)))</f>
        <v>Border</v>
      </c>
      <c r="E187" t="str">
        <f>IF($C187="Bord","Border",IF($C187="Fill","Fill",VLOOKUP(_xlfn.NUMBERVALUE($C187),'Index (Original)'!$A:$O,14,FALSE)))</f>
        <v>Border</v>
      </c>
      <c r="F187" t="str">
        <f>IF($C187="Bord","Border",IF($C187="Fill","Fill",VLOOKUP(_xlfn.NUMBERVALUE($C187),'Index (Original)'!$A:$O,15,FALSE)))</f>
        <v>Border</v>
      </c>
    </row>
    <row r="188" spans="1:6" x14ac:dyDescent="0.2">
      <c r="A188">
        <f t="shared" si="5"/>
        <v>19</v>
      </c>
      <c r="B188">
        <f t="shared" si="6"/>
        <v>7</v>
      </c>
      <c r="C188" t="str">
        <f>VLOOKUP(B188,'Layout (Modified)'!$B$4:$AD$33,MATCH(A188,'Layout (Modified)'!$B$3:$AD$3,0),FALSE)</f>
        <v>Bord</v>
      </c>
      <c r="D188" t="str">
        <f>IF($C188="Bord","Border",IF($C188="Fill","Fill",VLOOKUP(_xlfn.NUMBERVALUE($C188),'Index (Original)'!$A:$O,5,FALSE)))</f>
        <v>Border</v>
      </c>
      <c r="E188" t="str">
        <f>IF($C188="Bord","Border",IF($C188="Fill","Fill",VLOOKUP(_xlfn.NUMBERVALUE($C188),'Index (Original)'!$A:$O,14,FALSE)))</f>
        <v>Border</v>
      </c>
      <c r="F188" t="str">
        <f>IF($C188="Bord","Border",IF($C188="Fill","Fill",VLOOKUP(_xlfn.NUMBERVALUE($C188),'Index (Original)'!$A:$O,15,FALSE)))</f>
        <v>Border</v>
      </c>
    </row>
    <row r="189" spans="1:6" x14ac:dyDescent="0.2">
      <c r="A189">
        <f t="shared" si="5"/>
        <v>20</v>
      </c>
      <c r="B189">
        <f t="shared" si="6"/>
        <v>7</v>
      </c>
      <c r="C189">
        <f>VLOOKUP(B189,'Layout (Modified)'!$B$4:$AD$33,MATCH(A189,'Layout (Modified)'!$B$3:$AD$3,0),FALSE)</f>
        <v>1155</v>
      </c>
      <c r="D189" t="str">
        <f>IF($C189="Bord","Border",IF($C189="Fill","Fill",VLOOKUP(_xlfn.NUMBERVALUE($C189),'Index (Original)'!$A:$O,5,FALSE)))</f>
        <v>PHN46 x PHK56</v>
      </c>
      <c r="E189" t="str">
        <f>IF($C189="Bord","Border",IF($C189="Fill","Fill",VLOOKUP(_xlfn.NUMBERVALUE($C189),'Index (Original)'!$A:$O,14,FALSE)))</f>
        <v>low</v>
      </c>
      <c r="F189" t="str">
        <f>IF($C189="Bord","Border",IF($C189="Fill","Fill",VLOOKUP(_xlfn.NUMBERVALUE($C189),'Index (Original)'!$A:$O,15,FALSE)))</f>
        <v>r1</v>
      </c>
    </row>
    <row r="190" spans="1:6" x14ac:dyDescent="0.2">
      <c r="A190">
        <f t="shared" si="5"/>
        <v>21</v>
      </c>
      <c r="B190">
        <f t="shared" si="6"/>
        <v>7</v>
      </c>
      <c r="C190">
        <f>VLOOKUP(B190,'Layout (Modified)'!$B$4:$AD$33,MATCH(A190,'Layout (Modified)'!$B$3:$AD$3,0),FALSE)</f>
        <v>1130</v>
      </c>
      <c r="D190" t="str">
        <f>IF($C190="Bord","Border",IF($C190="Fill","Fill",VLOOKUP(_xlfn.NUMBERVALUE($C190),'Index (Original)'!$A:$O,5,FALSE)))</f>
        <v>PHP02 x PHG47</v>
      </c>
      <c r="E190" t="str">
        <f>IF($C190="Bord","Border",IF($C190="Fill","Fill",VLOOKUP(_xlfn.NUMBERVALUE($C190),'Index (Original)'!$A:$O,14,FALSE)))</f>
        <v>low</v>
      </c>
      <c r="F190" t="str">
        <f>IF($C190="Bord","Border",IF($C190="Fill","Fill",VLOOKUP(_xlfn.NUMBERVALUE($C190),'Index (Original)'!$A:$O,15,FALSE)))</f>
        <v>r1</v>
      </c>
    </row>
    <row r="191" spans="1:6" x14ac:dyDescent="0.2">
      <c r="A191">
        <f t="shared" si="5"/>
        <v>22</v>
      </c>
      <c r="B191">
        <f t="shared" si="6"/>
        <v>7</v>
      </c>
      <c r="C191">
        <f>VLOOKUP(B191,'Layout (Modified)'!$B$4:$AD$33,MATCH(A191,'Layout (Modified)'!$B$3:$AD$3,0),FALSE)</f>
        <v>1105</v>
      </c>
      <c r="D191" t="str">
        <f>IF($C191="Bord","Border",IF($C191="Fill","Fill",VLOOKUP(_xlfn.NUMBERVALUE($C191),'Index (Original)'!$A:$O,5,FALSE)))</f>
        <v>2369 x 3IIH6</v>
      </c>
      <c r="E191" t="str">
        <f>IF($C191="Bord","Border",IF($C191="Fill","Fill",VLOOKUP(_xlfn.NUMBERVALUE($C191),'Index (Original)'!$A:$O,14,FALSE)))</f>
        <v>low</v>
      </c>
      <c r="F191" t="str">
        <f>IF($C191="Bord","Border",IF($C191="Fill","Fill",VLOOKUP(_xlfn.NUMBERVALUE($C191),'Index (Original)'!$A:$O,15,FALSE)))</f>
        <v>r1</v>
      </c>
    </row>
    <row r="192" spans="1:6" x14ac:dyDescent="0.2">
      <c r="A192">
        <f t="shared" si="5"/>
        <v>23</v>
      </c>
      <c r="B192">
        <f t="shared" si="6"/>
        <v>7</v>
      </c>
      <c r="C192">
        <f>VLOOKUP(B192,'Layout (Modified)'!$B$4:$AD$33,MATCH(A192,'Layout (Modified)'!$B$3:$AD$3,0),FALSE)</f>
        <v>1080</v>
      </c>
      <c r="D192" t="str">
        <f>IF($C192="Bord","Border",IF($C192="Fill","Fill",VLOOKUP(_xlfn.NUMBERVALUE($C192),'Index (Original)'!$A:$O,5,FALSE)))</f>
        <v>LH195 x LH123HT</v>
      </c>
      <c r="E192" t="str">
        <f>IF($C192="Bord","Border",IF($C192="Fill","Fill",VLOOKUP(_xlfn.NUMBERVALUE($C192),'Index (Original)'!$A:$O,14,FALSE)))</f>
        <v>low</v>
      </c>
      <c r="F192" t="str">
        <f>IF($C192="Bord","Border",IF($C192="Fill","Fill",VLOOKUP(_xlfn.NUMBERVALUE($C192),'Index (Original)'!$A:$O,15,FALSE)))</f>
        <v>r1</v>
      </c>
    </row>
    <row r="193" spans="1:6" x14ac:dyDescent="0.2">
      <c r="A193">
        <f t="shared" si="5"/>
        <v>24</v>
      </c>
      <c r="B193">
        <f t="shared" si="6"/>
        <v>7</v>
      </c>
      <c r="C193">
        <f>VLOOKUP(B193,'Layout (Modified)'!$B$4:$AD$33,MATCH(A193,'Layout (Modified)'!$B$3:$AD$3,0),FALSE)</f>
        <v>1055</v>
      </c>
      <c r="D193" t="str">
        <f>IF($C193="Bord","Border",IF($C193="Fill","Fill",VLOOKUP(_xlfn.NUMBERVALUE($C193),'Index (Original)'!$A:$O,5,FALSE)))</f>
        <v>LH74 x PHM49</v>
      </c>
      <c r="E193" t="str">
        <f>IF($C193="Bord","Border",IF($C193="Fill","Fill",VLOOKUP(_xlfn.NUMBERVALUE($C193),'Index (Original)'!$A:$O,14,FALSE)))</f>
        <v>low</v>
      </c>
      <c r="F193" t="str">
        <f>IF($C193="Bord","Border",IF($C193="Fill","Fill",VLOOKUP(_xlfn.NUMBERVALUE($C193),'Index (Original)'!$A:$O,15,FALSE)))</f>
        <v>r1</v>
      </c>
    </row>
    <row r="194" spans="1:6" x14ac:dyDescent="0.2">
      <c r="A194">
        <f t="shared" si="5"/>
        <v>25</v>
      </c>
      <c r="B194">
        <f t="shared" si="6"/>
        <v>7</v>
      </c>
      <c r="C194">
        <f>VLOOKUP(B194,'Layout (Modified)'!$B$4:$AD$33,MATCH(A194,'Layout (Modified)'!$B$3:$AD$3,0),FALSE)</f>
        <v>1030</v>
      </c>
      <c r="D194" t="str">
        <f>IF($C194="Bord","Border",IF($C194="Fill","Fill",VLOOKUP(_xlfn.NUMBERVALUE($C194),'Index (Original)'!$A:$O,5,FALSE)))</f>
        <v>B84 x 3IIH6</v>
      </c>
      <c r="E194" t="str">
        <f>IF($C194="Bord","Border",IF($C194="Fill","Fill",VLOOKUP(_xlfn.NUMBERVALUE($C194),'Index (Original)'!$A:$O,14,FALSE)))</f>
        <v>low</v>
      </c>
      <c r="F194" t="str">
        <f>IF($C194="Bord","Border",IF($C194="Fill","Fill",VLOOKUP(_xlfn.NUMBERVALUE($C194),'Index (Original)'!$A:$O,15,FALSE)))</f>
        <v>r1</v>
      </c>
    </row>
    <row r="195" spans="1:6" x14ac:dyDescent="0.2">
      <c r="A195">
        <f t="shared" si="5"/>
        <v>26</v>
      </c>
      <c r="B195">
        <f t="shared" si="6"/>
        <v>7</v>
      </c>
      <c r="C195">
        <f>VLOOKUP(B195,'Layout (Modified)'!$B$4:$AD$33,MATCH(A195,'Layout (Modified)'!$B$3:$AD$3,0),FALSE)</f>
        <v>1005</v>
      </c>
      <c r="D195" t="str">
        <f>IF($C195="Bord","Border",IF($C195="Fill","Fill",VLOOKUP(_xlfn.NUMBERVALUE($C195),'Index (Original)'!$A:$O,5,FALSE)))</f>
        <v>LH74 x PHN82</v>
      </c>
      <c r="E195" t="str">
        <f>IF($C195="Bord","Border",IF($C195="Fill","Fill",VLOOKUP(_xlfn.NUMBERVALUE($C195),'Index (Original)'!$A:$O,14,FALSE)))</f>
        <v>low</v>
      </c>
      <c r="F195" t="str">
        <f>IF($C195="Bord","Border",IF($C195="Fill","Fill",VLOOKUP(_xlfn.NUMBERVALUE($C195),'Index (Original)'!$A:$O,15,FALSE)))</f>
        <v>r1</v>
      </c>
    </row>
    <row r="196" spans="1:6" x14ac:dyDescent="0.2">
      <c r="A196">
        <f t="shared" si="5"/>
        <v>27</v>
      </c>
      <c r="B196">
        <f t="shared" si="6"/>
        <v>7</v>
      </c>
      <c r="C196" t="str">
        <f>VLOOKUP(B196,'Layout (Modified)'!$B$4:$AD$33,MATCH(A196,'Layout (Modified)'!$B$3:$AD$3,0),FALSE)</f>
        <v>Bord</v>
      </c>
      <c r="D196" t="str">
        <f>IF($C196="Bord","Border",IF($C196="Fill","Fill",VLOOKUP(_xlfn.NUMBERVALUE($C196),'Index (Original)'!$A:$O,5,FALSE)))</f>
        <v>Border</v>
      </c>
      <c r="E196" t="str">
        <f>IF($C196="Bord","Border",IF($C196="Fill","Fill",VLOOKUP(_xlfn.NUMBERVALUE($C196),'Index (Original)'!$A:$O,14,FALSE)))</f>
        <v>Border</v>
      </c>
      <c r="F196" t="str">
        <f>IF($C196="Bord","Border",IF($C196="Fill","Fill",VLOOKUP(_xlfn.NUMBERVALUE($C196),'Index (Original)'!$A:$O,15,FALSE)))</f>
        <v>Border</v>
      </c>
    </row>
    <row r="197" spans="1:6" x14ac:dyDescent="0.2">
      <c r="A197">
        <f t="shared" si="5"/>
        <v>28</v>
      </c>
      <c r="B197">
        <f t="shared" si="6"/>
        <v>7</v>
      </c>
      <c r="C197" t="str">
        <f>VLOOKUP(B197,'Layout (Modified)'!$B$4:$AD$33,MATCH(A197,'Layout (Modified)'!$B$3:$AD$3,0),FALSE)</f>
        <v>Bord</v>
      </c>
      <c r="D197" t="str">
        <f>IF($C197="Bord","Border",IF($C197="Fill","Fill",VLOOKUP(_xlfn.NUMBERVALUE($C197),'Index (Original)'!$A:$O,5,FALSE)))</f>
        <v>Border</v>
      </c>
      <c r="E197" t="str">
        <f>IF($C197="Bord","Border",IF($C197="Fill","Fill",VLOOKUP(_xlfn.NUMBERVALUE($C197),'Index (Original)'!$A:$O,14,FALSE)))</f>
        <v>Border</v>
      </c>
      <c r="F197" t="str">
        <f>IF($C197="Bord","Border",IF($C197="Fill","Fill",VLOOKUP(_xlfn.NUMBERVALUE($C197),'Index (Original)'!$A:$O,15,FALSE)))</f>
        <v>Border</v>
      </c>
    </row>
    <row r="198" spans="1:6" x14ac:dyDescent="0.2">
      <c r="A198">
        <f t="shared" si="5"/>
        <v>1</v>
      </c>
      <c r="B198">
        <f t="shared" si="6"/>
        <v>8</v>
      </c>
      <c r="C198">
        <f>VLOOKUP(B198,'Layout (Modified)'!$B$4:$AD$33,MATCH(A198,'Layout (Modified)'!$B$3:$AD$3,0),FALSE)</f>
        <v>1496</v>
      </c>
      <c r="D198" t="str">
        <f>IF($C198="Bord","Border",IF($C198="Fill","Fill",VLOOKUP(_xlfn.NUMBERVALUE($C198),'Index (Original)'!$A:$O,5,FALSE)))</f>
        <v>PHP02 x LH82</v>
      </c>
      <c r="E198" t="str">
        <f>IF($C198="Bord","Border",IF($C198="Fill","Fill",VLOOKUP(_xlfn.NUMBERVALUE($C198),'Index (Original)'!$A:$O,14,FALSE)))</f>
        <v>full</v>
      </c>
      <c r="F198" t="str">
        <f>IF($C198="Bord","Border",IF($C198="Fill","Fill",VLOOKUP(_xlfn.NUMBERVALUE($C198),'Index (Original)'!$A:$O,15,FALSE)))</f>
        <v>r1</v>
      </c>
    </row>
    <row r="199" spans="1:6" x14ac:dyDescent="0.2">
      <c r="A199">
        <f t="shared" si="5"/>
        <v>2</v>
      </c>
      <c r="B199">
        <f t="shared" si="6"/>
        <v>8</v>
      </c>
      <c r="C199">
        <f>VLOOKUP(B199,'Layout (Modified)'!$B$4:$AD$33,MATCH(A199,'Layout (Modified)'!$B$3:$AD$3,0),FALSE)</f>
        <v>1471</v>
      </c>
      <c r="D199" t="str">
        <f>IF($C199="Bord","Border",IF($C199="Fill","Fill",VLOOKUP(_xlfn.NUMBERVALUE($C199),'Index (Original)'!$A:$O,5,FALSE)))</f>
        <v>PHZ51 x LH145</v>
      </c>
      <c r="E199" t="str">
        <f>IF($C199="Bord","Border",IF($C199="Fill","Fill",VLOOKUP(_xlfn.NUMBERVALUE($C199),'Index (Original)'!$A:$O,14,FALSE)))</f>
        <v>full</v>
      </c>
      <c r="F199" t="str">
        <f>IF($C199="Bord","Border",IF($C199="Fill","Fill",VLOOKUP(_xlfn.NUMBERVALUE($C199),'Index (Original)'!$A:$O,15,FALSE)))</f>
        <v>r1</v>
      </c>
    </row>
    <row r="200" spans="1:6" x14ac:dyDescent="0.2">
      <c r="A200">
        <f t="shared" si="5"/>
        <v>3</v>
      </c>
      <c r="B200">
        <f t="shared" si="6"/>
        <v>8</v>
      </c>
      <c r="C200">
        <f>VLOOKUP(B200,'Layout (Modified)'!$B$4:$AD$33,MATCH(A200,'Layout (Modified)'!$B$3:$AD$3,0),FALSE)</f>
        <v>1446</v>
      </c>
      <c r="D200" t="str">
        <f>IF($C200="Bord","Border",IF($C200="Fill","Fill",VLOOKUP(_xlfn.NUMBERVALUE($C200),'Index (Original)'!$A:$O,5,FALSE)))</f>
        <v>LH185 x LH82</v>
      </c>
      <c r="E200" t="str">
        <f>IF($C200="Bord","Border",IF($C200="Fill","Fill",VLOOKUP(_xlfn.NUMBERVALUE($C200),'Index (Original)'!$A:$O,14,FALSE)))</f>
        <v>full</v>
      </c>
      <c r="F200" t="str">
        <f>IF($C200="Bord","Border",IF($C200="Fill","Fill",VLOOKUP(_xlfn.NUMBERVALUE($C200),'Index (Original)'!$A:$O,15,FALSE)))</f>
        <v>r1</v>
      </c>
    </row>
    <row r="201" spans="1:6" x14ac:dyDescent="0.2">
      <c r="A201">
        <f t="shared" si="5"/>
        <v>4</v>
      </c>
      <c r="B201">
        <f t="shared" si="6"/>
        <v>8</v>
      </c>
      <c r="C201">
        <f>VLOOKUP(B201,'Layout (Modified)'!$B$4:$AD$33,MATCH(A201,'Layout (Modified)'!$B$3:$AD$3,0),FALSE)</f>
        <v>1421</v>
      </c>
      <c r="D201" t="str">
        <f>IF($C201="Bord","Border",IF($C201="Fill","Fill",VLOOKUP(_xlfn.NUMBERVALUE($C201),'Index (Original)'!$A:$O,5,FALSE)))</f>
        <v>PHK56 x PHJ89</v>
      </c>
      <c r="E201" t="str">
        <f>IF($C201="Bord","Border",IF($C201="Fill","Fill",VLOOKUP(_xlfn.NUMBERVALUE($C201),'Index (Original)'!$A:$O,14,FALSE)))</f>
        <v>full</v>
      </c>
      <c r="F201" t="str">
        <f>IF($C201="Bord","Border",IF($C201="Fill","Fill",VLOOKUP(_xlfn.NUMBERVALUE($C201),'Index (Original)'!$A:$O,15,FALSE)))</f>
        <v>r1</v>
      </c>
    </row>
    <row r="202" spans="1:6" x14ac:dyDescent="0.2">
      <c r="A202">
        <f t="shared" si="5"/>
        <v>5</v>
      </c>
      <c r="B202">
        <f t="shared" si="6"/>
        <v>8</v>
      </c>
      <c r="C202">
        <f>VLOOKUP(B202,'Layout (Modified)'!$B$4:$AD$33,MATCH(A202,'Layout (Modified)'!$B$3:$AD$3,0),FALSE)</f>
        <v>1396</v>
      </c>
      <c r="D202" t="str">
        <f>IF($C202="Bord","Border",IF($C202="Fill","Fill",VLOOKUP(_xlfn.NUMBERVALUE($C202),'Index (Original)'!$A:$O,5,FALSE)))</f>
        <v>PHN46 x W606S</v>
      </c>
      <c r="E202" t="str">
        <f>IF($C202="Bord","Border",IF($C202="Fill","Fill",VLOOKUP(_xlfn.NUMBERVALUE($C202),'Index (Original)'!$A:$O,14,FALSE)))</f>
        <v>full</v>
      </c>
      <c r="F202" t="str">
        <f>IF($C202="Bord","Border",IF($C202="Fill","Fill",VLOOKUP(_xlfn.NUMBERVALUE($C202),'Index (Original)'!$A:$O,15,FALSE)))</f>
        <v>r1</v>
      </c>
    </row>
    <row r="203" spans="1:6" x14ac:dyDescent="0.2">
      <c r="A203">
        <f t="shared" si="5"/>
        <v>6</v>
      </c>
      <c r="B203">
        <f t="shared" si="6"/>
        <v>8</v>
      </c>
      <c r="C203">
        <f>VLOOKUP(B203,'Layout (Modified)'!$B$4:$AD$33,MATCH(A203,'Layout (Modified)'!$B$3:$AD$3,0),FALSE)</f>
        <v>1371</v>
      </c>
      <c r="D203" t="str">
        <f>IF($C203="Bord","Border",IF($C203="Fill","Fill",VLOOKUP(_xlfn.NUMBERVALUE($C203),'Index (Original)'!$A:$O,5,FALSE)))</f>
        <v>PHG39 x PHM49</v>
      </c>
      <c r="E203" t="str">
        <f>IF($C203="Bord","Border",IF($C203="Fill","Fill",VLOOKUP(_xlfn.NUMBERVALUE($C203),'Index (Original)'!$A:$O,14,FALSE)))</f>
        <v>full</v>
      </c>
      <c r="F203" t="str">
        <f>IF($C203="Bord","Border",IF($C203="Fill","Fill",VLOOKUP(_xlfn.NUMBERVALUE($C203),'Index (Original)'!$A:$O,15,FALSE)))</f>
        <v>r1</v>
      </c>
    </row>
    <row r="204" spans="1:6" x14ac:dyDescent="0.2">
      <c r="A204">
        <f t="shared" si="5"/>
        <v>7</v>
      </c>
      <c r="B204">
        <f t="shared" si="6"/>
        <v>8</v>
      </c>
      <c r="C204">
        <f>VLOOKUP(B204,'Layout (Modified)'!$B$4:$AD$33,MATCH(A204,'Layout (Modified)'!$B$3:$AD$3,0),FALSE)</f>
        <v>1346</v>
      </c>
      <c r="D204" t="str">
        <f>IF($C204="Bord","Border",IF($C204="Fill","Fill",VLOOKUP(_xlfn.NUMBERVALUE($C204),'Index (Original)'!$A:$O,5,FALSE)))</f>
        <v>PHK56 x LH198</v>
      </c>
      <c r="E204" t="str">
        <f>IF($C204="Bord","Border",IF($C204="Fill","Fill",VLOOKUP(_xlfn.NUMBERVALUE($C204),'Index (Original)'!$A:$O,14,FALSE)))</f>
        <v>full</v>
      </c>
      <c r="F204" t="str">
        <f>IF($C204="Bord","Border",IF($C204="Fill","Fill",VLOOKUP(_xlfn.NUMBERVALUE($C204),'Index (Original)'!$A:$O,15,FALSE)))</f>
        <v>r1</v>
      </c>
    </row>
    <row r="205" spans="1:6" x14ac:dyDescent="0.2">
      <c r="A205">
        <f t="shared" si="5"/>
        <v>8</v>
      </c>
      <c r="B205">
        <f t="shared" si="6"/>
        <v>8</v>
      </c>
      <c r="C205" t="str">
        <f>VLOOKUP(B205,'Layout (Modified)'!$B$4:$AD$33,MATCH(A205,'Layout (Modified)'!$B$3:$AD$3,0),FALSE)</f>
        <v>Bord</v>
      </c>
      <c r="D205" t="str">
        <f>IF($C205="Bord","Border",IF($C205="Fill","Fill",VLOOKUP(_xlfn.NUMBERVALUE($C205),'Index (Original)'!$A:$O,5,FALSE)))</f>
        <v>Border</v>
      </c>
      <c r="E205" t="str">
        <f>IF($C205="Bord","Border",IF($C205="Fill","Fill",VLOOKUP(_xlfn.NUMBERVALUE($C205),'Index (Original)'!$A:$O,14,FALSE)))</f>
        <v>Border</v>
      </c>
      <c r="F205" t="str">
        <f>IF($C205="Bord","Border",IF($C205="Fill","Fill",VLOOKUP(_xlfn.NUMBERVALUE($C205),'Index (Original)'!$A:$O,15,FALSE)))</f>
        <v>Border</v>
      </c>
    </row>
    <row r="206" spans="1:6" x14ac:dyDescent="0.2">
      <c r="A206">
        <f t="shared" si="5"/>
        <v>9</v>
      </c>
      <c r="B206">
        <f t="shared" si="6"/>
        <v>8</v>
      </c>
      <c r="C206" t="str">
        <f>VLOOKUP(B206,'Layout (Modified)'!$B$4:$AD$33,MATCH(A206,'Layout (Modified)'!$B$3:$AD$3,0),FALSE)</f>
        <v>Bord</v>
      </c>
      <c r="D206" t="str">
        <f>IF($C206="Bord","Border",IF($C206="Fill","Fill",VLOOKUP(_xlfn.NUMBERVALUE($C206),'Index (Original)'!$A:$O,5,FALSE)))</f>
        <v>Border</v>
      </c>
      <c r="E206" t="str">
        <f>IF($C206="Bord","Border",IF($C206="Fill","Fill",VLOOKUP(_xlfn.NUMBERVALUE($C206),'Index (Original)'!$A:$O,14,FALSE)))</f>
        <v>Border</v>
      </c>
      <c r="F206" t="str">
        <f>IF($C206="Bord","Border",IF($C206="Fill","Fill",VLOOKUP(_xlfn.NUMBERVALUE($C206),'Index (Original)'!$A:$O,15,FALSE)))</f>
        <v>Border</v>
      </c>
    </row>
    <row r="207" spans="1:6" x14ac:dyDescent="0.2">
      <c r="A207">
        <f t="shared" si="5"/>
        <v>10</v>
      </c>
      <c r="B207">
        <f t="shared" si="6"/>
        <v>8</v>
      </c>
      <c r="C207" t="str">
        <f>VLOOKUP(B207,'Layout (Modified)'!$B$4:$AD$33,MATCH(A207,'Layout (Modified)'!$B$3:$AD$3,0),FALSE)</f>
        <v>Bord</v>
      </c>
      <c r="D207" t="str">
        <f>IF($C207="Bord","Border",IF($C207="Fill","Fill",VLOOKUP(_xlfn.NUMBERVALUE($C207),'Index (Original)'!$A:$O,5,FALSE)))</f>
        <v>Border</v>
      </c>
      <c r="E207" t="str">
        <f>IF($C207="Bord","Border",IF($C207="Fill","Fill",VLOOKUP(_xlfn.NUMBERVALUE($C207),'Index (Original)'!$A:$O,14,FALSE)))</f>
        <v>Border</v>
      </c>
      <c r="F207" t="str">
        <f>IF($C207="Bord","Border",IF($C207="Fill","Fill",VLOOKUP(_xlfn.NUMBERVALUE($C207),'Index (Original)'!$A:$O,15,FALSE)))</f>
        <v>Border</v>
      </c>
    </row>
    <row r="208" spans="1:6" x14ac:dyDescent="0.2">
      <c r="A208">
        <f t="shared" si="5"/>
        <v>11</v>
      </c>
      <c r="B208">
        <f t="shared" si="6"/>
        <v>8</v>
      </c>
      <c r="C208">
        <f>VLOOKUP(B208,'Layout (Modified)'!$B$4:$AD$33,MATCH(A208,'Layout (Modified)'!$B$3:$AD$3,0),FALSE)</f>
        <v>1326</v>
      </c>
      <c r="D208" t="str">
        <f>IF($C208="Bord","Border",IF($C208="Fill","Fill",VLOOKUP(_xlfn.NUMBERVALUE($C208),'Index (Original)'!$A:$O,5,FALSE)))</f>
        <v>PHB47 x PHK56</v>
      </c>
      <c r="E208" t="str">
        <f>IF($C208="Bord","Border",IF($C208="Fill","Fill",VLOOKUP(_xlfn.NUMBERVALUE($C208),'Index (Original)'!$A:$O,14,FALSE)))</f>
        <v>partial</v>
      </c>
      <c r="F208" t="str">
        <f>IF($C208="Bord","Border",IF($C208="Fill","Fill",VLOOKUP(_xlfn.NUMBERVALUE($C208),'Index (Original)'!$A:$O,15,FALSE)))</f>
        <v>r1</v>
      </c>
    </row>
    <row r="209" spans="1:6" x14ac:dyDescent="0.2">
      <c r="A209">
        <f t="shared" si="5"/>
        <v>12</v>
      </c>
      <c r="B209">
        <f t="shared" si="6"/>
        <v>8</v>
      </c>
      <c r="C209">
        <f>VLOOKUP(B209,'Layout (Modified)'!$B$4:$AD$33,MATCH(A209,'Layout (Modified)'!$B$3:$AD$3,0),FALSE)</f>
        <v>1301</v>
      </c>
      <c r="D209" t="str">
        <f>IF($C209="Bord","Border",IF($C209="Fill","Fill",VLOOKUP(_xlfn.NUMBERVALUE($C209),'Index (Original)'!$A:$O,5,FALSE)))</f>
        <v>B73 x 3IIH6</v>
      </c>
      <c r="E209" t="str">
        <f>IF($C209="Bord","Border",IF($C209="Fill","Fill",VLOOKUP(_xlfn.NUMBERVALUE($C209),'Index (Original)'!$A:$O,14,FALSE)))</f>
        <v>partial</v>
      </c>
      <c r="F209" t="str">
        <f>IF($C209="Bord","Border",IF($C209="Fill","Fill",VLOOKUP(_xlfn.NUMBERVALUE($C209),'Index (Original)'!$A:$O,15,FALSE)))</f>
        <v>r1</v>
      </c>
    </row>
    <row r="210" spans="1:6" x14ac:dyDescent="0.2">
      <c r="A210">
        <f t="shared" si="5"/>
        <v>13</v>
      </c>
      <c r="B210">
        <f t="shared" si="6"/>
        <v>8</v>
      </c>
      <c r="C210">
        <f>VLOOKUP(B210,'Layout (Modified)'!$B$4:$AD$33,MATCH(A210,'Layout (Modified)'!$B$3:$AD$3,0),FALSE)</f>
        <v>1276</v>
      </c>
      <c r="D210" t="str">
        <f>IF($C210="Bord","Border",IF($C210="Fill","Fill",VLOOKUP(_xlfn.NUMBERVALUE($C210),'Index (Original)'!$A:$O,5,FALSE)))</f>
        <v>B73 x PHN82</v>
      </c>
      <c r="E210" t="str">
        <f>IF($C210="Bord","Border",IF($C210="Fill","Fill",VLOOKUP(_xlfn.NUMBERVALUE($C210),'Index (Original)'!$A:$O,14,FALSE)))</f>
        <v>partial</v>
      </c>
      <c r="F210" t="str">
        <f>IF($C210="Bord","Border",IF($C210="Fill","Fill",VLOOKUP(_xlfn.NUMBERVALUE($C210),'Index (Original)'!$A:$O,15,FALSE)))</f>
        <v>r1</v>
      </c>
    </row>
    <row r="211" spans="1:6" x14ac:dyDescent="0.2">
      <c r="A211">
        <f t="shared" si="5"/>
        <v>14</v>
      </c>
      <c r="B211">
        <f t="shared" si="6"/>
        <v>8</v>
      </c>
      <c r="C211">
        <f>VLOOKUP(B211,'Layout (Modified)'!$B$4:$AD$33,MATCH(A211,'Layout (Modified)'!$B$3:$AD$3,0),FALSE)</f>
        <v>1251</v>
      </c>
      <c r="D211" t="str">
        <f>IF($C211="Bord","Border",IF($C211="Fill","Fill",VLOOKUP(_xlfn.NUMBERVALUE($C211),'Index (Original)'!$A:$O,5,FALSE)))</f>
        <v>LH195 x PHM49</v>
      </c>
      <c r="E211" t="str">
        <f>IF($C211="Bord","Border",IF($C211="Fill","Fill",VLOOKUP(_xlfn.NUMBERVALUE($C211),'Index (Original)'!$A:$O,14,FALSE)))</f>
        <v>partial</v>
      </c>
      <c r="F211" t="str">
        <f>IF($C211="Bord","Border",IF($C211="Fill","Fill",VLOOKUP(_xlfn.NUMBERVALUE($C211),'Index (Original)'!$A:$O,15,FALSE)))</f>
        <v>r1</v>
      </c>
    </row>
    <row r="212" spans="1:6" x14ac:dyDescent="0.2">
      <c r="A212">
        <f t="shared" si="5"/>
        <v>15</v>
      </c>
      <c r="B212">
        <f t="shared" si="6"/>
        <v>8</v>
      </c>
      <c r="C212">
        <f>VLOOKUP(B212,'Layout (Modified)'!$B$4:$AD$33,MATCH(A212,'Layout (Modified)'!$B$3:$AD$3,0),FALSE)</f>
        <v>1226</v>
      </c>
      <c r="D212" t="str">
        <f>IF($C212="Bord","Border",IF($C212="Fill","Fill",VLOOKUP(_xlfn.NUMBERVALUE($C212),'Index (Original)'!$A:$O,5,FALSE)))</f>
        <v>B37 x OH43</v>
      </c>
      <c r="E212" t="str">
        <f>IF($C212="Bord","Border",IF($C212="Fill","Fill",VLOOKUP(_xlfn.NUMBERVALUE($C212),'Index (Original)'!$A:$O,14,FALSE)))</f>
        <v>partial</v>
      </c>
      <c r="F212" t="str">
        <f>IF($C212="Bord","Border",IF($C212="Fill","Fill",VLOOKUP(_xlfn.NUMBERVALUE($C212),'Index (Original)'!$A:$O,15,FALSE)))</f>
        <v>r1</v>
      </c>
    </row>
    <row r="213" spans="1:6" x14ac:dyDescent="0.2">
      <c r="A213">
        <f t="shared" si="5"/>
        <v>16</v>
      </c>
      <c r="B213">
        <f t="shared" si="6"/>
        <v>8</v>
      </c>
      <c r="C213">
        <f>VLOOKUP(B213,'Layout (Modified)'!$B$4:$AD$33,MATCH(A213,'Layout (Modified)'!$B$3:$AD$3,0),FALSE)</f>
        <v>1201</v>
      </c>
      <c r="D213" t="str">
        <f>IF($C213="Bord","Border",IF($C213="Fill","Fill",VLOOKUP(_xlfn.NUMBERVALUE($C213),'Index (Original)'!$A:$O,5,FALSE)))</f>
        <v>PHJ40 x LH82</v>
      </c>
      <c r="E213" t="str">
        <f>IF($C213="Bord","Border",IF($C213="Fill","Fill",VLOOKUP(_xlfn.NUMBERVALUE($C213),'Index (Original)'!$A:$O,14,FALSE)))</f>
        <v>partial</v>
      </c>
      <c r="F213" t="str">
        <f>IF($C213="Bord","Border",IF($C213="Fill","Fill",VLOOKUP(_xlfn.NUMBERVALUE($C213),'Index (Original)'!$A:$O,15,FALSE)))</f>
        <v>r1</v>
      </c>
    </row>
    <row r="214" spans="1:6" x14ac:dyDescent="0.2">
      <c r="A214">
        <f t="shared" si="5"/>
        <v>17</v>
      </c>
      <c r="B214">
        <f t="shared" si="6"/>
        <v>8</v>
      </c>
      <c r="C214">
        <f>VLOOKUP(B214,'Layout (Modified)'!$B$4:$AD$33,MATCH(A214,'Layout (Modified)'!$B$3:$AD$3,0),FALSE)</f>
        <v>1176</v>
      </c>
      <c r="D214" t="str">
        <f>IF($C214="Bord","Border",IF($C214="Fill","Fill",VLOOKUP(_xlfn.NUMBERVALUE($C214),'Index (Original)'!$A:$O,5,FALSE)))</f>
        <v>LH82 x PHJ89</v>
      </c>
      <c r="E214" t="str">
        <f>IF($C214="Bord","Border",IF($C214="Fill","Fill",VLOOKUP(_xlfn.NUMBERVALUE($C214),'Index (Original)'!$A:$O,14,FALSE)))</f>
        <v>partial</v>
      </c>
      <c r="F214" t="str">
        <f>IF($C214="Bord","Border",IF($C214="Fill","Fill",VLOOKUP(_xlfn.NUMBERVALUE($C214),'Index (Original)'!$A:$O,15,FALSE)))</f>
        <v>r1</v>
      </c>
    </row>
    <row r="215" spans="1:6" x14ac:dyDescent="0.2">
      <c r="A215">
        <f t="shared" si="5"/>
        <v>18</v>
      </c>
      <c r="B215">
        <f t="shared" si="6"/>
        <v>8</v>
      </c>
      <c r="C215" t="str">
        <f>VLOOKUP(B215,'Layout (Modified)'!$B$4:$AD$33,MATCH(A215,'Layout (Modified)'!$B$3:$AD$3,0),FALSE)</f>
        <v>Bord</v>
      </c>
      <c r="D215" t="str">
        <f>IF($C215="Bord","Border",IF($C215="Fill","Fill",VLOOKUP(_xlfn.NUMBERVALUE($C215),'Index (Original)'!$A:$O,5,FALSE)))</f>
        <v>Border</v>
      </c>
      <c r="E215" t="str">
        <f>IF($C215="Bord","Border",IF($C215="Fill","Fill",VLOOKUP(_xlfn.NUMBERVALUE($C215),'Index (Original)'!$A:$O,14,FALSE)))</f>
        <v>Border</v>
      </c>
      <c r="F215" t="str">
        <f>IF($C215="Bord","Border",IF($C215="Fill","Fill",VLOOKUP(_xlfn.NUMBERVALUE($C215),'Index (Original)'!$A:$O,15,FALSE)))</f>
        <v>Border</v>
      </c>
    </row>
    <row r="216" spans="1:6" x14ac:dyDescent="0.2">
      <c r="A216">
        <f t="shared" si="5"/>
        <v>19</v>
      </c>
      <c r="B216">
        <f t="shared" si="6"/>
        <v>8</v>
      </c>
      <c r="C216" t="str">
        <f>VLOOKUP(B216,'Layout (Modified)'!$B$4:$AD$33,MATCH(A216,'Layout (Modified)'!$B$3:$AD$3,0),FALSE)</f>
        <v>Bord</v>
      </c>
      <c r="D216" t="str">
        <f>IF($C216="Bord","Border",IF($C216="Fill","Fill",VLOOKUP(_xlfn.NUMBERVALUE($C216),'Index (Original)'!$A:$O,5,FALSE)))</f>
        <v>Border</v>
      </c>
      <c r="E216" t="str">
        <f>IF($C216="Bord","Border",IF($C216="Fill","Fill",VLOOKUP(_xlfn.NUMBERVALUE($C216),'Index (Original)'!$A:$O,14,FALSE)))</f>
        <v>Border</v>
      </c>
      <c r="F216" t="str">
        <f>IF($C216="Bord","Border",IF($C216="Fill","Fill",VLOOKUP(_xlfn.NUMBERVALUE($C216),'Index (Original)'!$A:$O,15,FALSE)))</f>
        <v>Border</v>
      </c>
    </row>
    <row r="217" spans="1:6" x14ac:dyDescent="0.2">
      <c r="A217">
        <f t="shared" si="5"/>
        <v>20</v>
      </c>
      <c r="B217">
        <f t="shared" si="6"/>
        <v>8</v>
      </c>
      <c r="C217">
        <f>VLOOKUP(B217,'Layout (Modified)'!$B$4:$AD$33,MATCH(A217,'Layout (Modified)'!$B$3:$AD$3,0),FALSE)</f>
        <v>1156</v>
      </c>
      <c r="D217" t="str">
        <f>IF($C217="Bord","Border",IF($C217="Fill","Fill",VLOOKUP(_xlfn.NUMBERVALUE($C217),'Index (Original)'!$A:$O,5,FALSE)))</f>
        <v>PHK76 x LH198</v>
      </c>
      <c r="E217" t="str">
        <f>IF($C217="Bord","Border",IF($C217="Fill","Fill",VLOOKUP(_xlfn.NUMBERVALUE($C217),'Index (Original)'!$A:$O,14,FALSE)))</f>
        <v>low</v>
      </c>
      <c r="F217" t="str">
        <f>IF($C217="Bord","Border",IF($C217="Fill","Fill",VLOOKUP(_xlfn.NUMBERVALUE($C217),'Index (Original)'!$A:$O,15,FALSE)))</f>
        <v>r1</v>
      </c>
    </row>
    <row r="218" spans="1:6" x14ac:dyDescent="0.2">
      <c r="A218">
        <f t="shared" si="5"/>
        <v>21</v>
      </c>
      <c r="B218">
        <f t="shared" si="6"/>
        <v>8</v>
      </c>
      <c r="C218">
        <f>VLOOKUP(B218,'Layout (Modified)'!$B$4:$AD$33,MATCH(A218,'Layout (Modified)'!$B$3:$AD$3,0),FALSE)</f>
        <v>1131</v>
      </c>
      <c r="D218" t="str">
        <f>IF($C218="Bord","Border",IF($C218="Fill","Fill",VLOOKUP(_xlfn.NUMBERVALUE($C218),'Index (Original)'!$A:$O,5,FALSE)))</f>
        <v>PHK56 x LH198</v>
      </c>
      <c r="E218" t="str">
        <f>IF($C218="Bord","Border",IF($C218="Fill","Fill",VLOOKUP(_xlfn.NUMBERVALUE($C218),'Index (Original)'!$A:$O,14,FALSE)))</f>
        <v>low</v>
      </c>
      <c r="F218" t="str">
        <f>IF($C218="Bord","Border",IF($C218="Fill","Fill",VLOOKUP(_xlfn.NUMBERVALUE($C218),'Index (Original)'!$A:$O,15,FALSE)))</f>
        <v>r1</v>
      </c>
    </row>
    <row r="219" spans="1:6" x14ac:dyDescent="0.2">
      <c r="A219">
        <f t="shared" si="5"/>
        <v>22</v>
      </c>
      <c r="B219">
        <f t="shared" si="6"/>
        <v>8</v>
      </c>
      <c r="C219">
        <f>VLOOKUP(B219,'Layout (Modified)'!$B$4:$AD$33,MATCH(A219,'Layout (Modified)'!$B$3:$AD$3,0),FALSE)</f>
        <v>1106</v>
      </c>
      <c r="D219" t="str">
        <f>IF($C219="Bord","Border",IF($C219="Fill","Fill",VLOOKUP(_xlfn.NUMBERVALUE($C219),'Index (Original)'!$A:$O,5,FALSE)))</f>
        <v>PHK56 x 3IIH6</v>
      </c>
      <c r="E219" t="str">
        <f>IF($C219="Bord","Border",IF($C219="Fill","Fill",VLOOKUP(_xlfn.NUMBERVALUE($C219),'Index (Original)'!$A:$O,14,FALSE)))</f>
        <v>low</v>
      </c>
      <c r="F219" t="str">
        <f>IF($C219="Bord","Border",IF($C219="Fill","Fill",VLOOKUP(_xlfn.NUMBERVALUE($C219),'Index (Original)'!$A:$O,15,FALSE)))</f>
        <v>r1</v>
      </c>
    </row>
    <row r="220" spans="1:6" x14ac:dyDescent="0.2">
      <c r="A220">
        <f t="shared" si="5"/>
        <v>23</v>
      </c>
      <c r="B220">
        <f t="shared" si="6"/>
        <v>8</v>
      </c>
      <c r="C220">
        <f>VLOOKUP(B220,'Layout (Modified)'!$B$4:$AD$33,MATCH(A220,'Layout (Modified)'!$B$3:$AD$3,0),FALSE)</f>
        <v>1081</v>
      </c>
      <c r="D220" t="str">
        <f>IF($C220="Bord","Border",IF($C220="Fill","Fill",VLOOKUP(_xlfn.NUMBERVALUE($C220),'Index (Original)'!$A:$O,5,FALSE)))</f>
        <v>LH145 x LH162</v>
      </c>
      <c r="E220" t="str">
        <f>IF($C220="Bord","Border",IF($C220="Fill","Fill",VLOOKUP(_xlfn.NUMBERVALUE($C220),'Index (Original)'!$A:$O,14,FALSE)))</f>
        <v>low</v>
      </c>
      <c r="F220" t="str">
        <f>IF($C220="Bord","Border",IF($C220="Fill","Fill",VLOOKUP(_xlfn.NUMBERVALUE($C220),'Index (Original)'!$A:$O,15,FALSE)))</f>
        <v>r1</v>
      </c>
    </row>
    <row r="221" spans="1:6" x14ac:dyDescent="0.2">
      <c r="A221">
        <f t="shared" si="5"/>
        <v>24</v>
      </c>
      <c r="B221">
        <f t="shared" si="6"/>
        <v>8</v>
      </c>
      <c r="C221">
        <f>VLOOKUP(B221,'Layout (Modified)'!$B$4:$AD$33,MATCH(A221,'Layout (Modified)'!$B$3:$AD$3,0),FALSE)</f>
        <v>1056</v>
      </c>
      <c r="D221" t="str">
        <f>IF($C221="Bord","Border",IF($C221="Fill","Fill",VLOOKUP(_xlfn.NUMBERVALUE($C221),'Index (Original)'!$A:$O,5,FALSE)))</f>
        <v>LH195 x PHZ51</v>
      </c>
      <c r="E221" t="str">
        <f>IF($C221="Bord","Border",IF($C221="Fill","Fill",VLOOKUP(_xlfn.NUMBERVALUE($C221),'Index (Original)'!$A:$O,14,FALSE)))</f>
        <v>low</v>
      </c>
      <c r="F221" t="str">
        <f>IF($C221="Bord","Border",IF($C221="Fill","Fill",VLOOKUP(_xlfn.NUMBERVALUE($C221),'Index (Original)'!$A:$O,15,FALSE)))</f>
        <v>r1</v>
      </c>
    </row>
    <row r="222" spans="1:6" x14ac:dyDescent="0.2">
      <c r="A222">
        <f t="shared" si="5"/>
        <v>25</v>
      </c>
      <c r="B222">
        <f t="shared" si="6"/>
        <v>8</v>
      </c>
      <c r="C222">
        <f>VLOOKUP(B222,'Layout (Modified)'!$B$4:$AD$33,MATCH(A222,'Layout (Modified)'!$B$3:$AD$3,0),FALSE)</f>
        <v>1031</v>
      </c>
      <c r="D222" t="str">
        <f>IF($C222="Bord","Border",IF($C222="Fill","Fill",VLOOKUP(_xlfn.NUMBERVALUE($C222),'Index (Original)'!$A:$O,5,FALSE)))</f>
        <v>PHW52 x PHZ51</v>
      </c>
      <c r="E222" t="str">
        <f>IF($C222="Bord","Border",IF($C222="Fill","Fill",VLOOKUP(_xlfn.NUMBERVALUE($C222),'Index (Original)'!$A:$O,14,FALSE)))</f>
        <v>low</v>
      </c>
      <c r="F222" t="str">
        <f>IF($C222="Bord","Border",IF($C222="Fill","Fill",VLOOKUP(_xlfn.NUMBERVALUE($C222),'Index (Original)'!$A:$O,15,FALSE)))</f>
        <v>r1</v>
      </c>
    </row>
    <row r="223" spans="1:6" x14ac:dyDescent="0.2">
      <c r="A223">
        <f t="shared" ref="A223:A286" si="7">A195</f>
        <v>26</v>
      </c>
      <c r="B223">
        <f t="shared" ref="B223:B286" si="8">IF(A223&lt;A222,B222+1,B222)</f>
        <v>8</v>
      </c>
      <c r="C223">
        <f>VLOOKUP(B223,'Layout (Modified)'!$B$4:$AD$33,MATCH(A223,'Layout (Modified)'!$B$3:$AD$3,0),FALSE)</f>
        <v>1006</v>
      </c>
      <c r="D223" t="str">
        <f>IF($C223="Bord","Border",IF($C223="Fill","Fill",VLOOKUP(_xlfn.NUMBERVALUE($C223),'Index (Original)'!$A:$O,5,FALSE)))</f>
        <v>PHP02 x LH185</v>
      </c>
      <c r="E223" t="str">
        <f>IF($C223="Bord","Border",IF($C223="Fill","Fill",VLOOKUP(_xlfn.NUMBERVALUE($C223),'Index (Original)'!$A:$O,14,FALSE)))</f>
        <v>low</v>
      </c>
      <c r="F223" t="str">
        <f>IF($C223="Bord","Border",IF($C223="Fill","Fill",VLOOKUP(_xlfn.NUMBERVALUE($C223),'Index (Original)'!$A:$O,15,FALSE)))</f>
        <v>r1</v>
      </c>
    </row>
    <row r="224" spans="1:6" x14ac:dyDescent="0.2">
      <c r="A224">
        <f t="shared" si="7"/>
        <v>27</v>
      </c>
      <c r="B224">
        <f t="shared" si="8"/>
        <v>8</v>
      </c>
      <c r="C224" t="str">
        <f>VLOOKUP(B224,'Layout (Modified)'!$B$4:$AD$33,MATCH(A224,'Layout (Modified)'!$B$3:$AD$3,0),FALSE)</f>
        <v>Bord</v>
      </c>
      <c r="D224" t="str">
        <f>IF($C224="Bord","Border",IF($C224="Fill","Fill",VLOOKUP(_xlfn.NUMBERVALUE($C224),'Index (Original)'!$A:$O,5,FALSE)))</f>
        <v>Border</v>
      </c>
      <c r="E224" t="str">
        <f>IF($C224="Bord","Border",IF($C224="Fill","Fill",VLOOKUP(_xlfn.NUMBERVALUE($C224),'Index (Original)'!$A:$O,14,FALSE)))</f>
        <v>Border</v>
      </c>
      <c r="F224" t="str">
        <f>IF($C224="Bord","Border",IF($C224="Fill","Fill",VLOOKUP(_xlfn.NUMBERVALUE($C224),'Index (Original)'!$A:$O,15,FALSE)))</f>
        <v>Border</v>
      </c>
    </row>
    <row r="225" spans="1:6" x14ac:dyDescent="0.2">
      <c r="A225">
        <f t="shared" si="7"/>
        <v>28</v>
      </c>
      <c r="B225">
        <f t="shared" si="8"/>
        <v>8</v>
      </c>
      <c r="C225" t="str">
        <f>VLOOKUP(B225,'Layout (Modified)'!$B$4:$AD$33,MATCH(A225,'Layout (Modified)'!$B$3:$AD$3,0),FALSE)</f>
        <v>Bord</v>
      </c>
      <c r="D225" t="str">
        <f>IF($C225="Bord","Border",IF($C225="Fill","Fill",VLOOKUP(_xlfn.NUMBERVALUE($C225),'Index (Original)'!$A:$O,5,FALSE)))</f>
        <v>Border</v>
      </c>
      <c r="E225" t="str">
        <f>IF($C225="Bord","Border",IF($C225="Fill","Fill",VLOOKUP(_xlfn.NUMBERVALUE($C225),'Index (Original)'!$A:$O,14,FALSE)))</f>
        <v>Border</v>
      </c>
      <c r="F225" t="str">
        <f>IF($C225="Bord","Border",IF($C225="Fill","Fill",VLOOKUP(_xlfn.NUMBERVALUE($C225),'Index (Original)'!$A:$O,15,FALSE)))</f>
        <v>Border</v>
      </c>
    </row>
    <row r="226" spans="1:6" x14ac:dyDescent="0.2">
      <c r="A226">
        <f t="shared" si="7"/>
        <v>1</v>
      </c>
      <c r="B226">
        <f t="shared" si="8"/>
        <v>9</v>
      </c>
      <c r="C226">
        <f>VLOOKUP(B226,'Layout (Modified)'!$B$4:$AD$33,MATCH(A226,'Layout (Modified)'!$B$3:$AD$3,0),FALSE)</f>
        <v>1497</v>
      </c>
      <c r="D226" t="str">
        <f>IF($C226="Bord","Border",IF($C226="Fill","Fill",VLOOKUP(_xlfn.NUMBERVALUE($C226),'Index (Original)'!$A:$O,5,FALSE)))</f>
        <v>PHP02 x W606S</v>
      </c>
      <c r="E226" t="str">
        <f>IF($C226="Bord","Border",IF($C226="Fill","Fill",VLOOKUP(_xlfn.NUMBERVALUE($C226),'Index (Original)'!$A:$O,14,FALSE)))</f>
        <v>full</v>
      </c>
      <c r="F226" t="str">
        <f>IF($C226="Bord","Border",IF($C226="Fill","Fill",VLOOKUP(_xlfn.NUMBERVALUE($C226),'Index (Original)'!$A:$O,15,FALSE)))</f>
        <v>r1</v>
      </c>
    </row>
    <row r="227" spans="1:6" x14ac:dyDescent="0.2">
      <c r="A227">
        <f t="shared" si="7"/>
        <v>2</v>
      </c>
      <c r="B227">
        <f t="shared" si="8"/>
        <v>9</v>
      </c>
      <c r="C227">
        <f>VLOOKUP(B227,'Layout (Modified)'!$B$4:$AD$33,MATCH(A227,'Layout (Modified)'!$B$3:$AD$3,0),FALSE)</f>
        <v>1472</v>
      </c>
      <c r="D227" t="str">
        <f>IF($C227="Bord","Border",IF($C227="Fill","Fill",VLOOKUP(_xlfn.NUMBERVALUE($C227),'Index (Original)'!$A:$O,5,FALSE)))</f>
        <v>Syngenta NK0760-3111</v>
      </c>
      <c r="E227" t="str">
        <f>IF($C227="Bord","Border",IF($C227="Fill","Fill",VLOOKUP(_xlfn.NUMBERVALUE($C227),'Index (Original)'!$A:$O,14,FALSE)))</f>
        <v>full</v>
      </c>
      <c r="F227" t="str">
        <f>IF($C227="Bord","Border",IF($C227="Fill","Fill",VLOOKUP(_xlfn.NUMBERVALUE($C227),'Index (Original)'!$A:$O,15,FALSE)))</f>
        <v>r1</v>
      </c>
    </row>
    <row r="228" spans="1:6" x14ac:dyDescent="0.2">
      <c r="A228">
        <f t="shared" si="7"/>
        <v>3</v>
      </c>
      <c r="B228">
        <f t="shared" si="8"/>
        <v>9</v>
      </c>
      <c r="C228">
        <f>VLOOKUP(B228,'Layout (Modified)'!$B$4:$AD$33,MATCH(A228,'Layout (Modified)'!$B$3:$AD$3,0),FALSE)</f>
        <v>1447</v>
      </c>
      <c r="D228" t="str">
        <f>IF($C228="Bord","Border",IF($C228="Fill","Fill",VLOOKUP(_xlfn.NUMBERVALUE($C228),'Index (Original)'!$A:$O,5,FALSE)))</f>
        <v>PHP02 x PHJ89</v>
      </c>
      <c r="E228" t="str">
        <f>IF($C228="Bord","Border",IF($C228="Fill","Fill",VLOOKUP(_xlfn.NUMBERVALUE($C228),'Index (Original)'!$A:$O,14,FALSE)))</f>
        <v>full</v>
      </c>
      <c r="F228" t="str">
        <f>IF($C228="Bord","Border",IF($C228="Fill","Fill",VLOOKUP(_xlfn.NUMBERVALUE($C228),'Index (Original)'!$A:$O,15,FALSE)))</f>
        <v>r1</v>
      </c>
    </row>
    <row r="229" spans="1:6" x14ac:dyDescent="0.2">
      <c r="A229">
        <f t="shared" si="7"/>
        <v>4</v>
      </c>
      <c r="B229">
        <f t="shared" si="8"/>
        <v>9</v>
      </c>
      <c r="C229">
        <f>VLOOKUP(B229,'Layout (Modified)'!$B$4:$AD$33,MATCH(A229,'Layout (Modified)'!$B$3:$AD$3,0),FALSE)</f>
        <v>1422</v>
      </c>
      <c r="D229" t="str">
        <f>IF($C229="Bord","Border",IF($C229="Fill","Fill",VLOOKUP(_xlfn.NUMBERVALUE($C229),'Index (Original)'!$A:$O,5,FALSE)))</f>
        <v>PHP02 x PHK56</v>
      </c>
      <c r="E229" t="str">
        <f>IF($C229="Bord","Border",IF($C229="Fill","Fill",VLOOKUP(_xlfn.NUMBERVALUE($C229),'Index (Original)'!$A:$O,14,FALSE)))</f>
        <v>full</v>
      </c>
      <c r="F229" t="str">
        <f>IF($C229="Bord","Border",IF($C229="Fill","Fill",VLOOKUP(_xlfn.NUMBERVALUE($C229),'Index (Original)'!$A:$O,15,FALSE)))</f>
        <v>r1</v>
      </c>
    </row>
    <row r="230" spans="1:6" x14ac:dyDescent="0.2">
      <c r="A230">
        <f t="shared" si="7"/>
        <v>5</v>
      </c>
      <c r="B230">
        <f t="shared" si="8"/>
        <v>9</v>
      </c>
      <c r="C230">
        <f>VLOOKUP(B230,'Layout (Modified)'!$B$4:$AD$33,MATCH(A230,'Layout (Modified)'!$B$3:$AD$3,0),FALSE)</f>
        <v>1397</v>
      </c>
      <c r="D230" t="str">
        <f>IF($C230="Bord","Border",IF($C230="Fill","Fill",VLOOKUP(_xlfn.NUMBERVALUE($C230),'Index (Original)'!$A:$O,5,FALSE)))</f>
        <v>2369 x PHN82</v>
      </c>
      <c r="E230" t="str">
        <f>IF($C230="Bord","Border",IF($C230="Fill","Fill",VLOOKUP(_xlfn.NUMBERVALUE($C230),'Index (Original)'!$A:$O,14,FALSE)))</f>
        <v>full</v>
      </c>
      <c r="F230" t="str">
        <f>IF($C230="Bord","Border",IF($C230="Fill","Fill",VLOOKUP(_xlfn.NUMBERVALUE($C230),'Index (Original)'!$A:$O,15,FALSE)))</f>
        <v>r1</v>
      </c>
    </row>
    <row r="231" spans="1:6" x14ac:dyDescent="0.2">
      <c r="A231">
        <f t="shared" si="7"/>
        <v>6</v>
      </c>
      <c r="B231">
        <f t="shared" si="8"/>
        <v>9</v>
      </c>
      <c r="C231">
        <f>VLOOKUP(B231,'Layout (Modified)'!$B$4:$AD$33,MATCH(A231,'Layout (Modified)'!$B$3:$AD$3,0),FALSE)</f>
        <v>1372</v>
      </c>
      <c r="D231" t="str">
        <f>IF($C231="Bord","Border",IF($C231="Fill","Fill",VLOOKUP(_xlfn.NUMBERVALUE($C231),'Index (Original)'!$A:$O,5,FALSE)))</f>
        <v>PHK56 x 3IIH6</v>
      </c>
      <c r="E231" t="str">
        <f>IF($C231="Bord","Border",IF($C231="Fill","Fill",VLOOKUP(_xlfn.NUMBERVALUE($C231),'Index (Original)'!$A:$O,14,FALSE)))</f>
        <v>full</v>
      </c>
      <c r="F231" t="str">
        <f>IF($C231="Bord","Border",IF($C231="Fill","Fill",VLOOKUP(_xlfn.NUMBERVALUE($C231),'Index (Original)'!$A:$O,15,FALSE)))</f>
        <v>r1</v>
      </c>
    </row>
    <row r="232" spans="1:6" x14ac:dyDescent="0.2">
      <c r="A232">
        <f t="shared" si="7"/>
        <v>7</v>
      </c>
      <c r="B232">
        <f t="shared" si="8"/>
        <v>9</v>
      </c>
      <c r="C232">
        <f>VLOOKUP(B232,'Layout (Modified)'!$B$4:$AD$33,MATCH(A232,'Layout (Modified)'!$B$3:$AD$3,0),FALSE)</f>
        <v>1347</v>
      </c>
      <c r="D232" t="str">
        <f>IF($C232="Bord","Border",IF($C232="Fill","Fill",VLOOKUP(_xlfn.NUMBERVALUE($C232),'Index (Original)'!$A:$O,5,FALSE)))</f>
        <v>LH123HT x 3IIH6</v>
      </c>
      <c r="E232" t="str">
        <f>IF($C232="Bord","Border",IF($C232="Fill","Fill",VLOOKUP(_xlfn.NUMBERVALUE($C232),'Index (Original)'!$A:$O,14,FALSE)))</f>
        <v>full</v>
      </c>
      <c r="F232" t="str">
        <f>IF($C232="Bord","Border",IF($C232="Fill","Fill",VLOOKUP(_xlfn.NUMBERVALUE($C232),'Index (Original)'!$A:$O,15,FALSE)))</f>
        <v>r1</v>
      </c>
    </row>
    <row r="233" spans="1:6" x14ac:dyDescent="0.2">
      <c r="A233">
        <f t="shared" si="7"/>
        <v>8</v>
      </c>
      <c r="B233">
        <f t="shared" si="8"/>
        <v>9</v>
      </c>
      <c r="C233" t="str">
        <f>VLOOKUP(B233,'Layout (Modified)'!$B$4:$AD$33,MATCH(A233,'Layout (Modified)'!$B$3:$AD$3,0),FALSE)</f>
        <v>Bord</v>
      </c>
      <c r="D233" t="str">
        <f>IF($C233="Bord","Border",IF($C233="Fill","Fill",VLOOKUP(_xlfn.NUMBERVALUE($C233),'Index (Original)'!$A:$O,5,FALSE)))</f>
        <v>Border</v>
      </c>
      <c r="E233" t="str">
        <f>IF($C233="Bord","Border",IF($C233="Fill","Fill",VLOOKUP(_xlfn.NUMBERVALUE($C233),'Index (Original)'!$A:$O,14,FALSE)))</f>
        <v>Border</v>
      </c>
      <c r="F233" t="str">
        <f>IF($C233="Bord","Border",IF($C233="Fill","Fill",VLOOKUP(_xlfn.NUMBERVALUE($C233),'Index (Original)'!$A:$O,15,FALSE)))</f>
        <v>Border</v>
      </c>
    </row>
    <row r="234" spans="1:6" x14ac:dyDescent="0.2">
      <c r="A234">
        <f t="shared" si="7"/>
        <v>9</v>
      </c>
      <c r="B234">
        <f t="shared" si="8"/>
        <v>9</v>
      </c>
      <c r="C234" t="str">
        <f>VLOOKUP(B234,'Layout (Modified)'!$B$4:$AD$33,MATCH(A234,'Layout (Modified)'!$B$3:$AD$3,0),FALSE)</f>
        <v>Bord</v>
      </c>
      <c r="D234" t="str">
        <f>IF($C234="Bord","Border",IF($C234="Fill","Fill",VLOOKUP(_xlfn.NUMBERVALUE($C234),'Index (Original)'!$A:$O,5,FALSE)))</f>
        <v>Border</v>
      </c>
      <c r="E234" t="str">
        <f>IF($C234="Bord","Border",IF($C234="Fill","Fill",VLOOKUP(_xlfn.NUMBERVALUE($C234),'Index (Original)'!$A:$O,14,FALSE)))</f>
        <v>Border</v>
      </c>
      <c r="F234" t="str">
        <f>IF($C234="Bord","Border",IF($C234="Fill","Fill",VLOOKUP(_xlfn.NUMBERVALUE($C234),'Index (Original)'!$A:$O,15,FALSE)))</f>
        <v>Border</v>
      </c>
    </row>
    <row r="235" spans="1:6" x14ac:dyDescent="0.2">
      <c r="A235">
        <f t="shared" si="7"/>
        <v>10</v>
      </c>
      <c r="B235">
        <f t="shared" si="8"/>
        <v>9</v>
      </c>
      <c r="C235" t="str">
        <f>VLOOKUP(B235,'Layout (Modified)'!$B$4:$AD$33,MATCH(A235,'Layout (Modified)'!$B$3:$AD$3,0),FALSE)</f>
        <v>Bord</v>
      </c>
      <c r="D235" t="str">
        <f>IF($C235="Bord","Border",IF($C235="Fill","Fill",VLOOKUP(_xlfn.NUMBERVALUE($C235),'Index (Original)'!$A:$O,5,FALSE)))</f>
        <v>Border</v>
      </c>
      <c r="E235" t="str">
        <f>IF($C235="Bord","Border",IF($C235="Fill","Fill",VLOOKUP(_xlfn.NUMBERVALUE($C235),'Index (Original)'!$A:$O,14,FALSE)))</f>
        <v>Border</v>
      </c>
      <c r="F235" t="str">
        <f>IF($C235="Bord","Border",IF($C235="Fill","Fill",VLOOKUP(_xlfn.NUMBERVALUE($C235),'Index (Original)'!$A:$O,15,FALSE)))</f>
        <v>Border</v>
      </c>
    </row>
    <row r="236" spans="1:6" x14ac:dyDescent="0.2">
      <c r="A236">
        <f t="shared" si="7"/>
        <v>11</v>
      </c>
      <c r="B236">
        <f t="shared" si="8"/>
        <v>9</v>
      </c>
      <c r="C236">
        <f>VLOOKUP(B236,'Layout (Modified)'!$B$4:$AD$33,MATCH(A236,'Layout (Modified)'!$B$3:$AD$3,0),FALSE)</f>
        <v>1327</v>
      </c>
      <c r="D236" t="str">
        <f>IF($C236="Bord","Border",IF($C236="Fill","Fill",VLOOKUP(_xlfn.NUMBERVALUE($C236),'Index (Original)'!$A:$O,5,FALSE)))</f>
        <v>PHP02 x PHK76</v>
      </c>
      <c r="E236" t="str">
        <f>IF($C236="Bord","Border",IF($C236="Fill","Fill",VLOOKUP(_xlfn.NUMBERVALUE($C236),'Index (Original)'!$A:$O,14,FALSE)))</f>
        <v>partial</v>
      </c>
      <c r="F236" t="str">
        <f>IF($C236="Bord","Border",IF($C236="Fill","Fill",VLOOKUP(_xlfn.NUMBERVALUE($C236),'Index (Original)'!$A:$O,15,FALSE)))</f>
        <v>r1</v>
      </c>
    </row>
    <row r="237" spans="1:6" x14ac:dyDescent="0.2">
      <c r="A237">
        <f t="shared" si="7"/>
        <v>12</v>
      </c>
      <c r="B237">
        <f t="shared" si="8"/>
        <v>9</v>
      </c>
      <c r="C237">
        <f>VLOOKUP(B237,'Layout (Modified)'!$B$4:$AD$33,MATCH(A237,'Layout (Modified)'!$B$3:$AD$3,0),FALSE)</f>
        <v>1302</v>
      </c>
      <c r="D237" t="str">
        <f>IF($C237="Bord","Border",IF($C237="Fill","Fill",VLOOKUP(_xlfn.NUMBERVALUE($C237),'Index (Original)'!$A:$O,5,FALSE)))</f>
        <v>2369 x PHP02</v>
      </c>
      <c r="E237" t="str">
        <f>IF($C237="Bord","Border",IF($C237="Fill","Fill",VLOOKUP(_xlfn.NUMBERVALUE($C237),'Index (Original)'!$A:$O,14,FALSE)))</f>
        <v>partial</v>
      </c>
      <c r="F237" t="str">
        <f>IF($C237="Bord","Border",IF($C237="Fill","Fill",VLOOKUP(_xlfn.NUMBERVALUE($C237),'Index (Original)'!$A:$O,15,FALSE)))</f>
        <v>r1</v>
      </c>
    </row>
    <row r="238" spans="1:6" x14ac:dyDescent="0.2">
      <c r="A238">
        <f t="shared" si="7"/>
        <v>13</v>
      </c>
      <c r="B238">
        <f t="shared" si="8"/>
        <v>9</v>
      </c>
      <c r="C238">
        <f>VLOOKUP(B238,'Layout (Modified)'!$B$4:$AD$33,MATCH(A238,'Layout (Modified)'!$B$3:$AD$3,0),FALSE)</f>
        <v>1277</v>
      </c>
      <c r="D238" t="str">
        <f>IF($C238="Bord","Border",IF($C238="Fill","Fill",VLOOKUP(_xlfn.NUMBERVALUE($C238),'Index (Original)'!$A:$O,5,FALSE)))</f>
        <v>LH198 x PHB47</v>
      </c>
      <c r="E238" t="str">
        <f>IF($C238="Bord","Border",IF($C238="Fill","Fill",VLOOKUP(_xlfn.NUMBERVALUE($C238),'Index (Original)'!$A:$O,14,FALSE)))</f>
        <v>partial</v>
      </c>
      <c r="F238" t="str">
        <f>IF($C238="Bord","Border",IF($C238="Fill","Fill",VLOOKUP(_xlfn.NUMBERVALUE($C238),'Index (Original)'!$A:$O,15,FALSE)))</f>
        <v>r1</v>
      </c>
    </row>
    <row r="239" spans="1:6" x14ac:dyDescent="0.2">
      <c r="A239">
        <f t="shared" si="7"/>
        <v>14</v>
      </c>
      <c r="B239">
        <f t="shared" si="8"/>
        <v>9</v>
      </c>
      <c r="C239">
        <f>VLOOKUP(B239,'Layout (Modified)'!$B$4:$AD$33,MATCH(A239,'Layout (Modified)'!$B$3:$AD$3,0),FALSE)</f>
        <v>1252</v>
      </c>
      <c r="D239" t="str">
        <f>IF($C239="Bord","Border",IF($C239="Fill","Fill",VLOOKUP(_xlfn.NUMBERVALUE($C239),'Index (Original)'!$A:$O,5,FALSE)))</f>
        <v>PHW52 x PHZ51</v>
      </c>
      <c r="E239" t="str">
        <f>IF($C239="Bord","Border",IF($C239="Fill","Fill",VLOOKUP(_xlfn.NUMBERVALUE($C239),'Index (Original)'!$A:$O,14,FALSE)))</f>
        <v>partial</v>
      </c>
      <c r="F239" t="str">
        <f>IF($C239="Bord","Border",IF($C239="Fill","Fill",VLOOKUP(_xlfn.NUMBERVALUE($C239),'Index (Original)'!$A:$O,15,FALSE)))</f>
        <v>r1</v>
      </c>
    </row>
    <row r="240" spans="1:6" x14ac:dyDescent="0.2">
      <c r="A240">
        <f t="shared" si="7"/>
        <v>15</v>
      </c>
      <c r="B240">
        <f t="shared" si="8"/>
        <v>9</v>
      </c>
      <c r="C240">
        <f>VLOOKUP(B240,'Layout (Modified)'!$B$4:$AD$33,MATCH(A240,'Layout (Modified)'!$B$3:$AD$3,0),FALSE)</f>
        <v>1227</v>
      </c>
      <c r="D240" t="str">
        <f>IF($C240="Bord","Border",IF($C240="Fill","Fill",VLOOKUP(_xlfn.NUMBERVALUE($C240),'Index (Original)'!$A:$O,5,FALSE)))</f>
        <v>PHP02 x LH198</v>
      </c>
      <c r="E240" t="str">
        <f>IF($C240="Bord","Border",IF($C240="Fill","Fill",VLOOKUP(_xlfn.NUMBERVALUE($C240),'Index (Original)'!$A:$O,14,FALSE)))</f>
        <v>partial</v>
      </c>
      <c r="F240" t="str">
        <f>IF($C240="Bord","Border",IF($C240="Fill","Fill",VLOOKUP(_xlfn.NUMBERVALUE($C240),'Index (Original)'!$A:$O,15,FALSE)))</f>
        <v>r1</v>
      </c>
    </row>
    <row r="241" spans="1:6" x14ac:dyDescent="0.2">
      <c r="A241">
        <f t="shared" si="7"/>
        <v>16</v>
      </c>
      <c r="B241">
        <f t="shared" si="8"/>
        <v>9</v>
      </c>
      <c r="C241">
        <f>VLOOKUP(B241,'Layout (Modified)'!$B$4:$AD$33,MATCH(A241,'Layout (Modified)'!$B$3:$AD$3,0),FALSE)</f>
        <v>1202</v>
      </c>
      <c r="D241" t="str">
        <f>IF($C241="Bord","Border",IF($C241="Fill","Fill",VLOOKUP(_xlfn.NUMBERVALUE($C241),'Index (Original)'!$A:$O,5,FALSE)))</f>
        <v>2FACC x 3IIH6</v>
      </c>
      <c r="E241" t="str">
        <f>IF($C241="Bord","Border",IF($C241="Fill","Fill",VLOOKUP(_xlfn.NUMBERVALUE($C241),'Index (Original)'!$A:$O,14,FALSE)))</f>
        <v>partial</v>
      </c>
      <c r="F241" t="str">
        <f>IF($C241="Bord","Border",IF($C241="Fill","Fill",VLOOKUP(_xlfn.NUMBERVALUE($C241),'Index (Original)'!$A:$O,15,FALSE)))</f>
        <v>r1</v>
      </c>
    </row>
    <row r="242" spans="1:6" x14ac:dyDescent="0.2">
      <c r="A242">
        <f t="shared" si="7"/>
        <v>17</v>
      </c>
      <c r="B242">
        <f t="shared" si="8"/>
        <v>9</v>
      </c>
      <c r="C242">
        <f>VLOOKUP(B242,'Layout (Modified)'!$B$4:$AD$33,MATCH(A242,'Layout (Modified)'!$B$3:$AD$3,0),FALSE)</f>
        <v>1177</v>
      </c>
      <c r="D242" t="str">
        <f>IF($C242="Bord","Border",IF($C242="Fill","Fill",VLOOKUP(_xlfn.NUMBERVALUE($C242),'Index (Original)'!$A:$O,5,FALSE)))</f>
        <v>PHK76 x LH198</v>
      </c>
      <c r="E242" t="str">
        <f>IF($C242="Bord","Border",IF($C242="Fill","Fill",VLOOKUP(_xlfn.NUMBERVALUE($C242),'Index (Original)'!$A:$O,14,FALSE)))</f>
        <v>partial</v>
      </c>
      <c r="F242" t="str">
        <f>IF($C242="Bord","Border",IF($C242="Fill","Fill",VLOOKUP(_xlfn.NUMBERVALUE($C242),'Index (Original)'!$A:$O,15,FALSE)))</f>
        <v>r1</v>
      </c>
    </row>
    <row r="243" spans="1:6" x14ac:dyDescent="0.2">
      <c r="A243">
        <f t="shared" si="7"/>
        <v>18</v>
      </c>
      <c r="B243">
        <f t="shared" si="8"/>
        <v>9</v>
      </c>
      <c r="C243" t="str">
        <f>VLOOKUP(B243,'Layout (Modified)'!$B$4:$AD$33,MATCH(A243,'Layout (Modified)'!$B$3:$AD$3,0),FALSE)</f>
        <v>Bord</v>
      </c>
      <c r="D243" t="str">
        <f>IF($C243="Bord","Border",IF($C243="Fill","Fill",VLOOKUP(_xlfn.NUMBERVALUE($C243),'Index (Original)'!$A:$O,5,FALSE)))</f>
        <v>Border</v>
      </c>
      <c r="E243" t="str">
        <f>IF($C243="Bord","Border",IF($C243="Fill","Fill",VLOOKUP(_xlfn.NUMBERVALUE($C243),'Index (Original)'!$A:$O,14,FALSE)))</f>
        <v>Border</v>
      </c>
      <c r="F243" t="str">
        <f>IF($C243="Bord","Border",IF($C243="Fill","Fill",VLOOKUP(_xlfn.NUMBERVALUE($C243),'Index (Original)'!$A:$O,15,FALSE)))</f>
        <v>Border</v>
      </c>
    </row>
    <row r="244" spans="1:6" x14ac:dyDescent="0.2">
      <c r="A244">
        <f t="shared" si="7"/>
        <v>19</v>
      </c>
      <c r="B244">
        <f t="shared" si="8"/>
        <v>9</v>
      </c>
      <c r="C244" t="str">
        <f>VLOOKUP(B244,'Layout (Modified)'!$B$4:$AD$33,MATCH(A244,'Layout (Modified)'!$B$3:$AD$3,0),FALSE)</f>
        <v>Bord</v>
      </c>
      <c r="D244" t="str">
        <f>IF($C244="Bord","Border",IF($C244="Fill","Fill",VLOOKUP(_xlfn.NUMBERVALUE($C244),'Index (Original)'!$A:$O,5,FALSE)))</f>
        <v>Border</v>
      </c>
      <c r="E244" t="str">
        <f>IF($C244="Bord","Border",IF($C244="Fill","Fill",VLOOKUP(_xlfn.NUMBERVALUE($C244),'Index (Original)'!$A:$O,14,FALSE)))</f>
        <v>Border</v>
      </c>
      <c r="F244" t="str">
        <f>IF($C244="Bord","Border",IF($C244="Fill","Fill",VLOOKUP(_xlfn.NUMBERVALUE($C244),'Index (Original)'!$A:$O,15,FALSE)))</f>
        <v>Border</v>
      </c>
    </row>
    <row r="245" spans="1:6" x14ac:dyDescent="0.2">
      <c r="A245">
        <f t="shared" si="7"/>
        <v>20</v>
      </c>
      <c r="B245">
        <f t="shared" si="8"/>
        <v>9</v>
      </c>
      <c r="C245">
        <f>VLOOKUP(B245,'Layout (Modified)'!$B$4:$AD$33,MATCH(A245,'Layout (Modified)'!$B$3:$AD$3,0),FALSE)</f>
        <v>1157</v>
      </c>
      <c r="D245" t="str">
        <f>IF($C245="Bord","Border",IF($C245="Fill","Fill",VLOOKUP(_xlfn.NUMBERVALUE($C245),'Index (Original)'!$A:$O,5,FALSE)))</f>
        <v>LH198 x PHB47</v>
      </c>
      <c r="E245" t="str">
        <f>IF($C245="Bord","Border",IF($C245="Fill","Fill",VLOOKUP(_xlfn.NUMBERVALUE($C245),'Index (Original)'!$A:$O,14,FALSE)))</f>
        <v>low</v>
      </c>
      <c r="F245" t="str">
        <f>IF($C245="Bord","Border",IF($C245="Fill","Fill",VLOOKUP(_xlfn.NUMBERVALUE($C245),'Index (Original)'!$A:$O,15,FALSE)))</f>
        <v>r1</v>
      </c>
    </row>
    <row r="246" spans="1:6" x14ac:dyDescent="0.2">
      <c r="A246">
        <f t="shared" si="7"/>
        <v>21</v>
      </c>
      <c r="B246">
        <f t="shared" si="8"/>
        <v>9</v>
      </c>
      <c r="C246">
        <f>VLOOKUP(B246,'Layout (Modified)'!$B$4:$AD$33,MATCH(A246,'Layout (Modified)'!$B$3:$AD$3,0),FALSE)</f>
        <v>1132</v>
      </c>
      <c r="D246" t="str">
        <f>IF($C246="Bord","Border",IF($C246="Fill","Fill",VLOOKUP(_xlfn.NUMBERVALUE($C246),'Index (Original)'!$A:$O,5,FALSE)))</f>
        <v>LH82 x PHJ89</v>
      </c>
      <c r="E246" t="str">
        <f>IF($C246="Bord","Border",IF($C246="Fill","Fill",VLOOKUP(_xlfn.NUMBERVALUE($C246),'Index (Original)'!$A:$O,14,FALSE)))</f>
        <v>low</v>
      </c>
      <c r="F246" t="str">
        <f>IF($C246="Bord","Border",IF($C246="Fill","Fill",VLOOKUP(_xlfn.NUMBERVALUE($C246),'Index (Original)'!$A:$O,15,FALSE)))</f>
        <v>r1</v>
      </c>
    </row>
    <row r="247" spans="1:6" x14ac:dyDescent="0.2">
      <c r="A247">
        <f t="shared" si="7"/>
        <v>22</v>
      </c>
      <c r="B247">
        <f t="shared" si="8"/>
        <v>9</v>
      </c>
      <c r="C247">
        <f>VLOOKUP(B247,'Layout (Modified)'!$B$4:$AD$33,MATCH(A247,'Layout (Modified)'!$B$3:$AD$3,0),FALSE)</f>
        <v>1107</v>
      </c>
      <c r="D247" t="str">
        <f>IF($C247="Bord","Border",IF($C247="Fill","Fill",VLOOKUP(_xlfn.NUMBERVALUE($C247),'Index (Original)'!$A:$O,5,FALSE)))</f>
        <v>PHB47 x 3IIH6</v>
      </c>
      <c r="E247" t="str">
        <f>IF($C247="Bord","Border",IF($C247="Fill","Fill",VLOOKUP(_xlfn.NUMBERVALUE($C247),'Index (Original)'!$A:$O,14,FALSE)))</f>
        <v>low</v>
      </c>
      <c r="F247" t="str">
        <f>IF($C247="Bord","Border",IF($C247="Fill","Fill",VLOOKUP(_xlfn.NUMBERVALUE($C247),'Index (Original)'!$A:$O,15,FALSE)))</f>
        <v>r1</v>
      </c>
    </row>
    <row r="248" spans="1:6" x14ac:dyDescent="0.2">
      <c r="A248">
        <f t="shared" si="7"/>
        <v>23</v>
      </c>
      <c r="B248">
        <f t="shared" si="8"/>
        <v>9</v>
      </c>
      <c r="C248">
        <f>VLOOKUP(B248,'Layout (Modified)'!$B$4:$AD$33,MATCH(A248,'Layout (Modified)'!$B$3:$AD$3,0),FALSE)</f>
        <v>1082</v>
      </c>
      <c r="D248" t="str">
        <f>IF($C248="Bord","Border",IF($C248="Fill","Fill",VLOOKUP(_xlfn.NUMBERVALUE($C248),'Index (Original)'!$A:$O,5,FALSE)))</f>
        <v>PHK76 x LH82</v>
      </c>
      <c r="E248" t="str">
        <f>IF($C248="Bord","Border",IF($C248="Fill","Fill",VLOOKUP(_xlfn.NUMBERVALUE($C248),'Index (Original)'!$A:$O,14,FALSE)))</f>
        <v>low</v>
      </c>
      <c r="F248" t="str">
        <f>IF($C248="Bord","Border",IF($C248="Fill","Fill",VLOOKUP(_xlfn.NUMBERVALUE($C248),'Index (Original)'!$A:$O,15,FALSE)))</f>
        <v>r1</v>
      </c>
    </row>
    <row r="249" spans="1:6" x14ac:dyDescent="0.2">
      <c r="A249">
        <f t="shared" si="7"/>
        <v>24</v>
      </c>
      <c r="B249">
        <f t="shared" si="8"/>
        <v>9</v>
      </c>
      <c r="C249">
        <f>VLOOKUP(B249,'Layout (Modified)'!$B$4:$AD$33,MATCH(A249,'Layout (Modified)'!$B$3:$AD$3,0),FALSE)</f>
        <v>1057</v>
      </c>
      <c r="D249" t="str">
        <f>IF($C249="Bord","Border",IF($C249="Fill","Fill",VLOOKUP(_xlfn.NUMBERVALUE($C249),'Index (Original)'!$A:$O,5,FALSE)))</f>
        <v>PHK76 x 3IIH6</v>
      </c>
      <c r="E249" t="str">
        <f>IF($C249="Bord","Border",IF($C249="Fill","Fill",VLOOKUP(_xlfn.NUMBERVALUE($C249),'Index (Original)'!$A:$O,14,FALSE)))</f>
        <v>low</v>
      </c>
      <c r="F249" t="str">
        <f>IF($C249="Bord","Border",IF($C249="Fill","Fill",VLOOKUP(_xlfn.NUMBERVALUE($C249),'Index (Original)'!$A:$O,15,FALSE)))</f>
        <v>r1</v>
      </c>
    </row>
    <row r="250" spans="1:6" x14ac:dyDescent="0.2">
      <c r="A250">
        <f t="shared" si="7"/>
        <v>25</v>
      </c>
      <c r="B250">
        <f t="shared" si="8"/>
        <v>9</v>
      </c>
      <c r="C250">
        <f>VLOOKUP(B250,'Layout (Modified)'!$B$4:$AD$33,MATCH(A250,'Layout (Modified)'!$B$3:$AD$3,0),FALSE)</f>
        <v>1032</v>
      </c>
      <c r="D250" t="str">
        <f>IF($C250="Bord","Border",IF($C250="Fill","Fill",VLOOKUP(_xlfn.NUMBERVALUE($C250),'Index (Original)'!$A:$O,5,FALSE)))</f>
        <v>PHB47 x PHK56</v>
      </c>
      <c r="E250" t="str">
        <f>IF($C250="Bord","Border",IF($C250="Fill","Fill",VLOOKUP(_xlfn.NUMBERVALUE($C250),'Index (Original)'!$A:$O,14,FALSE)))</f>
        <v>low</v>
      </c>
      <c r="F250" t="str">
        <f>IF($C250="Bord","Border",IF($C250="Fill","Fill",VLOOKUP(_xlfn.NUMBERVALUE($C250),'Index (Original)'!$A:$O,15,FALSE)))</f>
        <v>r1</v>
      </c>
    </row>
    <row r="251" spans="1:6" x14ac:dyDescent="0.2">
      <c r="A251">
        <f t="shared" si="7"/>
        <v>26</v>
      </c>
      <c r="B251">
        <f t="shared" si="8"/>
        <v>9</v>
      </c>
      <c r="C251">
        <f>VLOOKUP(B251,'Layout (Modified)'!$B$4:$AD$33,MATCH(A251,'Layout (Modified)'!$B$3:$AD$3,0),FALSE)</f>
        <v>1007</v>
      </c>
      <c r="D251" t="str">
        <f>IF($C251="Bord","Border",IF($C251="Fill","Fill",VLOOKUP(_xlfn.NUMBERVALUE($C251),'Index (Original)'!$A:$O,5,FALSE)))</f>
        <v>PHB47 x LH185</v>
      </c>
      <c r="E251" t="str">
        <f>IF($C251="Bord","Border",IF($C251="Fill","Fill",VLOOKUP(_xlfn.NUMBERVALUE($C251),'Index (Original)'!$A:$O,14,FALSE)))</f>
        <v>low</v>
      </c>
      <c r="F251" t="str">
        <f>IF($C251="Bord","Border",IF($C251="Fill","Fill",VLOOKUP(_xlfn.NUMBERVALUE($C251),'Index (Original)'!$A:$O,15,FALSE)))</f>
        <v>r1</v>
      </c>
    </row>
    <row r="252" spans="1:6" x14ac:dyDescent="0.2">
      <c r="A252">
        <f t="shared" si="7"/>
        <v>27</v>
      </c>
      <c r="B252">
        <f t="shared" si="8"/>
        <v>9</v>
      </c>
      <c r="C252" t="str">
        <f>VLOOKUP(B252,'Layout (Modified)'!$B$4:$AD$33,MATCH(A252,'Layout (Modified)'!$B$3:$AD$3,0),FALSE)</f>
        <v>Bord</v>
      </c>
      <c r="D252" t="str">
        <f>IF($C252="Bord","Border",IF($C252="Fill","Fill",VLOOKUP(_xlfn.NUMBERVALUE($C252),'Index (Original)'!$A:$O,5,FALSE)))</f>
        <v>Border</v>
      </c>
      <c r="E252" t="str">
        <f>IF($C252="Bord","Border",IF($C252="Fill","Fill",VLOOKUP(_xlfn.NUMBERVALUE($C252),'Index (Original)'!$A:$O,14,FALSE)))</f>
        <v>Border</v>
      </c>
      <c r="F252" t="str">
        <f>IF($C252="Bord","Border",IF($C252="Fill","Fill",VLOOKUP(_xlfn.NUMBERVALUE($C252),'Index (Original)'!$A:$O,15,FALSE)))</f>
        <v>Border</v>
      </c>
    </row>
    <row r="253" spans="1:6" x14ac:dyDescent="0.2">
      <c r="A253">
        <f t="shared" si="7"/>
        <v>28</v>
      </c>
      <c r="B253">
        <f t="shared" si="8"/>
        <v>9</v>
      </c>
      <c r="C253" t="str">
        <f>VLOOKUP(B253,'Layout (Modified)'!$B$4:$AD$33,MATCH(A253,'Layout (Modified)'!$B$3:$AD$3,0),FALSE)</f>
        <v>Bord</v>
      </c>
      <c r="D253" t="str">
        <f>IF($C253="Bord","Border",IF($C253="Fill","Fill",VLOOKUP(_xlfn.NUMBERVALUE($C253),'Index (Original)'!$A:$O,5,FALSE)))</f>
        <v>Border</v>
      </c>
      <c r="E253" t="str">
        <f>IF($C253="Bord","Border",IF($C253="Fill","Fill",VLOOKUP(_xlfn.NUMBERVALUE($C253),'Index (Original)'!$A:$O,14,FALSE)))</f>
        <v>Border</v>
      </c>
      <c r="F253" t="str">
        <f>IF($C253="Bord","Border",IF($C253="Fill","Fill",VLOOKUP(_xlfn.NUMBERVALUE($C253),'Index (Original)'!$A:$O,15,FALSE)))</f>
        <v>Border</v>
      </c>
    </row>
    <row r="254" spans="1:6" x14ac:dyDescent="0.2">
      <c r="A254">
        <f t="shared" si="7"/>
        <v>1</v>
      </c>
      <c r="B254">
        <f t="shared" si="8"/>
        <v>10</v>
      </c>
      <c r="C254">
        <f>VLOOKUP(B254,'Layout (Modified)'!$B$4:$AD$33,MATCH(A254,'Layout (Modified)'!$B$3:$AD$3,0),FALSE)</f>
        <v>1498</v>
      </c>
      <c r="D254" t="str">
        <f>IF($C254="Bord","Border",IF($C254="Fill","Fill",VLOOKUP(_xlfn.NUMBERVALUE($C254),'Index (Original)'!$A:$O,5,FALSE)))</f>
        <v>Syngenta NK0760-3111</v>
      </c>
      <c r="E254" t="str">
        <f>IF($C254="Bord","Border",IF($C254="Fill","Fill",VLOOKUP(_xlfn.NUMBERVALUE($C254),'Index (Original)'!$A:$O,14,FALSE)))</f>
        <v>full</v>
      </c>
      <c r="F254" t="str">
        <f>IF($C254="Bord","Border",IF($C254="Fill","Fill",VLOOKUP(_xlfn.NUMBERVALUE($C254),'Index (Original)'!$A:$O,15,FALSE)))</f>
        <v>r1</v>
      </c>
    </row>
    <row r="255" spans="1:6" x14ac:dyDescent="0.2">
      <c r="A255">
        <f t="shared" si="7"/>
        <v>2</v>
      </c>
      <c r="B255">
        <f t="shared" si="8"/>
        <v>10</v>
      </c>
      <c r="C255">
        <f>VLOOKUP(B255,'Layout (Modified)'!$B$4:$AD$33,MATCH(A255,'Layout (Modified)'!$B$3:$AD$3,0),FALSE)</f>
        <v>1473</v>
      </c>
      <c r="D255" t="str">
        <f>IF($C255="Bord","Border",IF($C255="Fill","Fill",VLOOKUP(_xlfn.NUMBERVALUE($C255),'Index (Original)'!$A:$O,5,FALSE)))</f>
        <v>PHW52 x LH185</v>
      </c>
      <c r="E255" t="str">
        <f>IF($C255="Bord","Border",IF($C255="Fill","Fill",VLOOKUP(_xlfn.NUMBERVALUE($C255),'Index (Original)'!$A:$O,14,FALSE)))</f>
        <v>full</v>
      </c>
      <c r="F255" t="str">
        <f>IF($C255="Bord","Border",IF($C255="Fill","Fill",VLOOKUP(_xlfn.NUMBERVALUE($C255),'Index (Original)'!$A:$O,15,FALSE)))</f>
        <v>r1</v>
      </c>
    </row>
    <row r="256" spans="1:6" x14ac:dyDescent="0.2">
      <c r="A256">
        <f t="shared" si="7"/>
        <v>3</v>
      </c>
      <c r="B256">
        <f t="shared" si="8"/>
        <v>10</v>
      </c>
      <c r="C256">
        <f>VLOOKUP(B256,'Layout (Modified)'!$B$4:$AD$33,MATCH(A256,'Layout (Modified)'!$B$3:$AD$3,0),FALSE)</f>
        <v>1448</v>
      </c>
      <c r="D256" t="str">
        <f>IF($C256="Bord","Border",IF($C256="Fill","Fill",VLOOKUP(_xlfn.NUMBERVALUE($C256),'Index (Original)'!$A:$O,5,FALSE)))</f>
        <v>PHK56 x LH185</v>
      </c>
      <c r="E256" t="str">
        <f>IF($C256="Bord","Border",IF($C256="Fill","Fill",VLOOKUP(_xlfn.NUMBERVALUE($C256),'Index (Original)'!$A:$O,14,FALSE)))</f>
        <v>full</v>
      </c>
      <c r="F256" t="str">
        <f>IF($C256="Bord","Border",IF($C256="Fill","Fill",VLOOKUP(_xlfn.NUMBERVALUE($C256),'Index (Original)'!$A:$O,15,FALSE)))</f>
        <v>r1</v>
      </c>
    </row>
    <row r="257" spans="1:6" x14ac:dyDescent="0.2">
      <c r="A257">
        <f t="shared" si="7"/>
        <v>4</v>
      </c>
      <c r="B257">
        <f t="shared" si="8"/>
        <v>10</v>
      </c>
      <c r="C257">
        <f>VLOOKUP(B257,'Layout (Modified)'!$B$4:$AD$33,MATCH(A257,'Layout (Modified)'!$B$3:$AD$3,0),FALSE)</f>
        <v>1423</v>
      </c>
      <c r="D257" t="str">
        <f>IF($C257="Bord","Border",IF($C257="Fill","Fill",VLOOKUP(_xlfn.NUMBERVALUE($C257),'Index (Original)'!$A:$O,5,FALSE)))</f>
        <v>LH123HT x PHB47</v>
      </c>
      <c r="E257" t="str">
        <f>IF($C257="Bord","Border",IF($C257="Fill","Fill",VLOOKUP(_xlfn.NUMBERVALUE($C257),'Index (Original)'!$A:$O,14,FALSE)))</f>
        <v>full</v>
      </c>
      <c r="F257" t="str">
        <f>IF($C257="Bord","Border",IF($C257="Fill","Fill",VLOOKUP(_xlfn.NUMBERVALUE($C257),'Index (Original)'!$A:$O,15,FALSE)))</f>
        <v>r1</v>
      </c>
    </row>
    <row r="258" spans="1:6" x14ac:dyDescent="0.2">
      <c r="A258">
        <f t="shared" si="7"/>
        <v>5</v>
      </c>
      <c r="B258">
        <f t="shared" si="8"/>
        <v>10</v>
      </c>
      <c r="C258">
        <f>VLOOKUP(B258,'Layout (Modified)'!$B$4:$AD$33,MATCH(A258,'Layout (Modified)'!$B$3:$AD$3,0),FALSE)</f>
        <v>1398</v>
      </c>
      <c r="D258" t="str">
        <f>IF($C258="Bord","Border",IF($C258="Fill","Fill",VLOOKUP(_xlfn.NUMBERVALUE($C258),'Index (Original)'!$A:$O,5,FALSE)))</f>
        <v>LH198 x PHZ51</v>
      </c>
      <c r="E258" t="str">
        <f>IF($C258="Bord","Border",IF($C258="Fill","Fill",VLOOKUP(_xlfn.NUMBERVALUE($C258),'Index (Original)'!$A:$O,14,FALSE)))</f>
        <v>full</v>
      </c>
      <c r="F258" t="str">
        <f>IF($C258="Bord","Border",IF($C258="Fill","Fill",VLOOKUP(_xlfn.NUMBERVALUE($C258),'Index (Original)'!$A:$O,15,FALSE)))</f>
        <v>r1</v>
      </c>
    </row>
    <row r="259" spans="1:6" x14ac:dyDescent="0.2">
      <c r="A259">
        <f t="shared" si="7"/>
        <v>6</v>
      </c>
      <c r="B259">
        <f t="shared" si="8"/>
        <v>10</v>
      </c>
      <c r="C259">
        <f>VLOOKUP(B259,'Layout (Modified)'!$B$4:$AD$33,MATCH(A259,'Layout (Modified)'!$B$3:$AD$3,0),FALSE)</f>
        <v>1373</v>
      </c>
      <c r="D259" t="str">
        <f>IF($C259="Bord","Border",IF($C259="Fill","Fill",VLOOKUP(_xlfn.NUMBERVALUE($C259),'Index (Original)'!$A:$O,5,FALSE)))</f>
        <v>B73 x PHN82</v>
      </c>
      <c r="E259" t="str">
        <f>IF($C259="Bord","Border",IF($C259="Fill","Fill",VLOOKUP(_xlfn.NUMBERVALUE($C259),'Index (Original)'!$A:$O,14,FALSE)))</f>
        <v>full</v>
      </c>
      <c r="F259" t="str">
        <f>IF($C259="Bord","Border",IF($C259="Fill","Fill",VLOOKUP(_xlfn.NUMBERVALUE($C259),'Index (Original)'!$A:$O,15,FALSE)))</f>
        <v>r1</v>
      </c>
    </row>
    <row r="260" spans="1:6" x14ac:dyDescent="0.2">
      <c r="A260">
        <f t="shared" si="7"/>
        <v>7</v>
      </c>
      <c r="B260">
        <f t="shared" si="8"/>
        <v>10</v>
      </c>
      <c r="C260">
        <f>VLOOKUP(B260,'Layout (Modified)'!$B$4:$AD$33,MATCH(A260,'Layout (Modified)'!$B$3:$AD$3,0),FALSE)</f>
        <v>1348</v>
      </c>
      <c r="D260" t="str">
        <f>IF($C260="Bord","Border",IF($C260="Fill","Fill",VLOOKUP(_xlfn.NUMBERVALUE($C260),'Index (Original)'!$A:$O,5,FALSE)))</f>
        <v>B73 x 3IIH6</v>
      </c>
      <c r="E260" t="str">
        <f>IF($C260="Bord","Border",IF($C260="Fill","Fill",VLOOKUP(_xlfn.NUMBERVALUE($C260),'Index (Original)'!$A:$O,14,FALSE)))</f>
        <v>full</v>
      </c>
      <c r="F260" t="str">
        <f>IF($C260="Bord","Border",IF($C260="Fill","Fill",VLOOKUP(_xlfn.NUMBERVALUE($C260),'Index (Original)'!$A:$O,15,FALSE)))</f>
        <v>r1</v>
      </c>
    </row>
    <row r="261" spans="1:6" x14ac:dyDescent="0.2">
      <c r="A261">
        <f t="shared" si="7"/>
        <v>8</v>
      </c>
      <c r="B261">
        <f t="shared" si="8"/>
        <v>10</v>
      </c>
      <c r="C261" t="str">
        <f>VLOOKUP(B261,'Layout (Modified)'!$B$4:$AD$33,MATCH(A261,'Layout (Modified)'!$B$3:$AD$3,0),FALSE)</f>
        <v>Bord</v>
      </c>
      <c r="D261" t="str">
        <f>IF($C261="Bord","Border",IF($C261="Fill","Fill",VLOOKUP(_xlfn.NUMBERVALUE($C261),'Index (Original)'!$A:$O,5,FALSE)))</f>
        <v>Border</v>
      </c>
      <c r="E261" t="str">
        <f>IF($C261="Bord","Border",IF($C261="Fill","Fill",VLOOKUP(_xlfn.NUMBERVALUE($C261),'Index (Original)'!$A:$O,14,FALSE)))</f>
        <v>Border</v>
      </c>
      <c r="F261" t="str">
        <f>IF($C261="Bord","Border",IF($C261="Fill","Fill",VLOOKUP(_xlfn.NUMBERVALUE($C261),'Index (Original)'!$A:$O,15,FALSE)))</f>
        <v>Border</v>
      </c>
    </row>
    <row r="262" spans="1:6" x14ac:dyDescent="0.2">
      <c r="A262">
        <f t="shared" si="7"/>
        <v>9</v>
      </c>
      <c r="B262">
        <f t="shared" si="8"/>
        <v>10</v>
      </c>
      <c r="C262" t="str">
        <f>VLOOKUP(B262,'Layout (Modified)'!$B$4:$AD$33,MATCH(A262,'Layout (Modified)'!$B$3:$AD$3,0),FALSE)</f>
        <v>Bord</v>
      </c>
      <c r="D262" t="str">
        <f>IF($C262="Bord","Border",IF($C262="Fill","Fill",VLOOKUP(_xlfn.NUMBERVALUE($C262),'Index (Original)'!$A:$O,5,FALSE)))</f>
        <v>Border</v>
      </c>
      <c r="E262" t="str">
        <f>IF($C262="Bord","Border",IF($C262="Fill","Fill",VLOOKUP(_xlfn.NUMBERVALUE($C262),'Index (Original)'!$A:$O,14,FALSE)))</f>
        <v>Border</v>
      </c>
      <c r="F262" t="str">
        <f>IF($C262="Bord","Border",IF($C262="Fill","Fill",VLOOKUP(_xlfn.NUMBERVALUE($C262),'Index (Original)'!$A:$O,15,FALSE)))</f>
        <v>Border</v>
      </c>
    </row>
    <row r="263" spans="1:6" x14ac:dyDescent="0.2">
      <c r="A263">
        <f t="shared" si="7"/>
        <v>10</v>
      </c>
      <c r="B263">
        <f t="shared" si="8"/>
        <v>10</v>
      </c>
      <c r="C263" t="str">
        <f>VLOOKUP(B263,'Layout (Modified)'!$B$4:$AD$33,MATCH(A263,'Layout (Modified)'!$B$3:$AD$3,0),FALSE)</f>
        <v>Bord</v>
      </c>
      <c r="D263" t="str">
        <f>IF($C263="Bord","Border",IF($C263="Fill","Fill",VLOOKUP(_xlfn.NUMBERVALUE($C263),'Index (Original)'!$A:$O,5,FALSE)))</f>
        <v>Border</v>
      </c>
      <c r="E263" t="str">
        <f>IF($C263="Bord","Border",IF($C263="Fill","Fill",VLOOKUP(_xlfn.NUMBERVALUE($C263),'Index (Original)'!$A:$O,14,FALSE)))</f>
        <v>Border</v>
      </c>
      <c r="F263" t="str">
        <f>IF($C263="Bord","Border",IF($C263="Fill","Fill",VLOOKUP(_xlfn.NUMBERVALUE($C263),'Index (Original)'!$A:$O,15,FALSE)))</f>
        <v>Border</v>
      </c>
    </row>
    <row r="264" spans="1:6" x14ac:dyDescent="0.2">
      <c r="A264">
        <f t="shared" si="7"/>
        <v>11</v>
      </c>
      <c r="B264">
        <f t="shared" si="8"/>
        <v>10</v>
      </c>
      <c r="C264">
        <f>VLOOKUP(B264,'Layout (Modified)'!$B$4:$AD$33,MATCH(A264,'Layout (Modified)'!$B$3:$AD$3,0),FALSE)</f>
        <v>1328</v>
      </c>
      <c r="D264" t="str">
        <f>IF($C264="Bord","Border",IF($C264="Fill","Fill",VLOOKUP(_xlfn.NUMBERVALUE($C264),'Index (Original)'!$A:$O,5,FALSE)))</f>
        <v>Syngenta NK0760-3111</v>
      </c>
      <c r="E264" t="str">
        <f>IF($C264="Bord","Border",IF($C264="Fill","Fill",VLOOKUP(_xlfn.NUMBERVALUE($C264),'Index (Original)'!$A:$O,14,FALSE)))</f>
        <v>partial</v>
      </c>
      <c r="F264" t="str">
        <f>IF($C264="Bord","Border",IF($C264="Fill","Fill",VLOOKUP(_xlfn.NUMBERVALUE($C264),'Index (Original)'!$A:$O,15,FALSE)))</f>
        <v>r1</v>
      </c>
    </row>
    <row r="265" spans="1:6" x14ac:dyDescent="0.2">
      <c r="A265">
        <f t="shared" si="7"/>
        <v>12</v>
      </c>
      <c r="B265">
        <f t="shared" si="8"/>
        <v>10</v>
      </c>
      <c r="C265">
        <f>VLOOKUP(B265,'Layout (Modified)'!$B$4:$AD$33,MATCH(A265,'Layout (Modified)'!$B$3:$AD$3,0),FALSE)</f>
        <v>1303</v>
      </c>
      <c r="D265" t="str">
        <f>IF($C265="Bord","Border",IF($C265="Fill","Fill",VLOOKUP(_xlfn.NUMBERVALUE($C265),'Index (Original)'!$A:$O,5,FALSE)))</f>
        <v>Pioneer P0589 AMXT</v>
      </c>
      <c r="E265" t="str">
        <f>IF($C265="Bord","Border",IF($C265="Fill","Fill",VLOOKUP(_xlfn.NUMBERVALUE($C265),'Index (Original)'!$A:$O,14,FALSE)))</f>
        <v>partial</v>
      </c>
      <c r="F265" t="str">
        <f>IF($C265="Bord","Border",IF($C265="Fill","Fill",VLOOKUP(_xlfn.NUMBERVALUE($C265),'Index (Original)'!$A:$O,15,FALSE)))</f>
        <v>r1</v>
      </c>
    </row>
    <row r="266" spans="1:6" x14ac:dyDescent="0.2">
      <c r="A266">
        <f t="shared" si="7"/>
        <v>13</v>
      </c>
      <c r="B266">
        <f t="shared" si="8"/>
        <v>10</v>
      </c>
      <c r="C266">
        <f>VLOOKUP(B266,'Layout (Modified)'!$B$4:$AD$33,MATCH(A266,'Layout (Modified)'!$B$3:$AD$3,0),FALSE)</f>
        <v>1278</v>
      </c>
      <c r="D266" t="str">
        <f>IF($C266="Bord","Border",IF($C266="Fill","Fill",VLOOKUP(_xlfn.NUMBERVALUE($C266),'Index (Original)'!$A:$O,5,FALSE)))</f>
        <v>LH123HT x 3IIH6</v>
      </c>
      <c r="E266" t="str">
        <f>IF($C266="Bord","Border",IF($C266="Fill","Fill",VLOOKUP(_xlfn.NUMBERVALUE($C266),'Index (Original)'!$A:$O,14,FALSE)))</f>
        <v>partial</v>
      </c>
      <c r="F266" t="str">
        <f>IF($C266="Bord","Border",IF($C266="Fill","Fill",VLOOKUP(_xlfn.NUMBERVALUE($C266),'Index (Original)'!$A:$O,15,FALSE)))</f>
        <v>r1</v>
      </c>
    </row>
    <row r="267" spans="1:6" x14ac:dyDescent="0.2">
      <c r="A267">
        <f t="shared" si="7"/>
        <v>14</v>
      </c>
      <c r="B267">
        <f t="shared" si="8"/>
        <v>10</v>
      </c>
      <c r="C267">
        <f>VLOOKUP(B267,'Layout (Modified)'!$B$4:$AD$33,MATCH(A267,'Layout (Modified)'!$B$3:$AD$3,0),FALSE)</f>
        <v>1253</v>
      </c>
      <c r="D267" t="str">
        <f>IF($C267="Bord","Border",IF($C267="Fill","Fill",VLOOKUP(_xlfn.NUMBERVALUE($C267),'Index (Original)'!$A:$O,5,FALSE)))</f>
        <v>LH74 x PHM49</v>
      </c>
      <c r="E267" t="str">
        <f>IF($C267="Bord","Border",IF($C267="Fill","Fill",VLOOKUP(_xlfn.NUMBERVALUE($C267),'Index (Original)'!$A:$O,14,FALSE)))</f>
        <v>partial</v>
      </c>
      <c r="F267" t="str">
        <f>IF($C267="Bord","Border",IF($C267="Fill","Fill",VLOOKUP(_xlfn.NUMBERVALUE($C267),'Index (Original)'!$A:$O,15,FALSE)))</f>
        <v>r1</v>
      </c>
    </row>
    <row r="268" spans="1:6" x14ac:dyDescent="0.2">
      <c r="A268">
        <f t="shared" si="7"/>
        <v>15</v>
      </c>
      <c r="B268">
        <f t="shared" si="8"/>
        <v>10</v>
      </c>
      <c r="C268">
        <f>VLOOKUP(B268,'Layout (Modified)'!$B$4:$AD$33,MATCH(A268,'Layout (Modified)'!$B$3:$AD$3,0),FALSE)</f>
        <v>1228</v>
      </c>
      <c r="D268" t="str">
        <f>IF($C268="Bord","Border",IF($C268="Fill","Fill",VLOOKUP(_xlfn.NUMBERVALUE($C268),'Index (Original)'!$A:$O,5,FALSE)))</f>
        <v>PHN46 x PHB47</v>
      </c>
      <c r="E268" t="str">
        <f>IF($C268="Bord","Border",IF($C268="Fill","Fill",VLOOKUP(_xlfn.NUMBERVALUE($C268),'Index (Original)'!$A:$O,14,FALSE)))</f>
        <v>partial</v>
      </c>
      <c r="F268" t="str">
        <f>IF($C268="Bord","Border",IF($C268="Fill","Fill",VLOOKUP(_xlfn.NUMBERVALUE($C268),'Index (Original)'!$A:$O,15,FALSE)))</f>
        <v>r1</v>
      </c>
    </row>
    <row r="269" spans="1:6" x14ac:dyDescent="0.2">
      <c r="A269">
        <f t="shared" si="7"/>
        <v>16</v>
      </c>
      <c r="B269">
        <f t="shared" si="8"/>
        <v>10</v>
      </c>
      <c r="C269">
        <f>VLOOKUP(B269,'Layout (Modified)'!$B$4:$AD$33,MATCH(A269,'Layout (Modified)'!$B$3:$AD$3,0),FALSE)</f>
        <v>1203</v>
      </c>
      <c r="D269" t="str">
        <f>IF($C269="Bord","Border",IF($C269="Fill","Fill",VLOOKUP(_xlfn.NUMBERVALUE($C269),'Index (Original)'!$A:$O,5,FALSE)))</f>
        <v>PHK76 x W606S</v>
      </c>
      <c r="E269" t="str">
        <f>IF($C269="Bord","Border",IF($C269="Fill","Fill",VLOOKUP(_xlfn.NUMBERVALUE($C269),'Index (Original)'!$A:$O,14,FALSE)))</f>
        <v>partial</v>
      </c>
      <c r="F269" t="str">
        <f>IF($C269="Bord","Border",IF($C269="Fill","Fill",VLOOKUP(_xlfn.NUMBERVALUE($C269),'Index (Original)'!$A:$O,15,FALSE)))</f>
        <v>r1</v>
      </c>
    </row>
    <row r="270" spans="1:6" x14ac:dyDescent="0.2">
      <c r="A270">
        <f t="shared" si="7"/>
        <v>17</v>
      </c>
      <c r="B270">
        <f t="shared" si="8"/>
        <v>10</v>
      </c>
      <c r="C270">
        <f>VLOOKUP(B270,'Layout (Modified)'!$B$4:$AD$33,MATCH(A270,'Layout (Modified)'!$B$3:$AD$3,0),FALSE)</f>
        <v>1178</v>
      </c>
      <c r="D270" t="str">
        <f>IF($C270="Bord","Border",IF($C270="Fill","Fill",VLOOKUP(_xlfn.NUMBERVALUE($C270),'Index (Original)'!$A:$O,5,FALSE)))</f>
        <v>LH145 x LH162</v>
      </c>
      <c r="E270" t="str">
        <f>IF($C270="Bord","Border",IF($C270="Fill","Fill",VLOOKUP(_xlfn.NUMBERVALUE($C270),'Index (Original)'!$A:$O,14,FALSE)))</f>
        <v>partial</v>
      </c>
      <c r="F270" t="str">
        <f>IF($C270="Bord","Border",IF($C270="Fill","Fill",VLOOKUP(_xlfn.NUMBERVALUE($C270),'Index (Original)'!$A:$O,15,FALSE)))</f>
        <v>r1</v>
      </c>
    </row>
    <row r="271" spans="1:6" x14ac:dyDescent="0.2">
      <c r="A271">
        <f t="shared" si="7"/>
        <v>18</v>
      </c>
      <c r="B271">
        <f t="shared" si="8"/>
        <v>10</v>
      </c>
      <c r="C271" t="str">
        <f>VLOOKUP(B271,'Layout (Modified)'!$B$4:$AD$33,MATCH(A271,'Layout (Modified)'!$B$3:$AD$3,0),FALSE)</f>
        <v>Bord</v>
      </c>
      <c r="D271" t="str">
        <f>IF($C271="Bord","Border",IF($C271="Fill","Fill",VLOOKUP(_xlfn.NUMBERVALUE($C271),'Index (Original)'!$A:$O,5,FALSE)))</f>
        <v>Border</v>
      </c>
      <c r="E271" t="str">
        <f>IF($C271="Bord","Border",IF($C271="Fill","Fill",VLOOKUP(_xlfn.NUMBERVALUE($C271),'Index (Original)'!$A:$O,14,FALSE)))</f>
        <v>Border</v>
      </c>
      <c r="F271" t="str">
        <f>IF($C271="Bord","Border",IF($C271="Fill","Fill",VLOOKUP(_xlfn.NUMBERVALUE($C271),'Index (Original)'!$A:$O,15,FALSE)))</f>
        <v>Border</v>
      </c>
    </row>
    <row r="272" spans="1:6" x14ac:dyDescent="0.2">
      <c r="A272">
        <f t="shared" si="7"/>
        <v>19</v>
      </c>
      <c r="B272">
        <f t="shared" si="8"/>
        <v>10</v>
      </c>
      <c r="C272" t="str">
        <f>VLOOKUP(B272,'Layout (Modified)'!$B$4:$AD$33,MATCH(A272,'Layout (Modified)'!$B$3:$AD$3,0),FALSE)</f>
        <v>Bord</v>
      </c>
      <c r="D272" t="str">
        <f>IF($C272="Bord","Border",IF($C272="Fill","Fill",VLOOKUP(_xlfn.NUMBERVALUE($C272),'Index (Original)'!$A:$O,5,FALSE)))</f>
        <v>Border</v>
      </c>
      <c r="E272" t="str">
        <f>IF($C272="Bord","Border",IF($C272="Fill","Fill",VLOOKUP(_xlfn.NUMBERVALUE($C272),'Index (Original)'!$A:$O,14,FALSE)))</f>
        <v>Border</v>
      </c>
      <c r="F272" t="str">
        <f>IF($C272="Bord","Border",IF($C272="Fill","Fill",VLOOKUP(_xlfn.NUMBERVALUE($C272),'Index (Original)'!$A:$O,15,FALSE)))</f>
        <v>Border</v>
      </c>
    </row>
    <row r="273" spans="1:6" x14ac:dyDescent="0.2">
      <c r="A273">
        <f t="shared" si="7"/>
        <v>20</v>
      </c>
      <c r="B273">
        <f t="shared" si="8"/>
        <v>10</v>
      </c>
      <c r="C273">
        <f>VLOOKUP(B273,'Layout (Modified)'!$B$4:$AD$33,MATCH(A273,'Layout (Modified)'!$B$3:$AD$3,0),FALSE)</f>
        <v>1158</v>
      </c>
      <c r="D273" t="str">
        <f>IF($C273="Bord","Border",IF($C273="Fill","Fill",VLOOKUP(_xlfn.NUMBERVALUE($C273),'Index (Original)'!$A:$O,5,FALSE)))</f>
        <v>Syngenta NK0760-3111</v>
      </c>
      <c r="E273" t="str">
        <f>IF($C273="Bord","Border",IF($C273="Fill","Fill",VLOOKUP(_xlfn.NUMBERVALUE($C273),'Index (Original)'!$A:$O,14,FALSE)))</f>
        <v>low</v>
      </c>
      <c r="F273" t="str">
        <f>IF($C273="Bord","Border",IF($C273="Fill","Fill",VLOOKUP(_xlfn.NUMBERVALUE($C273),'Index (Original)'!$A:$O,15,FALSE)))</f>
        <v>r1</v>
      </c>
    </row>
    <row r="274" spans="1:6" x14ac:dyDescent="0.2">
      <c r="A274">
        <f t="shared" si="7"/>
        <v>21</v>
      </c>
      <c r="B274">
        <f t="shared" si="8"/>
        <v>10</v>
      </c>
      <c r="C274">
        <f>VLOOKUP(B274,'Layout (Modified)'!$B$4:$AD$33,MATCH(A274,'Layout (Modified)'!$B$3:$AD$3,0),FALSE)</f>
        <v>1133</v>
      </c>
      <c r="D274" t="str">
        <f>IF($C274="Bord","Border",IF($C274="Fill","Fill",VLOOKUP(_xlfn.NUMBERVALUE($C274),'Index (Original)'!$A:$O,5,FALSE)))</f>
        <v>Hoegemeyer 8065RR</v>
      </c>
      <c r="E274" t="str">
        <f>IF($C274="Bord","Border",IF($C274="Fill","Fill",VLOOKUP(_xlfn.NUMBERVALUE($C274),'Index (Original)'!$A:$O,14,FALSE)))</f>
        <v>low</v>
      </c>
      <c r="F274" t="str">
        <f>IF($C274="Bord","Border",IF($C274="Fill","Fill",VLOOKUP(_xlfn.NUMBERVALUE($C274),'Index (Original)'!$A:$O,15,FALSE)))</f>
        <v>r1</v>
      </c>
    </row>
    <row r="275" spans="1:6" x14ac:dyDescent="0.2">
      <c r="A275">
        <f t="shared" si="7"/>
        <v>22</v>
      </c>
      <c r="B275">
        <f t="shared" si="8"/>
        <v>10</v>
      </c>
      <c r="C275">
        <f>VLOOKUP(B275,'Layout (Modified)'!$B$4:$AD$33,MATCH(A275,'Layout (Modified)'!$B$3:$AD$3,0),FALSE)</f>
        <v>1108</v>
      </c>
      <c r="D275" t="str">
        <f>IF($C275="Bord","Border",IF($C275="Fill","Fill",VLOOKUP(_xlfn.NUMBERVALUE($C275),'Index (Original)'!$A:$O,5,FALSE)))</f>
        <v>PHJ40 x LH82</v>
      </c>
      <c r="E275" t="str">
        <f>IF($C275="Bord","Border",IF($C275="Fill","Fill",VLOOKUP(_xlfn.NUMBERVALUE($C275),'Index (Original)'!$A:$O,14,FALSE)))</f>
        <v>low</v>
      </c>
      <c r="F275" t="str">
        <f>IF($C275="Bord","Border",IF($C275="Fill","Fill",VLOOKUP(_xlfn.NUMBERVALUE($C275),'Index (Original)'!$A:$O,15,FALSE)))</f>
        <v>r1</v>
      </c>
    </row>
    <row r="276" spans="1:6" x14ac:dyDescent="0.2">
      <c r="A276">
        <f t="shared" si="7"/>
        <v>23</v>
      </c>
      <c r="B276">
        <f t="shared" si="8"/>
        <v>10</v>
      </c>
      <c r="C276">
        <f>VLOOKUP(B276,'Layout (Modified)'!$B$4:$AD$33,MATCH(A276,'Layout (Modified)'!$B$3:$AD$3,0),FALSE)</f>
        <v>1083</v>
      </c>
      <c r="D276" t="str">
        <f>IF($C276="Bord","Border",IF($C276="Fill","Fill",VLOOKUP(_xlfn.NUMBERVALUE($C276),'Index (Original)'!$A:$O,5,FALSE)))</f>
        <v>B14A x Mo17</v>
      </c>
      <c r="E276" t="str">
        <f>IF($C276="Bord","Border",IF($C276="Fill","Fill",VLOOKUP(_xlfn.NUMBERVALUE($C276),'Index (Original)'!$A:$O,14,FALSE)))</f>
        <v>low</v>
      </c>
      <c r="F276" t="str">
        <f>IF($C276="Bord","Border",IF($C276="Fill","Fill",VLOOKUP(_xlfn.NUMBERVALUE($C276),'Index (Original)'!$A:$O,15,FALSE)))</f>
        <v>r1</v>
      </c>
    </row>
    <row r="277" spans="1:6" x14ac:dyDescent="0.2">
      <c r="A277">
        <f t="shared" si="7"/>
        <v>24</v>
      </c>
      <c r="B277">
        <f t="shared" si="8"/>
        <v>10</v>
      </c>
      <c r="C277">
        <f>VLOOKUP(B277,'Layout (Modified)'!$B$4:$AD$33,MATCH(A277,'Layout (Modified)'!$B$3:$AD$3,0),FALSE)</f>
        <v>1058</v>
      </c>
      <c r="D277" t="str">
        <f>IF($C277="Bord","Border",IF($C277="Fill","Fill",VLOOKUP(_xlfn.NUMBERVALUE($C277),'Index (Original)'!$A:$O,5,FALSE)))</f>
        <v>PHG39 x PHM49</v>
      </c>
      <c r="E277" t="str">
        <f>IF($C277="Bord","Border",IF($C277="Fill","Fill",VLOOKUP(_xlfn.NUMBERVALUE($C277),'Index (Original)'!$A:$O,14,FALSE)))</f>
        <v>low</v>
      </c>
      <c r="F277" t="str">
        <f>IF($C277="Bord","Border",IF($C277="Fill","Fill",VLOOKUP(_xlfn.NUMBERVALUE($C277),'Index (Original)'!$A:$O,15,FALSE)))</f>
        <v>r1</v>
      </c>
    </row>
    <row r="278" spans="1:6" x14ac:dyDescent="0.2">
      <c r="A278">
        <f t="shared" si="7"/>
        <v>25</v>
      </c>
      <c r="B278">
        <f t="shared" si="8"/>
        <v>10</v>
      </c>
      <c r="C278">
        <f>VLOOKUP(B278,'Layout (Modified)'!$B$4:$AD$33,MATCH(A278,'Layout (Modified)'!$B$3:$AD$3,0),FALSE)</f>
        <v>1033</v>
      </c>
      <c r="D278" t="str">
        <f>IF($C278="Bord","Border",IF($C278="Fill","Fill",VLOOKUP(_xlfn.NUMBERVALUE($C278),'Index (Original)'!$A:$O,5,FALSE)))</f>
        <v>LH123HT x PHB47</v>
      </c>
      <c r="E278" t="str">
        <f>IF($C278="Bord","Border",IF($C278="Fill","Fill",VLOOKUP(_xlfn.NUMBERVALUE($C278),'Index (Original)'!$A:$O,14,FALSE)))</f>
        <v>low</v>
      </c>
      <c r="F278" t="str">
        <f>IF($C278="Bord","Border",IF($C278="Fill","Fill",VLOOKUP(_xlfn.NUMBERVALUE($C278),'Index (Original)'!$A:$O,15,FALSE)))</f>
        <v>r1</v>
      </c>
    </row>
    <row r="279" spans="1:6" x14ac:dyDescent="0.2">
      <c r="A279">
        <f t="shared" si="7"/>
        <v>26</v>
      </c>
      <c r="B279">
        <f t="shared" si="8"/>
        <v>10</v>
      </c>
      <c r="C279">
        <f>VLOOKUP(B279,'Layout (Modified)'!$B$4:$AD$33,MATCH(A279,'Layout (Modified)'!$B$3:$AD$3,0),FALSE)</f>
        <v>1008</v>
      </c>
      <c r="D279" t="str">
        <f>IF($C279="Bord","Border",IF($C279="Fill","Fill",VLOOKUP(_xlfn.NUMBERVALUE($C279),'Index (Original)'!$A:$O,5,FALSE)))</f>
        <v>PHP02 x LH82</v>
      </c>
      <c r="E279" t="str">
        <f>IF($C279="Bord","Border",IF($C279="Fill","Fill",VLOOKUP(_xlfn.NUMBERVALUE($C279),'Index (Original)'!$A:$O,14,FALSE)))</f>
        <v>low</v>
      </c>
      <c r="F279" t="str">
        <f>IF($C279="Bord","Border",IF($C279="Fill","Fill",VLOOKUP(_xlfn.NUMBERVALUE($C279),'Index (Original)'!$A:$O,15,FALSE)))</f>
        <v>r1</v>
      </c>
    </row>
    <row r="280" spans="1:6" x14ac:dyDescent="0.2">
      <c r="A280">
        <f t="shared" si="7"/>
        <v>27</v>
      </c>
      <c r="B280">
        <f t="shared" si="8"/>
        <v>10</v>
      </c>
      <c r="C280" t="str">
        <f>VLOOKUP(B280,'Layout (Modified)'!$B$4:$AD$33,MATCH(A280,'Layout (Modified)'!$B$3:$AD$3,0),FALSE)</f>
        <v>Bord</v>
      </c>
      <c r="D280" t="str">
        <f>IF($C280="Bord","Border",IF($C280="Fill","Fill",VLOOKUP(_xlfn.NUMBERVALUE($C280),'Index (Original)'!$A:$O,5,FALSE)))</f>
        <v>Border</v>
      </c>
      <c r="E280" t="str">
        <f>IF($C280="Bord","Border",IF($C280="Fill","Fill",VLOOKUP(_xlfn.NUMBERVALUE($C280),'Index (Original)'!$A:$O,14,FALSE)))</f>
        <v>Border</v>
      </c>
      <c r="F280" t="str">
        <f>IF($C280="Bord","Border",IF($C280="Fill","Fill",VLOOKUP(_xlfn.NUMBERVALUE($C280),'Index (Original)'!$A:$O,15,FALSE)))</f>
        <v>Border</v>
      </c>
    </row>
    <row r="281" spans="1:6" x14ac:dyDescent="0.2">
      <c r="A281">
        <f t="shared" si="7"/>
        <v>28</v>
      </c>
      <c r="B281">
        <f t="shared" si="8"/>
        <v>10</v>
      </c>
      <c r="C281" t="str">
        <f>VLOOKUP(B281,'Layout (Modified)'!$B$4:$AD$33,MATCH(A281,'Layout (Modified)'!$B$3:$AD$3,0),FALSE)</f>
        <v>Bord</v>
      </c>
      <c r="D281" t="str">
        <f>IF($C281="Bord","Border",IF($C281="Fill","Fill",VLOOKUP(_xlfn.NUMBERVALUE($C281),'Index (Original)'!$A:$O,5,FALSE)))</f>
        <v>Border</v>
      </c>
      <c r="E281" t="str">
        <f>IF($C281="Bord","Border",IF($C281="Fill","Fill",VLOOKUP(_xlfn.NUMBERVALUE($C281),'Index (Original)'!$A:$O,14,FALSE)))</f>
        <v>Border</v>
      </c>
      <c r="F281" t="str">
        <f>IF($C281="Bord","Border",IF($C281="Fill","Fill",VLOOKUP(_xlfn.NUMBERVALUE($C281),'Index (Original)'!$A:$O,15,FALSE)))</f>
        <v>Border</v>
      </c>
    </row>
    <row r="282" spans="1:6" x14ac:dyDescent="0.2">
      <c r="A282">
        <f t="shared" si="7"/>
        <v>1</v>
      </c>
      <c r="B282">
        <f t="shared" si="8"/>
        <v>11</v>
      </c>
      <c r="C282">
        <f>VLOOKUP(B282,'Layout (Modified)'!$B$4:$AD$33,MATCH(A282,'Layout (Modified)'!$B$3:$AD$3,0),FALSE)</f>
        <v>1499</v>
      </c>
      <c r="D282" t="str">
        <f>IF($C282="Bord","Border",IF($C282="Fill","Fill",VLOOKUP(_xlfn.NUMBERVALUE($C282),'Index (Original)'!$A:$O,5,FALSE)))</f>
        <v>Syngenta NK0760-3111</v>
      </c>
      <c r="E282" t="str">
        <f>IF($C282="Bord","Border",IF($C282="Fill","Fill",VLOOKUP(_xlfn.NUMBERVALUE($C282),'Index (Original)'!$A:$O,14,FALSE)))</f>
        <v>full</v>
      </c>
      <c r="F282" t="str">
        <f>IF($C282="Bord","Border",IF($C282="Fill","Fill",VLOOKUP(_xlfn.NUMBERVALUE($C282),'Index (Original)'!$A:$O,15,FALSE)))</f>
        <v>r1</v>
      </c>
    </row>
    <row r="283" spans="1:6" x14ac:dyDescent="0.2">
      <c r="A283">
        <f t="shared" si="7"/>
        <v>2</v>
      </c>
      <c r="B283">
        <f t="shared" si="8"/>
        <v>11</v>
      </c>
      <c r="C283">
        <f>VLOOKUP(B283,'Layout (Modified)'!$B$4:$AD$33,MATCH(A283,'Layout (Modified)'!$B$3:$AD$3,0),FALSE)</f>
        <v>1474</v>
      </c>
      <c r="D283" t="str">
        <f>IF($C283="Bord","Border",IF($C283="Fill","Fill",VLOOKUP(_xlfn.NUMBERVALUE($C283),'Index (Original)'!$A:$O,5,FALSE)))</f>
        <v>2369 x LH123HT</v>
      </c>
      <c r="E283" t="str">
        <f>IF($C283="Bord","Border",IF($C283="Fill","Fill",VLOOKUP(_xlfn.NUMBERVALUE($C283),'Index (Original)'!$A:$O,14,FALSE)))</f>
        <v>full</v>
      </c>
      <c r="F283" t="str">
        <f>IF($C283="Bord","Border",IF($C283="Fill","Fill",VLOOKUP(_xlfn.NUMBERVALUE($C283),'Index (Original)'!$A:$O,15,FALSE)))</f>
        <v>r1</v>
      </c>
    </row>
    <row r="284" spans="1:6" x14ac:dyDescent="0.2">
      <c r="A284">
        <f t="shared" si="7"/>
        <v>3</v>
      </c>
      <c r="B284">
        <f t="shared" si="8"/>
        <v>11</v>
      </c>
      <c r="C284">
        <f>VLOOKUP(B284,'Layout (Modified)'!$B$4:$AD$33,MATCH(A284,'Layout (Modified)'!$B$3:$AD$3,0),FALSE)</f>
        <v>1449</v>
      </c>
      <c r="D284" t="str">
        <f>IF($C284="Bord","Border",IF($C284="Fill","Fill",VLOOKUP(_xlfn.NUMBERVALUE($C284),'Index (Original)'!$A:$O,5,FALSE)))</f>
        <v>LH195 x LH185</v>
      </c>
      <c r="E284" t="str">
        <f>IF($C284="Bord","Border",IF($C284="Fill","Fill",VLOOKUP(_xlfn.NUMBERVALUE($C284),'Index (Original)'!$A:$O,14,FALSE)))</f>
        <v>full</v>
      </c>
      <c r="F284" t="str">
        <f>IF($C284="Bord","Border",IF($C284="Fill","Fill",VLOOKUP(_xlfn.NUMBERVALUE($C284),'Index (Original)'!$A:$O,15,FALSE)))</f>
        <v>r1</v>
      </c>
    </row>
    <row r="285" spans="1:6" x14ac:dyDescent="0.2">
      <c r="A285">
        <f t="shared" si="7"/>
        <v>4</v>
      </c>
      <c r="B285">
        <f t="shared" si="8"/>
        <v>11</v>
      </c>
      <c r="C285">
        <f>VLOOKUP(B285,'Layout (Modified)'!$B$4:$AD$33,MATCH(A285,'Layout (Modified)'!$B$3:$AD$3,0),FALSE)</f>
        <v>1424</v>
      </c>
      <c r="D285" t="str">
        <f>IF($C285="Bord","Border",IF($C285="Fill","Fill",VLOOKUP(_xlfn.NUMBERVALUE($C285),'Index (Original)'!$A:$O,5,FALSE)))</f>
        <v>PHN46 x PHB47</v>
      </c>
      <c r="E285" t="str">
        <f>IF($C285="Bord","Border",IF($C285="Fill","Fill",VLOOKUP(_xlfn.NUMBERVALUE($C285),'Index (Original)'!$A:$O,14,FALSE)))</f>
        <v>full</v>
      </c>
      <c r="F285" t="str">
        <f>IF($C285="Bord","Border",IF($C285="Fill","Fill",VLOOKUP(_xlfn.NUMBERVALUE($C285),'Index (Original)'!$A:$O,15,FALSE)))</f>
        <v>r1</v>
      </c>
    </row>
    <row r="286" spans="1:6" x14ac:dyDescent="0.2">
      <c r="A286">
        <f t="shared" si="7"/>
        <v>5</v>
      </c>
      <c r="B286">
        <f t="shared" si="8"/>
        <v>11</v>
      </c>
      <c r="C286">
        <f>VLOOKUP(B286,'Layout (Modified)'!$B$4:$AD$33,MATCH(A286,'Layout (Modified)'!$B$3:$AD$3,0),FALSE)</f>
        <v>1399</v>
      </c>
      <c r="D286" t="str">
        <f>IF($C286="Bord","Border",IF($C286="Fill","Fill",VLOOKUP(_xlfn.NUMBERVALUE($C286),'Index (Original)'!$A:$O,5,FALSE)))</f>
        <v>2369 x 3IIH6</v>
      </c>
      <c r="E286" t="str">
        <f>IF($C286="Bord","Border",IF($C286="Fill","Fill",VLOOKUP(_xlfn.NUMBERVALUE($C286),'Index (Original)'!$A:$O,14,FALSE)))</f>
        <v>full</v>
      </c>
      <c r="F286" t="str">
        <f>IF($C286="Bord","Border",IF($C286="Fill","Fill",VLOOKUP(_xlfn.NUMBERVALUE($C286),'Index (Original)'!$A:$O,15,FALSE)))</f>
        <v>r1</v>
      </c>
    </row>
    <row r="287" spans="1:6" x14ac:dyDescent="0.2">
      <c r="A287">
        <f t="shared" ref="A287:A350" si="9">A259</f>
        <v>6</v>
      </c>
      <c r="B287">
        <f t="shared" ref="B287:B350" si="10">IF(A287&lt;A286,B286+1,B286)</f>
        <v>11</v>
      </c>
      <c r="C287">
        <f>VLOOKUP(B287,'Layout (Modified)'!$B$4:$AD$33,MATCH(A287,'Layout (Modified)'!$B$3:$AD$3,0),FALSE)</f>
        <v>1374</v>
      </c>
      <c r="D287" t="str">
        <f>IF($C287="Bord","Border",IF($C287="Fill","Fill",VLOOKUP(_xlfn.NUMBERVALUE($C287),'Index (Original)'!$A:$O,5,FALSE)))</f>
        <v>PHP02 x PHN46</v>
      </c>
      <c r="E287" t="str">
        <f>IF($C287="Bord","Border",IF($C287="Fill","Fill",VLOOKUP(_xlfn.NUMBERVALUE($C287),'Index (Original)'!$A:$O,14,FALSE)))</f>
        <v>full</v>
      </c>
      <c r="F287" t="str">
        <f>IF($C287="Bord","Border",IF($C287="Fill","Fill",VLOOKUP(_xlfn.NUMBERVALUE($C287),'Index (Original)'!$A:$O,15,FALSE)))</f>
        <v>r1</v>
      </c>
    </row>
    <row r="288" spans="1:6" x14ac:dyDescent="0.2">
      <c r="A288">
        <f t="shared" si="9"/>
        <v>7</v>
      </c>
      <c r="B288">
        <f t="shared" si="10"/>
        <v>11</v>
      </c>
      <c r="C288">
        <f>VLOOKUP(B288,'Layout (Modified)'!$B$4:$AD$33,MATCH(A288,'Layout (Modified)'!$B$3:$AD$3,0),FALSE)</f>
        <v>1349</v>
      </c>
      <c r="D288" t="str">
        <f>IF($C288="Bord","Border",IF($C288="Fill","Fill",VLOOKUP(_xlfn.NUMBERVALUE($C288),'Index (Original)'!$A:$O,5,FALSE)))</f>
        <v>PHK56 x LH82</v>
      </c>
      <c r="E288" t="str">
        <f>IF($C288="Bord","Border",IF($C288="Fill","Fill",VLOOKUP(_xlfn.NUMBERVALUE($C288),'Index (Original)'!$A:$O,14,FALSE)))</f>
        <v>full</v>
      </c>
      <c r="F288" t="str">
        <f>IF($C288="Bord","Border",IF($C288="Fill","Fill",VLOOKUP(_xlfn.NUMBERVALUE($C288),'Index (Original)'!$A:$O,15,FALSE)))</f>
        <v>r1</v>
      </c>
    </row>
    <row r="289" spans="1:6" x14ac:dyDescent="0.2">
      <c r="A289">
        <f t="shared" si="9"/>
        <v>8</v>
      </c>
      <c r="B289">
        <f t="shared" si="10"/>
        <v>11</v>
      </c>
      <c r="C289" t="str">
        <f>VLOOKUP(B289,'Layout (Modified)'!$B$4:$AD$33,MATCH(A289,'Layout (Modified)'!$B$3:$AD$3,0),FALSE)</f>
        <v>Bord</v>
      </c>
      <c r="D289" t="str">
        <f>IF($C289="Bord","Border",IF($C289="Fill","Fill",VLOOKUP(_xlfn.NUMBERVALUE($C289),'Index (Original)'!$A:$O,5,FALSE)))</f>
        <v>Border</v>
      </c>
      <c r="E289" t="str">
        <f>IF($C289="Bord","Border",IF($C289="Fill","Fill",VLOOKUP(_xlfn.NUMBERVALUE($C289),'Index (Original)'!$A:$O,14,FALSE)))</f>
        <v>Border</v>
      </c>
      <c r="F289" t="str">
        <f>IF($C289="Bord","Border",IF($C289="Fill","Fill",VLOOKUP(_xlfn.NUMBERVALUE($C289),'Index (Original)'!$A:$O,15,FALSE)))</f>
        <v>Border</v>
      </c>
    </row>
    <row r="290" spans="1:6" x14ac:dyDescent="0.2">
      <c r="A290">
        <f t="shared" si="9"/>
        <v>9</v>
      </c>
      <c r="B290">
        <f t="shared" si="10"/>
        <v>11</v>
      </c>
      <c r="C290" t="str">
        <f>VLOOKUP(B290,'Layout (Modified)'!$B$4:$AD$33,MATCH(A290,'Layout (Modified)'!$B$3:$AD$3,0),FALSE)</f>
        <v>Bord</v>
      </c>
      <c r="D290" t="str">
        <f>IF($C290="Bord","Border",IF($C290="Fill","Fill",VLOOKUP(_xlfn.NUMBERVALUE($C290),'Index (Original)'!$A:$O,5,FALSE)))</f>
        <v>Border</v>
      </c>
      <c r="E290" t="str">
        <f>IF($C290="Bord","Border",IF($C290="Fill","Fill",VLOOKUP(_xlfn.NUMBERVALUE($C290),'Index (Original)'!$A:$O,14,FALSE)))</f>
        <v>Border</v>
      </c>
      <c r="F290" t="str">
        <f>IF($C290="Bord","Border",IF($C290="Fill","Fill",VLOOKUP(_xlfn.NUMBERVALUE($C290),'Index (Original)'!$A:$O,15,FALSE)))</f>
        <v>Border</v>
      </c>
    </row>
    <row r="291" spans="1:6" x14ac:dyDescent="0.2">
      <c r="A291">
        <f t="shared" si="9"/>
        <v>10</v>
      </c>
      <c r="B291">
        <f t="shared" si="10"/>
        <v>11</v>
      </c>
      <c r="C291" t="str">
        <f>VLOOKUP(B291,'Layout (Modified)'!$B$4:$AD$33,MATCH(A291,'Layout (Modified)'!$B$3:$AD$3,0),FALSE)</f>
        <v>Bord</v>
      </c>
      <c r="D291" t="str">
        <f>IF($C291="Bord","Border",IF($C291="Fill","Fill",VLOOKUP(_xlfn.NUMBERVALUE($C291),'Index (Original)'!$A:$O,5,FALSE)))</f>
        <v>Border</v>
      </c>
      <c r="E291" t="str">
        <f>IF($C291="Bord","Border",IF($C291="Fill","Fill",VLOOKUP(_xlfn.NUMBERVALUE($C291),'Index (Original)'!$A:$O,14,FALSE)))</f>
        <v>Border</v>
      </c>
      <c r="F291" t="str">
        <f>IF($C291="Bord","Border",IF($C291="Fill","Fill",VLOOKUP(_xlfn.NUMBERVALUE($C291),'Index (Original)'!$A:$O,15,FALSE)))</f>
        <v>Border</v>
      </c>
    </row>
    <row r="292" spans="1:6" x14ac:dyDescent="0.2">
      <c r="A292">
        <f t="shared" si="9"/>
        <v>11</v>
      </c>
      <c r="B292">
        <f t="shared" si="10"/>
        <v>11</v>
      </c>
      <c r="C292">
        <f>VLOOKUP(B292,'Layout (Modified)'!$B$4:$AD$33,MATCH(A292,'Layout (Modified)'!$B$3:$AD$3,0),FALSE)</f>
        <v>1329</v>
      </c>
      <c r="D292" t="str">
        <f>IF($C292="Bord","Border",IF($C292="Fill","Fill",VLOOKUP(_xlfn.NUMBERVALUE($C292),'Index (Original)'!$A:$O,5,FALSE)))</f>
        <v>Syngenta NK0760-3111</v>
      </c>
      <c r="E292" t="str">
        <f>IF($C292="Bord","Border",IF($C292="Fill","Fill",VLOOKUP(_xlfn.NUMBERVALUE($C292),'Index (Original)'!$A:$O,14,FALSE)))</f>
        <v>partial</v>
      </c>
      <c r="F292" t="str">
        <f>IF($C292="Bord","Border",IF($C292="Fill","Fill",VLOOKUP(_xlfn.NUMBERVALUE($C292),'Index (Original)'!$A:$O,15,FALSE)))</f>
        <v>r1</v>
      </c>
    </row>
    <row r="293" spans="1:6" x14ac:dyDescent="0.2">
      <c r="A293">
        <f t="shared" si="9"/>
        <v>12</v>
      </c>
      <c r="B293">
        <f t="shared" si="10"/>
        <v>11</v>
      </c>
      <c r="C293">
        <f>VLOOKUP(B293,'Layout (Modified)'!$B$4:$AD$33,MATCH(A293,'Layout (Modified)'!$B$3:$AD$3,0),FALSE)</f>
        <v>1304</v>
      </c>
      <c r="D293" t="str">
        <f>IF($C293="Bord","Border",IF($C293="Fill","Fill",VLOOKUP(_xlfn.NUMBERVALUE($C293),'Index (Original)'!$A:$O,5,FALSE)))</f>
        <v>PHT69 x 3IIH6</v>
      </c>
      <c r="E293" t="str">
        <f>IF($C293="Bord","Border",IF($C293="Fill","Fill",VLOOKUP(_xlfn.NUMBERVALUE($C293),'Index (Original)'!$A:$O,14,FALSE)))</f>
        <v>partial</v>
      </c>
      <c r="F293" t="str">
        <f>IF($C293="Bord","Border",IF($C293="Fill","Fill",VLOOKUP(_xlfn.NUMBERVALUE($C293),'Index (Original)'!$A:$O,15,FALSE)))</f>
        <v>r1</v>
      </c>
    </row>
    <row r="294" spans="1:6" x14ac:dyDescent="0.2">
      <c r="A294">
        <f t="shared" si="9"/>
        <v>13</v>
      </c>
      <c r="B294">
        <f t="shared" si="10"/>
        <v>11</v>
      </c>
      <c r="C294">
        <f>VLOOKUP(B294,'Layout (Modified)'!$B$4:$AD$33,MATCH(A294,'Layout (Modified)'!$B$3:$AD$3,0),FALSE)</f>
        <v>1279</v>
      </c>
      <c r="D294" t="str">
        <f>IF($C294="Bord","Border",IF($C294="Fill","Fill",VLOOKUP(_xlfn.NUMBERVALUE($C294),'Index (Original)'!$A:$O,5,FALSE)))</f>
        <v>PHK56 x W606S</v>
      </c>
      <c r="E294" t="str">
        <f>IF($C294="Bord","Border",IF($C294="Fill","Fill",VLOOKUP(_xlfn.NUMBERVALUE($C294),'Index (Original)'!$A:$O,14,FALSE)))</f>
        <v>partial</v>
      </c>
      <c r="F294" t="str">
        <f>IF($C294="Bord","Border",IF($C294="Fill","Fill",VLOOKUP(_xlfn.NUMBERVALUE($C294),'Index (Original)'!$A:$O,15,FALSE)))</f>
        <v>r1</v>
      </c>
    </row>
    <row r="295" spans="1:6" x14ac:dyDescent="0.2">
      <c r="A295">
        <f t="shared" si="9"/>
        <v>14</v>
      </c>
      <c r="B295">
        <f t="shared" si="10"/>
        <v>11</v>
      </c>
      <c r="C295">
        <f>VLOOKUP(B295,'Layout (Modified)'!$B$4:$AD$33,MATCH(A295,'Layout (Modified)'!$B$3:$AD$3,0),FALSE)</f>
        <v>1254</v>
      </c>
      <c r="D295" t="str">
        <f>IF($C295="Bord","Border",IF($C295="Fill","Fill",VLOOKUP(_xlfn.NUMBERVALUE($C295),'Index (Original)'!$A:$O,5,FALSE)))</f>
        <v>Hoegemeyer 7089 AMXT</v>
      </c>
      <c r="E295" t="str">
        <f>IF($C295="Bord","Border",IF($C295="Fill","Fill",VLOOKUP(_xlfn.NUMBERVALUE($C295),'Index (Original)'!$A:$O,14,FALSE)))</f>
        <v>partial</v>
      </c>
      <c r="F295" t="str">
        <f>IF($C295="Bord","Border",IF($C295="Fill","Fill",VLOOKUP(_xlfn.NUMBERVALUE($C295),'Index (Original)'!$A:$O,15,FALSE)))</f>
        <v>r1</v>
      </c>
    </row>
    <row r="296" spans="1:6" x14ac:dyDescent="0.2">
      <c r="A296">
        <f t="shared" si="9"/>
        <v>15</v>
      </c>
      <c r="B296">
        <f t="shared" si="10"/>
        <v>11</v>
      </c>
      <c r="C296">
        <f>VLOOKUP(B296,'Layout (Modified)'!$B$4:$AD$33,MATCH(A296,'Layout (Modified)'!$B$3:$AD$3,0),FALSE)</f>
        <v>1229</v>
      </c>
      <c r="D296" t="str">
        <f>IF($C296="Bord","Border",IF($C296="Fill","Fill",VLOOKUP(_xlfn.NUMBERVALUE($C296),'Index (Original)'!$A:$O,5,FALSE)))</f>
        <v>PHB47 x 3IIH6</v>
      </c>
      <c r="E296" t="str">
        <f>IF($C296="Bord","Border",IF($C296="Fill","Fill",VLOOKUP(_xlfn.NUMBERVALUE($C296),'Index (Original)'!$A:$O,14,FALSE)))</f>
        <v>partial</v>
      </c>
      <c r="F296" t="str">
        <f>IF($C296="Bord","Border",IF($C296="Fill","Fill",VLOOKUP(_xlfn.NUMBERVALUE($C296),'Index (Original)'!$A:$O,15,FALSE)))</f>
        <v>r1</v>
      </c>
    </row>
    <row r="297" spans="1:6" x14ac:dyDescent="0.2">
      <c r="A297">
        <f t="shared" si="9"/>
        <v>16</v>
      </c>
      <c r="B297">
        <f t="shared" si="10"/>
        <v>11</v>
      </c>
      <c r="C297">
        <f>VLOOKUP(B297,'Layout (Modified)'!$B$4:$AD$33,MATCH(A297,'Layout (Modified)'!$B$3:$AD$3,0),FALSE)</f>
        <v>1204</v>
      </c>
      <c r="D297" t="str">
        <f>IF($C297="Bord","Border",IF($C297="Fill","Fill",VLOOKUP(_xlfn.NUMBERVALUE($C297),'Index (Original)'!$A:$O,5,FALSE)))</f>
        <v>PHK76 x 3IIH6</v>
      </c>
      <c r="E297" t="str">
        <f>IF($C297="Bord","Border",IF($C297="Fill","Fill",VLOOKUP(_xlfn.NUMBERVALUE($C297),'Index (Original)'!$A:$O,14,FALSE)))</f>
        <v>partial</v>
      </c>
      <c r="F297" t="str">
        <f>IF($C297="Bord","Border",IF($C297="Fill","Fill",VLOOKUP(_xlfn.NUMBERVALUE($C297),'Index (Original)'!$A:$O,15,FALSE)))</f>
        <v>r1</v>
      </c>
    </row>
    <row r="298" spans="1:6" x14ac:dyDescent="0.2">
      <c r="A298">
        <f t="shared" si="9"/>
        <v>17</v>
      </c>
      <c r="B298">
        <f t="shared" si="10"/>
        <v>11</v>
      </c>
      <c r="C298">
        <f>VLOOKUP(B298,'Layout (Modified)'!$B$4:$AD$33,MATCH(A298,'Layout (Modified)'!$B$3:$AD$3,0),FALSE)</f>
        <v>1179</v>
      </c>
      <c r="D298" t="str">
        <f>IF($C298="Bord","Border",IF($C298="Fill","Fill",VLOOKUP(_xlfn.NUMBERVALUE($C298),'Index (Original)'!$A:$O,5,FALSE)))</f>
        <v>2369 x PHZ51</v>
      </c>
      <c r="E298" t="str">
        <f>IF($C298="Bord","Border",IF($C298="Fill","Fill",VLOOKUP(_xlfn.NUMBERVALUE($C298),'Index (Original)'!$A:$O,14,FALSE)))</f>
        <v>partial</v>
      </c>
      <c r="F298" t="str">
        <f>IF($C298="Bord","Border",IF($C298="Fill","Fill",VLOOKUP(_xlfn.NUMBERVALUE($C298),'Index (Original)'!$A:$O,15,FALSE)))</f>
        <v>r1</v>
      </c>
    </row>
    <row r="299" spans="1:6" x14ac:dyDescent="0.2">
      <c r="A299">
        <f t="shared" si="9"/>
        <v>18</v>
      </c>
      <c r="B299">
        <f t="shared" si="10"/>
        <v>11</v>
      </c>
      <c r="C299" t="str">
        <f>VLOOKUP(B299,'Layout (Modified)'!$B$4:$AD$33,MATCH(A299,'Layout (Modified)'!$B$3:$AD$3,0),FALSE)</f>
        <v>Bord</v>
      </c>
      <c r="D299" t="str">
        <f>IF($C299="Bord","Border",IF($C299="Fill","Fill",VLOOKUP(_xlfn.NUMBERVALUE($C299),'Index (Original)'!$A:$O,5,FALSE)))</f>
        <v>Border</v>
      </c>
      <c r="E299" t="str">
        <f>IF($C299="Bord","Border",IF($C299="Fill","Fill",VLOOKUP(_xlfn.NUMBERVALUE($C299),'Index (Original)'!$A:$O,14,FALSE)))</f>
        <v>Border</v>
      </c>
      <c r="F299" t="str">
        <f>IF($C299="Bord","Border",IF($C299="Fill","Fill",VLOOKUP(_xlfn.NUMBERVALUE($C299),'Index (Original)'!$A:$O,15,FALSE)))</f>
        <v>Border</v>
      </c>
    </row>
    <row r="300" spans="1:6" x14ac:dyDescent="0.2">
      <c r="A300">
        <f t="shared" si="9"/>
        <v>19</v>
      </c>
      <c r="B300">
        <f t="shared" si="10"/>
        <v>11</v>
      </c>
      <c r="C300" t="str">
        <f>VLOOKUP(B300,'Layout (Modified)'!$B$4:$AD$33,MATCH(A300,'Layout (Modified)'!$B$3:$AD$3,0),FALSE)</f>
        <v>Bord</v>
      </c>
      <c r="D300" t="str">
        <f>IF($C300="Bord","Border",IF($C300="Fill","Fill",VLOOKUP(_xlfn.NUMBERVALUE($C300),'Index (Original)'!$A:$O,5,FALSE)))</f>
        <v>Border</v>
      </c>
      <c r="E300" t="str">
        <f>IF($C300="Bord","Border",IF($C300="Fill","Fill",VLOOKUP(_xlfn.NUMBERVALUE($C300),'Index (Original)'!$A:$O,14,FALSE)))</f>
        <v>Border</v>
      </c>
      <c r="F300" t="str">
        <f>IF($C300="Bord","Border",IF($C300="Fill","Fill",VLOOKUP(_xlfn.NUMBERVALUE($C300),'Index (Original)'!$A:$O,15,FALSE)))</f>
        <v>Border</v>
      </c>
    </row>
    <row r="301" spans="1:6" x14ac:dyDescent="0.2">
      <c r="A301">
        <f t="shared" si="9"/>
        <v>20</v>
      </c>
      <c r="B301">
        <f t="shared" si="10"/>
        <v>11</v>
      </c>
      <c r="C301">
        <f>VLOOKUP(B301,'Layout (Modified)'!$B$4:$AD$33,MATCH(A301,'Layout (Modified)'!$B$3:$AD$3,0),FALSE)</f>
        <v>1159</v>
      </c>
      <c r="D301" t="str">
        <f>IF($C301="Bord","Border",IF($C301="Fill","Fill",VLOOKUP(_xlfn.NUMBERVALUE($C301),'Index (Original)'!$A:$O,5,FALSE)))</f>
        <v>Syngenta NK0760-3111</v>
      </c>
      <c r="E301" t="str">
        <f>IF($C301="Bord","Border",IF($C301="Fill","Fill",VLOOKUP(_xlfn.NUMBERVALUE($C301),'Index (Original)'!$A:$O,14,FALSE)))</f>
        <v>low</v>
      </c>
      <c r="F301" t="str">
        <f>IF($C301="Bord","Border",IF($C301="Fill","Fill",VLOOKUP(_xlfn.NUMBERVALUE($C301),'Index (Original)'!$A:$O,15,FALSE)))</f>
        <v>r1</v>
      </c>
    </row>
    <row r="302" spans="1:6" x14ac:dyDescent="0.2">
      <c r="A302">
        <f t="shared" si="9"/>
        <v>21</v>
      </c>
      <c r="B302">
        <f t="shared" si="10"/>
        <v>11</v>
      </c>
      <c r="C302">
        <f>VLOOKUP(B302,'Layout (Modified)'!$B$4:$AD$33,MATCH(A302,'Layout (Modified)'!$B$3:$AD$3,0),FALSE)</f>
        <v>1134</v>
      </c>
      <c r="D302" t="str">
        <f>IF($C302="Bord","Border",IF($C302="Fill","Fill",VLOOKUP(_xlfn.NUMBERVALUE($C302),'Index (Original)'!$A:$O,5,FALSE)))</f>
        <v>LH198 x PHZ51</v>
      </c>
      <c r="E302" t="str">
        <f>IF($C302="Bord","Border",IF($C302="Fill","Fill",VLOOKUP(_xlfn.NUMBERVALUE($C302),'Index (Original)'!$A:$O,14,FALSE)))</f>
        <v>low</v>
      </c>
      <c r="F302" t="str">
        <f>IF($C302="Bord","Border",IF($C302="Fill","Fill",VLOOKUP(_xlfn.NUMBERVALUE($C302),'Index (Original)'!$A:$O,15,FALSE)))</f>
        <v>r1</v>
      </c>
    </row>
    <row r="303" spans="1:6" x14ac:dyDescent="0.2">
      <c r="A303">
        <f t="shared" si="9"/>
        <v>22</v>
      </c>
      <c r="B303">
        <f t="shared" si="10"/>
        <v>11</v>
      </c>
      <c r="C303">
        <f>VLOOKUP(B303,'Layout (Modified)'!$B$4:$AD$33,MATCH(A303,'Layout (Modified)'!$B$3:$AD$3,0),FALSE)</f>
        <v>1109</v>
      </c>
      <c r="D303" t="str">
        <f>IF($C303="Bord","Border",IF($C303="Fill","Fill",VLOOKUP(_xlfn.NUMBERVALUE($C303),'Index (Original)'!$A:$O,5,FALSE)))</f>
        <v>LH195 x PHM49</v>
      </c>
      <c r="E303" t="str">
        <f>IF($C303="Bord","Border",IF($C303="Fill","Fill",VLOOKUP(_xlfn.NUMBERVALUE($C303),'Index (Original)'!$A:$O,14,FALSE)))</f>
        <v>low</v>
      </c>
      <c r="F303" t="str">
        <f>IF($C303="Bord","Border",IF($C303="Fill","Fill",VLOOKUP(_xlfn.NUMBERVALUE($C303),'Index (Original)'!$A:$O,15,FALSE)))</f>
        <v>r1</v>
      </c>
    </row>
    <row r="304" spans="1:6" x14ac:dyDescent="0.2">
      <c r="A304">
        <f t="shared" si="9"/>
        <v>23</v>
      </c>
      <c r="B304">
        <f t="shared" si="10"/>
        <v>11</v>
      </c>
      <c r="C304">
        <f>VLOOKUP(B304,'Layout (Modified)'!$B$4:$AD$33,MATCH(A304,'Layout (Modified)'!$B$3:$AD$3,0),FALSE)</f>
        <v>1084</v>
      </c>
      <c r="D304" t="str">
        <f>IF($C304="Bord","Border",IF($C304="Fill","Fill",VLOOKUP(_xlfn.NUMBERVALUE($C304),'Index (Original)'!$A:$O,5,FALSE)))</f>
        <v>PHP02 x PHK76</v>
      </c>
      <c r="E304" t="str">
        <f>IF($C304="Bord","Border",IF($C304="Fill","Fill",VLOOKUP(_xlfn.NUMBERVALUE($C304),'Index (Original)'!$A:$O,14,FALSE)))</f>
        <v>low</v>
      </c>
      <c r="F304" t="str">
        <f>IF($C304="Bord","Border",IF($C304="Fill","Fill",VLOOKUP(_xlfn.NUMBERVALUE($C304),'Index (Original)'!$A:$O,15,FALSE)))</f>
        <v>r1</v>
      </c>
    </row>
    <row r="305" spans="1:6" x14ac:dyDescent="0.2">
      <c r="A305">
        <f t="shared" si="9"/>
        <v>24</v>
      </c>
      <c r="B305">
        <f t="shared" si="10"/>
        <v>11</v>
      </c>
      <c r="C305">
        <f>VLOOKUP(B305,'Layout (Modified)'!$B$4:$AD$33,MATCH(A305,'Layout (Modified)'!$B$3:$AD$3,0),FALSE)</f>
        <v>1059</v>
      </c>
      <c r="D305" t="str">
        <f>IF($C305="Bord","Border",IF($C305="Fill","Fill",VLOOKUP(_xlfn.NUMBERVALUE($C305),'Index (Original)'!$A:$O,5,FALSE)))</f>
        <v>PHP02 x W606S</v>
      </c>
      <c r="E305" t="str">
        <f>IF($C305="Bord","Border",IF($C305="Fill","Fill",VLOOKUP(_xlfn.NUMBERVALUE($C305),'Index (Original)'!$A:$O,14,FALSE)))</f>
        <v>low</v>
      </c>
      <c r="F305" t="str">
        <f>IF($C305="Bord","Border",IF($C305="Fill","Fill",VLOOKUP(_xlfn.NUMBERVALUE($C305),'Index (Original)'!$A:$O,15,FALSE)))</f>
        <v>r1</v>
      </c>
    </row>
    <row r="306" spans="1:6" x14ac:dyDescent="0.2">
      <c r="A306">
        <f t="shared" si="9"/>
        <v>25</v>
      </c>
      <c r="B306">
        <f t="shared" si="10"/>
        <v>11</v>
      </c>
      <c r="C306">
        <f>VLOOKUP(B306,'Layout (Modified)'!$B$4:$AD$33,MATCH(A306,'Layout (Modified)'!$B$3:$AD$3,0),FALSE)</f>
        <v>1034</v>
      </c>
      <c r="D306" t="str">
        <f>IF($C306="Bord","Border",IF($C306="Fill","Fill",VLOOKUP(_xlfn.NUMBERVALUE($C306),'Index (Original)'!$A:$O,5,FALSE)))</f>
        <v>N209 x 3IIH6</v>
      </c>
      <c r="E306" t="str">
        <f>IF($C306="Bord","Border",IF($C306="Fill","Fill",VLOOKUP(_xlfn.NUMBERVALUE($C306),'Index (Original)'!$A:$O,14,FALSE)))</f>
        <v>low</v>
      </c>
      <c r="F306" t="str">
        <f>IF($C306="Bord","Border",IF($C306="Fill","Fill",VLOOKUP(_xlfn.NUMBERVALUE($C306),'Index (Original)'!$A:$O,15,FALSE)))</f>
        <v>r1</v>
      </c>
    </row>
    <row r="307" spans="1:6" x14ac:dyDescent="0.2">
      <c r="A307">
        <f t="shared" si="9"/>
        <v>26</v>
      </c>
      <c r="B307">
        <f t="shared" si="10"/>
        <v>11</v>
      </c>
      <c r="C307">
        <f>VLOOKUP(B307,'Layout (Modified)'!$B$4:$AD$33,MATCH(A307,'Layout (Modified)'!$B$3:$AD$3,0),FALSE)</f>
        <v>1009</v>
      </c>
      <c r="D307" t="str">
        <f>IF($C307="Bord","Border",IF($C307="Fill","Fill",VLOOKUP(_xlfn.NUMBERVALUE($C307),'Index (Original)'!$A:$O,5,FALSE)))</f>
        <v>PHP02 x PHJ89</v>
      </c>
      <c r="E307" t="str">
        <f>IF($C307="Bord","Border",IF($C307="Fill","Fill",VLOOKUP(_xlfn.NUMBERVALUE($C307),'Index (Original)'!$A:$O,14,FALSE)))</f>
        <v>low</v>
      </c>
      <c r="F307" t="str">
        <f>IF($C307="Bord","Border",IF($C307="Fill","Fill",VLOOKUP(_xlfn.NUMBERVALUE($C307),'Index (Original)'!$A:$O,15,FALSE)))</f>
        <v>r1</v>
      </c>
    </row>
    <row r="308" spans="1:6" x14ac:dyDescent="0.2">
      <c r="A308">
        <f t="shared" si="9"/>
        <v>27</v>
      </c>
      <c r="B308">
        <f t="shared" si="10"/>
        <v>11</v>
      </c>
      <c r="C308" t="str">
        <f>VLOOKUP(B308,'Layout (Modified)'!$B$4:$AD$33,MATCH(A308,'Layout (Modified)'!$B$3:$AD$3,0),FALSE)</f>
        <v>Bord</v>
      </c>
      <c r="D308" t="str">
        <f>IF($C308="Bord","Border",IF($C308="Fill","Fill",VLOOKUP(_xlfn.NUMBERVALUE($C308),'Index (Original)'!$A:$O,5,FALSE)))</f>
        <v>Border</v>
      </c>
      <c r="E308" t="str">
        <f>IF($C308="Bord","Border",IF($C308="Fill","Fill",VLOOKUP(_xlfn.NUMBERVALUE($C308),'Index (Original)'!$A:$O,14,FALSE)))</f>
        <v>Border</v>
      </c>
      <c r="F308" t="str">
        <f>IF($C308="Bord","Border",IF($C308="Fill","Fill",VLOOKUP(_xlfn.NUMBERVALUE($C308),'Index (Original)'!$A:$O,15,FALSE)))</f>
        <v>Border</v>
      </c>
    </row>
    <row r="309" spans="1:6" x14ac:dyDescent="0.2">
      <c r="A309">
        <f t="shared" si="9"/>
        <v>28</v>
      </c>
      <c r="B309">
        <f t="shared" si="10"/>
        <v>11</v>
      </c>
      <c r="C309" t="str">
        <f>VLOOKUP(B309,'Layout (Modified)'!$B$4:$AD$33,MATCH(A309,'Layout (Modified)'!$B$3:$AD$3,0),FALSE)</f>
        <v>Bord</v>
      </c>
      <c r="D309" t="str">
        <f>IF($C309="Bord","Border",IF($C309="Fill","Fill",VLOOKUP(_xlfn.NUMBERVALUE($C309),'Index (Original)'!$A:$O,5,FALSE)))</f>
        <v>Border</v>
      </c>
      <c r="E309" t="str">
        <f>IF($C309="Bord","Border",IF($C309="Fill","Fill",VLOOKUP(_xlfn.NUMBERVALUE($C309),'Index (Original)'!$A:$O,14,FALSE)))</f>
        <v>Border</v>
      </c>
      <c r="F309" t="str">
        <f>IF($C309="Bord","Border",IF($C309="Fill","Fill",VLOOKUP(_xlfn.NUMBERVALUE($C309),'Index (Original)'!$A:$O,15,FALSE)))</f>
        <v>Border</v>
      </c>
    </row>
    <row r="310" spans="1:6" x14ac:dyDescent="0.2">
      <c r="A310">
        <f t="shared" si="9"/>
        <v>1</v>
      </c>
      <c r="B310">
        <f t="shared" si="10"/>
        <v>12</v>
      </c>
      <c r="C310">
        <f>VLOOKUP(B310,'Layout (Modified)'!$B$4:$AD$33,MATCH(A310,'Layout (Modified)'!$B$3:$AD$3,0),FALSE)</f>
        <v>1500</v>
      </c>
      <c r="D310" t="str">
        <f>IF($C310="Bord","Border",IF($C310="Fill","Fill",VLOOKUP(_xlfn.NUMBERVALUE($C310),'Index (Original)'!$A:$O,5,FALSE)))</f>
        <v>Syngenta NK0760-3111</v>
      </c>
      <c r="E310" t="str">
        <f>IF($C310="Bord","Border",IF($C310="Fill","Fill",VLOOKUP(_xlfn.NUMBERVALUE($C310),'Index (Original)'!$A:$O,14,FALSE)))</f>
        <v>full</v>
      </c>
      <c r="F310" t="str">
        <f>IF($C310="Bord","Border",IF($C310="Fill","Fill",VLOOKUP(_xlfn.NUMBERVALUE($C310),'Index (Original)'!$A:$O,15,FALSE)))</f>
        <v>r1</v>
      </c>
    </row>
    <row r="311" spans="1:6" x14ac:dyDescent="0.2">
      <c r="A311">
        <f t="shared" si="9"/>
        <v>2</v>
      </c>
      <c r="B311">
        <f t="shared" si="10"/>
        <v>12</v>
      </c>
      <c r="C311">
        <f>VLOOKUP(B311,'Layout (Modified)'!$B$4:$AD$33,MATCH(A311,'Layout (Modified)'!$B$3:$AD$3,0),FALSE)</f>
        <v>1475</v>
      </c>
      <c r="D311" t="str">
        <f>IF($C311="Bord","Border",IF($C311="Fill","Fill",VLOOKUP(_xlfn.NUMBERVALUE($C311),'Index (Original)'!$A:$O,5,FALSE)))</f>
        <v>Pioneer 1311 AMXT</v>
      </c>
      <c r="E311" t="str">
        <f>IF($C311="Bord","Border",IF($C311="Fill","Fill",VLOOKUP(_xlfn.NUMBERVALUE($C311),'Index (Original)'!$A:$O,14,FALSE)))</f>
        <v>full</v>
      </c>
      <c r="F311" t="str">
        <f>IF($C311="Bord","Border",IF($C311="Fill","Fill",VLOOKUP(_xlfn.NUMBERVALUE($C311),'Index (Original)'!$A:$O,15,FALSE)))</f>
        <v>r1</v>
      </c>
    </row>
    <row r="312" spans="1:6" x14ac:dyDescent="0.2">
      <c r="A312">
        <f t="shared" si="9"/>
        <v>3</v>
      </c>
      <c r="B312">
        <f t="shared" si="10"/>
        <v>12</v>
      </c>
      <c r="C312">
        <f>VLOOKUP(B312,'Layout (Modified)'!$B$4:$AD$33,MATCH(A312,'Layout (Modified)'!$B$3:$AD$3,0),FALSE)</f>
        <v>1450</v>
      </c>
      <c r="D312" t="str">
        <f>IF($C312="Bord","Border",IF($C312="Fill","Fill",VLOOKUP(_xlfn.NUMBERVALUE($C312),'Index (Original)'!$A:$O,5,FALSE)))</f>
        <v>B14A x Mo17</v>
      </c>
      <c r="E312" t="str">
        <f>IF($C312="Bord","Border",IF($C312="Fill","Fill",VLOOKUP(_xlfn.NUMBERVALUE($C312),'Index (Original)'!$A:$O,14,FALSE)))</f>
        <v>full</v>
      </c>
      <c r="F312" t="str">
        <f>IF($C312="Bord","Border",IF($C312="Fill","Fill",VLOOKUP(_xlfn.NUMBERVALUE($C312),'Index (Original)'!$A:$O,15,FALSE)))</f>
        <v>r1</v>
      </c>
    </row>
    <row r="313" spans="1:6" x14ac:dyDescent="0.2">
      <c r="A313">
        <f t="shared" si="9"/>
        <v>4</v>
      </c>
      <c r="B313">
        <f t="shared" si="10"/>
        <v>12</v>
      </c>
      <c r="C313">
        <f>VLOOKUP(B313,'Layout (Modified)'!$B$4:$AD$33,MATCH(A313,'Layout (Modified)'!$B$3:$AD$3,0),FALSE)</f>
        <v>1425</v>
      </c>
      <c r="D313" t="str">
        <f>IF($C313="Bord","Border",IF($C313="Fill","Fill",VLOOKUP(_xlfn.NUMBERVALUE($C313),'Index (Original)'!$A:$O,5,FALSE)))</f>
        <v>PHP02 x PHB47</v>
      </c>
      <c r="E313" t="str">
        <f>IF($C313="Bord","Border",IF($C313="Fill","Fill",VLOOKUP(_xlfn.NUMBERVALUE($C313),'Index (Original)'!$A:$O,14,FALSE)))</f>
        <v>full</v>
      </c>
      <c r="F313" t="str">
        <f>IF($C313="Bord","Border",IF($C313="Fill","Fill",VLOOKUP(_xlfn.NUMBERVALUE($C313),'Index (Original)'!$A:$O,15,FALSE)))</f>
        <v>r1</v>
      </c>
    </row>
    <row r="314" spans="1:6" x14ac:dyDescent="0.2">
      <c r="A314">
        <f t="shared" si="9"/>
        <v>5</v>
      </c>
      <c r="B314">
        <f t="shared" si="10"/>
        <v>12</v>
      </c>
      <c r="C314">
        <f>VLOOKUP(B314,'Layout (Modified)'!$B$4:$AD$33,MATCH(A314,'Layout (Modified)'!$B$3:$AD$3,0),FALSE)</f>
        <v>1400</v>
      </c>
      <c r="D314" t="str">
        <f>IF($C314="Bord","Border",IF($C314="Fill","Fill",VLOOKUP(_xlfn.NUMBERVALUE($C314),'Index (Original)'!$A:$O,5,FALSE)))</f>
        <v>PHN46 x PHK56</v>
      </c>
      <c r="E314" t="str">
        <f>IF($C314="Bord","Border",IF($C314="Fill","Fill",VLOOKUP(_xlfn.NUMBERVALUE($C314),'Index (Original)'!$A:$O,14,FALSE)))</f>
        <v>full</v>
      </c>
      <c r="F314" t="str">
        <f>IF($C314="Bord","Border",IF($C314="Fill","Fill",VLOOKUP(_xlfn.NUMBERVALUE($C314),'Index (Original)'!$A:$O,15,FALSE)))</f>
        <v>r1</v>
      </c>
    </row>
    <row r="315" spans="1:6" x14ac:dyDescent="0.2">
      <c r="A315">
        <f t="shared" si="9"/>
        <v>6</v>
      </c>
      <c r="B315">
        <f t="shared" si="10"/>
        <v>12</v>
      </c>
      <c r="C315">
        <f>VLOOKUP(B315,'Layout (Modified)'!$B$4:$AD$33,MATCH(A315,'Layout (Modified)'!$B$3:$AD$3,0),FALSE)</f>
        <v>1375</v>
      </c>
      <c r="D315" t="str">
        <f>IF($C315="Bord","Border",IF($C315="Fill","Fill",VLOOKUP(_xlfn.NUMBERVALUE($C315),'Index (Original)'!$A:$O,5,FALSE)))</f>
        <v>LH195 x 3IIH6</v>
      </c>
      <c r="E315" t="str">
        <f>IF($C315="Bord","Border",IF($C315="Fill","Fill",VLOOKUP(_xlfn.NUMBERVALUE($C315),'Index (Original)'!$A:$O,14,FALSE)))</f>
        <v>full</v>
      </c>
      <c r="F315" t="str">
        <f>IF($C315="Bord","Border",IF($C315="Fill","Fill",VLOOKUP(_xlfn.NUMBERVALUE($C315),'Index (Original)'!$A:$O,15,FALSE)))</f>
        <v>r1</v>
      </c>
    </row>
    <row r="316" spans="1:6" x14ac:dyDescent="0.2">
      <c r="A316">
        <f t="shared" si="9"/>
        <v>7</v>
      </c>
      <c r="B316">
        <f t="shared" si="10"/>
        <v>12</v>
      </c>
      <c r="C316">
        <f>VLOOKUP(B316,'Layout (Modified)'!$B$4:$AD$33,MATCH(A316,'Layout (Modified)'!$B$3:$AD$3,0),FALSE)</f>
        <v>1350</v>
      </c>
      <c r="D316" t="str">
        <f>IF($C316="Bord","Border",IF($C316="Fill","Fill",VLOOKUP(_xlfn.NUMBERVALUE($C316),'Index (Original)'!$A:$O,5,FALSE)))</f>
        <v>B37 x OH43</v>
      </c>
      <c r="E316" t="str">
        <f>IF($C316="Bord","Border",IF($C316="Fill","Fill",VLOOKUP(_xlfn.NUMBERVALUE($C316),'Index (Original)'!$A:$O,14,FALSE)))</f>
        <v>full</v>
      </c>
      <c r="F316" t="str">
        <f>IF($C316="Bord","Border",IF($C316="Fill","Fill",VLOOKUP(_xlfn.NUMBERVALUE($C316),'Index (Original)'!$A:$O,15,FALSE)))</f>
        <v>r1</v>
      </c>
    </row>
    <row r="317" spans="1:6" x14ac:dyDescent="0.2">
      <c r="A317">
        <f t="shared" si="9"/>
        <v>8</v>
      </c>
      <c r="B317">
        <f t="shared" si="10"/>
        <v>12</v>
      </c>
      <c r="C317" t="str">
        <f>VLOOKUP(B317,'Layout (Modified)'!$B$4:$AD$33,MATCH(A317,'Layout (Modified)'!$B$3:$AD$3,0),FALSE)</f>
        <v>Bord</v>
      </c>
      <c r="D317" t="str">
        <f>IF($C317="Bord","Border",IF($C317="Fill","Fill",VLOOKUP(_xlfn.NUMBERVALUE($C317),'Index (Original)'!$A:$O,5,FALSE)))</f>
        <v>Border</v>
      </c>
      <c r="E317" t="str">
        <f>IF($C317="Bord","Border",IF($C317="Fill","Fill",VLOOKUP(_xlfn.NUMBERVALUE($C317),'Index (Original)'!$A:$O,14,FALSE)))</f>
        <v>Border</v>
      </c>
      <c r="F317" t="str">
        <f>IF($C317="Bord","Border",IF($C317="Fill","Fill",VLOOKUP(_xlfn.NUMBERVALUE($C317),'Index (Original)'!$A:$O,15,FALSE)))</f>
        <v>Border</v>
      </c>
    </row>
    <row r="318" spans="1:6" x14ac:dyDescent="0.2">
      <c r="A318">
        <f t="shared" si="9"/>
        <v>9</v>
      </c>
      <c r="B318">
        <f t="shared" si="10"/>
        <v>12</v>
      </c>
      <c r="C318" t="str">
        <f>VLOOKUP(B318,'Layout (Modified)'!$B$4:$AD$33,MATCH(A318,'Layout (Modified)'!$B$3:$AD$3,0),FALSE)</f>
        <v>Bord</v>
      </c>
      <c r="D318" t="str">
        <f>IF($C318="Bord","Border",IF($C318="Fill","Fill",VLOOKUP(_xlfn.NUMBERVALUE($C318),'Index (Original)'!$A:$O,5,FALSE)))</f>
        <v>Border</v>
      </c>
      <c r="E318" t="str">
        <f>IF($C318="Bord","Border",IF($C318="Fill","Fill",VLOOKUP(_xlfn.NUMBERVALUE($C318),'Index (Original)'!$A:$O,14,FALSE)))</f>
        <v>Border</v>
      </c>
      <c r="F318" t="str">
        <f>IF($C318="Bord","Border",IF($C318="Fill","Fill",VLOOKUP(_xlfn.NUMBERVALUE($C318),'Index (Original)'!$A:$O,15,FALSE)))</f>
        <v>Border</v>
      </c>
    </row>
    <row r="319" spans="1:6" x14ac:dyDescent="0.2">
      <c r="A319">
        <f t="shared" si="9"/>
        <v>10</v>
      </c>
      <c r="B319">
        <f t="shared" si="10"/>
        <v>12</v>
      </c>
      <c r="C319" t="str">
        <f>VLOOKUP(B319,'Layout (Modified)'!$B$4:$AD$33,MATCH(A319,'Layout (Modified)'!$B$3:$AD$3,0),FALSE)</f>
        <v>Bord</v>
      </c>
      <c r="D319" t="str">
        <f>IF($C319="Bord","Border",IF($C319="Fill","Fill",VLOOKUP(_xlfn.NUMBERVALUE($C319),'Index (Original)'!$A:$O,5,FALSE)))</f>
        <v>Border</v>
      </c>
      <c r="E319" t="str">
        <f>IF($C319="Bord","Border",IF($C319="Fill","Fill",VLOOKUP(_xlfn.NUMBERVALUE($C319),'Index (Original)'!$A:$O,14,FALSE)))</f>
        <v>Border</v>
      </c>
      <c r="F319" t="str">
        <f>IF($C319="Bord","Border",IF($C319="Fill","Fill",VLOOKUP(_xlfn.NUMBERVALUE($C319),'Index (Original)'!$A:$O,15,FALSE)))</f>
        <v>Border</v>
      </c>
    </row>
    <row r="320" spans="1:6" x14ac:dyDescent="0.2">
      <c r="A320">
        <f t="shared" si="9"/>
        <v>11</v>
      </c>
      <c r="B320">
        <f t="shared" si="10"/>
        <v>12</v>
      </c>
      <c r="C320">
        <f>VLOOKUP(B320,'Layout (Modified)'!$B$4:$AD$33,MATCH(A320,'Layout (Modified)'!$B$3:$AD$3,0),FALSE)</f>
        <v>1330</v>
      </c>
      <c r="D320" t="str">
        <f>IF($C320="Bord","Border",IF($C320="Fill","Fill",VLOOKUP(_xlfn.NUMBERVALUE($C320),'Index (Original)'!$A:$O,5,FALSE)))</f>
        <v>Syngenta NK0760-3111</v>
      </c>
      <c r="E320" t="str">
        <f>IF($C320="Bord","Border",IF($C320="Fill","Fill",VLOOKUP(_xlfn.NUMBERVALUE($C320),'Index (Original)'!$A:$O,14,FALSE)))</f>
        <v>partial</v>
      </c>
      <c r="F320" t="str">
        <f>IF($C320="Bord","Border",IF($C320="Fill","Fill",VLOOKUP(_xlfn.NUMBERVALUE($C320),'Index (Original)'!$A:$O,15,FALSE)))</f>
        <v>r1</v>
      </c>
    </row>
    <row r="321" spans="1:6" x14ac:dyDescent="0.2">
      <c r="A321">
        <f t="shared" si="9"/>
        <v>12</v>
      </c>
      <c r="B321">
        <f t="shared" si="10"/>
        <v>12</v>
      </c>
      <c r="C321">
        <f>VLOOKUP(B321,'Layout (Modified)'!$B$4:$AD$33,MATCH(A321,'Layout (Modified)'!$B$3:$AD$3,0),FALSE)</f>
        <v>1305</v>
      </c>
      <c r="D321" t="str">
        <f>IF($C321="Bord","Border",IF($C321="Fill","Fill",VLOOKUP(_xlfn.NUMBERVALUE($C321),'Index (Original)'!$A:$O,5,FALSE)))</f>
        <v>PHB47 x LH185</v>
      </c>
      <c r="E321" t="str">
        <f>IF($C321="Bord","Border",IF($C321="Fill","Fill",VLOOKUP(_xlfn.NUMBERVALUE($C321),'Index (Original)'!$A:$O,14,FALSE)))</f>
        <v>partial</v>
      </c>
      <c r="F321" t="str">
        <f>IF($C321="Bord","Border",IF($C321="Fill","Fill",VLOOKUP(_xlfn.NUMBERVALUE($C321),'Index (Original)'!$A:$O,15,FALSE)))</f>
        <v>r1</v>
      </c>
    </row>
    <row r="322" spans="1:6" x14ac:dyDescent="0.2">
      <c r="A322">
        <f t="shared" si="9"/>
        <v>13</v>
      </c>
      <c r="B322">
        <f t="shared" si="10"/>
        <v>12</v>
      </c>
      <c r="C322">
        <f>VLOOKUP(B322,'Layout (Modified)'!$B$4:$AD$33,MATCH(A322,'Layout (Modified)'!$B$3:$AD$3,0),FALSE)</f>
        <v>1280</v>
      </c>
      <c r="D322" t="str">
        <f>IF($C322="Bord","Border",IF($C322="Fill","Fill",VLOOKUP(_xlfn.NUMBERVALUE($C322),'Index (Original)'!$A:$O,5,FALSE)))</f>
        <v>PHP02 x PHK56</v>
      </c>
      <c r="E322" t="str">
        <f>IF($C322="Bord","Border",IF($C322="Fill","Fill",VLOOKUP(_xlfn.NUMBERVALUE($C322),'Index (Original)'!$A:$O,14,FALSE)))</f>
        <v>partial</v>
      </c>
      <c r="F322" t="str">
        <f>IF($C322="Bord","Border",IF($C322="Fill","Fill",VLOOKUP(_xlfn.NUMBERVALUE($C322),'Index (Original)'!$A:$O,15,FALSE)))</f>
        <v>r1</v>
      </c>
    </row>
    <row r="323" spans="1:6" x14ac:dyDescent="0.2">
      <c r="A323">
        <f t="shared" si="9"/>
        <v>14</v>
      </c>
      <c r="B323">
        <f t="shared" si="10"/>
        <v>12</v>
      </c>
      <c r="C323">
        <f>VLOOKUP(B323,'Layout (Modified)'!$B$4:$AD$33,MATCH(A323,'Layout (Modified)'!$B$3:$AD$3,0),FALSE)</f>
        <v>1255</v>
      </c>
      <c r="D323" t="str">
        <f>IF($C323="Bord","Border",IF($C323="Fill","Fill",VLOOKUP(_xlfn.NUMBERVALUE($C323),'Index (Original)'!$A:$O,5,FALSE)))</f>
        <v>LH123HT x PHB47</v>
      </c>
      <c r="E323" t="str">
        <f>IF($C323="Bord","Border",IF($C323="Fill","Fill",VLOOKUP(_xlfn.NUMBERVALUE($C323),'Index (Original)'!$A:$O,14,FALSE)))</f>
        <v>partial</v>
      </c>
      <c r="F323" t="str">
        <f>IF($C323="Bord","Border",IF($C323="Fill","Fill",VLOOKUP(_xlfn.NUMBERVALUE($C323),'Index (Original)'!$A:$O,15,FALSE)))</f>
        <v>r1</v>
      </c>
    </row>
    <row r="324" spans="1:6" x14ac:dyDescent="0.2">
      <c r="A324">
        <f t="shared" si="9"/>
        <v>15</v>
      </c>
      <c r="B324">
        <f t="shared" si="10"/>
        <v>12</v>
      </c>
      <c r="C324">
        <f>VLOOKUP(B324,'Layout (Modified)'!$B$4:$AD$33,MATCH(A324,'Layout (Modified)'!$B$3:$AD$3,0),FALSE)</f>
        <v>1230</v>
      </c>
      <c r="D324" t="str">
        <f>IF($C324="Bord","Border",IF($C324="Fill","Fill",VLOOKUP(_xlfn.NUMBERVALUE($C324),'Index (Original)'!$A:$O,5,FALSE)))</f>
        <v>PHP02 x PHN46</v>
      </c>
      <c r="E324" t="str">
        <f>IF($C324="Bord","Border",IF($C324="Fill","Fill",VLOOKUP(_xlfn.NUMBERVALUE($C324),'Index (Original)'!$A:$O,14,FALSE)))</f>
        <v>partial</v>
      </c>
      <c r="F324" t="str">
        <f>IF($C324="Bord","Border",IF($C324="Fill","Fill",VLOOKUP(_xlfn.NUMBERVALUE($C324),'Index (Original)'!$A:$O,15,FALSE)))</f>
        <v>r1</v>
      </c>
    </row>
    <row r="325" spans="1:6" x14ac:dyDescent="0.2">
      <c r="A325">
        <f t="shared" si="9"/>
        <v>16</v>
      </c>
      <c r="B325">
        <f t="shared" si="10"/>
        <v>12</v>
      </c>
      <c r="C325">
        <f>VLOOKUP(B325,'Layout (Modified)'!$B$4:$AD$33,MATCH(A325,'Layout (Modified)'!$B$3:$AD$3,0),FALSE)</f>
        <v>1205</v>
      </c>
      <c r="D325" t="str">
        <f>IF($C325="Bord","Border",IF($C325="Fill","Fill",VLOOKUP(_xlfn.NUMBERVALUE($C325),'Index (Original)'!$A:$O,5,FALSE)))</f>
        <v>PHK56 x LH198</v>
      </c>
      <c r="E325" t="str">
        <f>IF($C325="Bord","Border",IF($C325="Fill","Fill",VLOOKUP(_xlfn.NUMBERVALUE($C325),'Index (Original)'!$A:$O,14,FALSE)))</f>
        <v>partial</v>
      </c>
      <c r="F325" t="str">
        <f>IF($C325="Bord","Border",IF($C325="Fill","Fill",VLOOKUP(_xlfn.NUMBERVALUE($C325),'Index (Original)'!$A:$O,15,FALSE)))</f>
        <v>r1</v>
      </c>
    </row>
    <row r="326" spans="1:6" x14ac:dyDescent="0.2">
      <c r="A326">
        <f t="shared" si="9"/>
        <v>17</v>
      </c>
      <c r="B326">
        <f t="shared" si="10"/>
        <v>12</v>
      </c>
      <c r="C326">
        <f>VLOOKUP(B326,'Layout (Modified)'!$B$4:$AD$33,MATCH(A326,'Layout (Modified)'!$B$3:$AD$3,0),FALSE)</f>
        <v>1180</v>
      </c>
      <c r="D326" t="str">
        <f>IF($C326="Bord","Border",IF($C326="Fill","Fill",VLOOKUP(_xlfn.NUMBERVALUE($C326),'Index (Original)'!$A:$O,5,FALSE)))</f>
        <v>PHN46 x PHK56</v>
      </c>
      <c r="E326" t="str">
        <f>IF($C326="Bord","Border",IF($C326="Fill","Fill",VLOOKUP(_xlfn.NUMBERVALUE($C326),'Index (Original)'!$A:$O,14,FALSE)))</f>
        <v>partial</v>
      </c>
      <c r="F326" t="str">
        <f>IF($C326="Bord","Border",IF($C326="Fill","Fill",VLOOKUP(_xlfn.NUMBERVALUE($C326),'Index (Original)'!$A:$O,15,FALSE)))</f>
        <v>r1</v>
      </c>
    </row>
    <row r="327" spans="1:6" x14ac:dyDescent="0.2">
      <c r="A327">
        <f t="shared" si="9"/>
        <v>18</v>
      </c>
      <c r="B327">
        <f t="shared" si="10"/>
        <v>12</v>
      </c>
      <c r="C327" t="str">
        <f>VLOOKUP(B327,'Layout (Modified)'!$B$4:$AD$33,MATCH(A327,'Layout (Modified)'!$B$3:$AD$3,0),FALSE)</f>
        <v>Bord</v>
      </c>
      <c r="D327" t="str">
        <f>IF($C327="Bord","Border",IF($C327="Fill","Fill",VLOOKUP(_xlfn.NUMBERVALUE($C327),'Index (Original)'!$A:$O,5,FALSE)))</f>
        <v>Border</v>
      </c>
      <c r="E327" t="str">
        <f>IF($C327="Bord","Border",IF($C327="Fill","Fill",VLOOKUP(_xlfn.NUMBERVALUE($C327),'Index (Original)'!$A:$O,14,FALSE)))</f>
        <v>Border</v>
      </c>
      <c r="F327" t="str">
        <f>IF($C327="Bord","Border",IF($C327="Fill","Fill",VLOOKUP(_xlfn.NUMBERVALUE($C327),'Index (Original)'!$A:$O,15,FALSE)))</f>
        <v>Border</v>
      </c>
    </row>
    <row r="328" spans="1:6" x14ac:dyDescent="0.2">
      <c r="A328">
        <f t="shared" si="9"/>
        <v>19</v>
      </c>
      <c r="B328">
        <f t="shared" si="10"/>
        <v>12</v>
      </c>
      <c r="C328" t="str">
        <f>VLOOKUP(B328,'Layout (Modified)'!$B$4:$AD$33,MATCH(A328,'Layout (Modified)'!$B$3:$AD$3,0),FALSE)</f>
        <v>Bord</v>
      </c>
      <c r="D328" t="str">
        <f>IF($C328="Bord","Border",IF($C328="Fill","Fill",VLOOKUP(_xlfn.NUMBERVALUE($C328),'Index (Original)'!$A:$O,5,FALSE)))</f>
        <v>Border</v>
      </c>
      <c r="E328" t="str">
        <f>IF($C328="Bord","Border",IF($C328="Fill","Fill",VLOOKUP(_xlfn.NUMBERVALUE($C328),'Index (Original)'!$A:$O,14,FALSE)))</f>
        <v>Border</v>
      </c>
      <c r="F328" t="str">
        <f>IF($C328="Bord","Border",IF($C328="Fill","Fill",VLOOKUP(_xlfn.NUMBERVALUE($C328),'Index (Original)'!$A:$O,15,FALSE)))</f>
        <v>Border</v>
      </c>
    </row>
    <row r="329" spans="1:6" x14ac:dyDescent="0.2">
      <c r="A329">
        <f t="shared" si="9"/>
        <v>20</v>
      </c>
      <c r="B329">
        <f t="shared" si="10"/>
        <v>12</v>
      </c>
      <c r="C329">
        <f>VLOOKUP(B329,'Layout (Modified)'!$B$4:$AD$33,MATCH(A329,'Layout (Modified)'!$B$3:$AD$3,0),FALSE)</f>
        <v>1160</v>
      </c>
      <c r="D329" t="str">
        <f>IF($C329="Bord","Border",IF($C329="Fill","Fill",VLOOKUP(_xlfn.NUMBERVALUE($C329),'Index (Original)'!$A:$O,5,FALSE)))</f>
        <v>Syngenta NK0760-3111</v>
      </c>
      <c r="E329" t="str">
        <f>IF($C329="Bord","Border",IF($C329="Fill","Fill",VLOOKUP(_xlfn.NUMBERVALUE($C329),'Index (Original)'!$A:$O,14,FALSE)))</f>
        <v>low</v>
      </c>
      <c r="F329" t="str">
        <f>IF($C329="Bord","Border",IF($C329="Fill","Fill",VLOOKUP(_xlfn.NUMBERVALUE($C329),'Index (Original)'!$A:$O,15,FALSE)))</f>
        <v>r1</v>
      </c>
    </row>
    <row r="330" spans="1:6" x14ac:dyDescent="0.2">
      <c r="A330">
        <f t="shared" si="9"/>
        <v>21</v>
      </c>
      <c r="B330">
        <f t="shared" si="10"/>
        <v>12</v>
      </c>
      <c r="C330">
        <f>VLOOKUP(B330,'Layout (Modified)'!$B$4:$AD$33,MATCH(A330,'Layout (Modified)'!$B$3:$AD$3,0),FALSE)</f>
        <v>1135</v>
      </c>
      <c r="D330" t="str">
        <f>IF($C330="Bord","Border",IF($C330="Fill","Fill",VLOOKUP(_xlfn.NUMBERVALUE($C330),'Index (Original)'!$A:$O,5,FALSE)))</f>
        <v>Pioneer 1311 AMXT</v>
      </c>
      <c r="E330" t="str">
        <f>IF($C330="Bord","Border",IF($C330="Fill","Fill",VLOOKUP(_xlfn.NUMBERVALUE($C330),'Index (Original)'!$A:$O,14,FALSE)))</f>
        <v>low</v>
      </c>
      <c r="F330" t="str">
        <f>IF($C330="Bord","Border",IF($C330="Fill","Fill",VLOOKUP(_xlfn.NUMBERVALUE($C330),'Index (Original)'!$A:$O,15,FALSE)))</f>
        <v>r1</v>
      </c>
    </row>
    <row r="331" spans="1:6" x14ac:dyDescent="0.2">
      <c r="A331">
        <f t="shared" si="9"/>
        <v>22</v>
      </c>
      <c r="B331">
        <f t="shared" si="10"/>
        <v>12</v>
      </c>
      <c r="C331">
        <f>VLOOKUP(B331,'Layout (Modified)'!$B$4:$AD$33,MATCH(A331,'Layout (Modified)'!$B$3:$AD$3,0),FALSE)</f>
        <v>1110</v>
      </c>
      <c r="D331" t="str">
        <f>IF($C331="Bord","Border",IF($C331="Fill","Fill",VLOOKUP(_xlfn.NUMBERVALUE($C331),'Index (Original)'!$A:$O,5,FALSE)))</f>
        <v>PHP02 x LH145</v>
      </c>
      <c r="E331" t="str">
        <f>IF($C331="Bord","Border",IF($C331="Fill","Fill",VLOOKUP(_xlfn.NUMBERVALUE($C331),'Index (Original)'!$A:$O,14,FALSE)))</f>
        <v>low</v>
      </c>
      <c r="F331" t="str">
        <f>IF($C331="Bord","Border",IF($C331="Fill","Fill",VLOOKUP(_xlfn.NUMBERVALUE($C331),'Index (Original)'!$A:$O,15,FALSE)))</f>
        <v>r1</v>
      </c>
    </row>
    <row r="332" spans="1:6" x14ac:dyDescent="0.2">
      <c r="A332">
        <f t="shared" si="9"/>
        <v>23</v>
      </c>
      <c r="B332">
        <f t="shared" si="10"/>
        <v>12</v>
      </c>
      <c r="C332">
        <f>VLOOKUP(B332,'Layout (Modified)'!$B$4:$AD$33,MATCH(A332,'Layout (Modified)'!$B$3:$AD$3,0),FALSE)</f>
        <v>1085</v>
      </c>
      <c r="D332" t="str">
        <f>IF($C332="Bord","Border",IF($C332="Fill","Fill",VLOOKUP(_xlfn.NUMBERVALUE($C332),'Index (Original)'!$A:$O,5,FALSE)))</f>
        <v>2369 x PHP02</v>
      </c>
      <c r="E332" t="str">
        <f>IF($C332="Bord","Border",IF($C332="Fill","Fill",VLOOKUP(_xlfn.NUMBERVALUE($C332),'Index (Original)'!$A:$O,14,FALSE)))</f>
        <v>low</v>
      </c>
      <c r="F332" t="str">
        <f>IF($C332="Bord","Border",IF($C332="Fill","Fill",VLOOKUP(_xlfn.NUMBERVALUE($C332),'Index (Original)'!$A:$O,15,FALSE)))</f>
        <v>r1</v>
      </c>
    </row>
    <row r="333" spans="1:6" x14ac:dyDescent="0.2">
      <c r="A333">
        <f t="shared" si="9"/>
        <v>24</v>
      </c>
      <c r="B333">
        <f t="shared" si="10"/>
        <v>12</v>
      </c>
      <c r="C333">
        <f>VLOOKUP(B333,'Layout (Modified)'!$B$4:$AD$33,MATCH(A333,'Layout (Modified)'!$B$3:$AD$3,0),FALSE)</f>
        <v>1060</v>
      </c>
      <c r="D333" t="str">
        <f>IF($C333="Bord","Border",IF($C333="Fill","Fill",VLOOKUP(_xlfn.NUMBERVALUE($C333),'Index (Original)'!$A:$O,5,FALSE)))</f>
        <v>2369 x PHZ51</v>
      </c>
      <c r="E333" t="str">
        <f>IF($C333="Bord","Border",IF($C333="Fill","Fill",VLOOKUP(_xlfn.NUMBERVALUE($C333),'Index (Original)'!$A:$O,14,FALSE)))</f>
        <v>low</v>
      </c>
      <c r="F333" t="str">
        <f>IF($C333="Bord","Border",IF($C333="Fill","Fill",VLOOKUP(_xlfn.NUMBERVALUE($C333),'Index (Original)'!$A:$O,15,FALSE)))</f>
        <v>r1</v>
      </c>
    </row>
    <row r="334" spans="1:6" x14ac:dyDescent="0.2">
      <c r="A334">
        <f t="shared" si="9"/>
        <v>25</v>
      </c>
      <c r="B334">
        <f t="shared" si="10"/>
        <v>12</v>
      </c>
      <c r="C334">
        <f>VLOOKUP(B334,'Layout (Modified)'!$B$4:$AD$33,MATCH(A334,'Layout (Modified)'!$B$3:$AD$3,0),FALSE)</f>
        <v>1035</v>
      </c>
      <c r="D334" t="str">
        <f>IF($C334="Bord","Border",IF($C334="Fill","Fill",VLOOKUP(_xlfn.NUMBERVALUE($C334),'Index (Original)'!$A:$O,5,FALSE)))</f>
        <v>LH123HT x 3IIH6</v>
      </c>
      <c r="E334" t="str">
        <f>IF($C334="Bord","Border",IF($C334="Fill","Fill",VLOOKUP(_xlfn.NUMBERVALUE($C334),'Index (Original)'!$A:$O,14,FALSE)))</f>
        <v>low</v>
      </c>
      <c r="F334" t="str">
        <f>IF($C334="Bord","Border",IF($C334="Fill","Fill",VLOOKUP(_xlfn.NUMBERVALUE($C334),'Index (Original)'!$A:$O,15,FALSE)))</f>
        <v>r1</v>
      </c>
    </row>
    <row r="335" spans="1:6" x14ac:dyDescent="0.2">
      <c r="A335">
        <f t="shared" si="9"/>
        <v>26</v>
      </c>
      <c r="B335">
        <f t="shared" si="10"/>
        <v>12</v>
      </c>
      <c r="C335">
        <f>VLOOKUP(B335,'Layout (Modified)'!$B$4:$AD$33,MATCH(A335,'Layout (Modified)'!$B$3:$AD$3,0),FALSE)</f>
        <v>1010</v>
      </c>
      <c r="D335" t="str">
        <f>IF($C335="Bord","Border",IF($C335="Fill","Fill",VLOOKUP(_xlfn.NUMBERVALUE($C335),'Index (Original)'!$A:$O,5,FALSE)))</f>
        <v>PHK76 x LH145</v>
      </c>
      <c r="E335" t="str">
        <f>IF($C335="Bord","Border",IF($C335="Fill","Fill",VLOOKUP(_xlfn.NUMBERVALUE($C335),'Index (Original)'!$A:$O,14,FALSE)))</f>
        <v>low</v>
      </c>
      <c r="F335" t="str">
        <f>IF($C335="Bord","Border",IF($C335="Fill","Fill",VLOOKUP(_xlfn.NUMBERVALUE($C335),'Index (Original)'!$A:$O,15,FALSE)))</f>
        <v>r1</v>
      </c>
    </row>
    <row r="336" spans="1:6" x14ac:dyDescent="0.2">
      <c r="A336">
        <f t="shared" si="9"/>
        <v>27</v>
      </c>
      <c r="B336">
        <f t="shared" si="10"/>
        <v>12</v>
      </c>
      <c r="C336" t="str">
        <f>VLOOKUP(B336,'Layout (Modified)'!$B$4:$AD$33,MATCH(A336,'Layout (Modified)'!$B$3:$AD$3,0),FALSE)</f>
        <v>Bord</v>
      </c>
      <c r="D336" t="str">
        <f>IF($C336="Bord","Border",IF($C336="Fill","Fill",VLOOKUP(_xlfn.NUMBERVALUE($C336),'Index (Original)'!$A:$O,5,FALSE)))</f>
        <v>Border</v>
      </c>
      <c r="E336" t="str">
        <f>IF($C336="Bord","Border",IF($C336="Fill","Fill",VLOOKUP(_xlfn.NUMBERVALUE($C336),'Index (Original)'!$A:$O,14,FALSE)))</f>
        <v>Border</v>
      </c>
      <c r="F336" t="str">
        <f>IF($C336="Bord","Border",IF($C336="Fill","Fill",VLOOKUP(_xlfn.NUMBERVALUE($C336),'Index (Original)'!$A:$O,15,FALSE)))</f>
        <v>Border</v>
      </c>
    </row>
    <row r="337" spans="1:6" x14ac:dyDescent="0.2">
      <c r="A337">
        <f t="shared" si="9"/>
        <v>28</v>
      </c>
      <c r="B337">
        <f t="shared" si="10"/>
        <v>12</v>
      </c>
      <c r="C337" t="str">
        <f>VLOOKUP(B337,'Layout (Modified)'!$B$4:$AD$33,MATCH(A337,'Layout (Modified)'!$B$3:$AD$3,0),FALSE)</f>
        <v>Bord</v>
      </c>
      <c r="D337" t="str">
        <f>IF($C337="Bord","Border",IF($C337="Fill","Fill",VLOOKUP(_xlfn.NUMBERVALUE($C337),'Index (Original)'!$A:$O,5,FALSE)))</f>
        <v>Border</v>
      </c>
      <c r="E337" t="str">
        <f>IF($C337="Bord","Border",IF($C337="Fill","Fill",VLOOKUP(_xlfn.NUMBERVALUE($C337),'Index (Original)'!$A:$O,14,FALSE)))</f>
        <v>Border</v>
      </c>
      <c r="F337" t="str">
        <f>IF($C337="Bord","Border",IF($C337="Fill","Fill",VLOOKUP(_xlfn.NUMBERVALUE($C337),'Index (Original)'!$A:$O,15,FALSE)))</f>
        <v>Border</v>
      </c>
    </row>
    <row r="338" spans="1:6" x14ac:dyDescent="0.2">
      <c r="A338">
        <f t="shared" si="9"/>
        <v>1</v>
      </c>
      <c r="B338">
        <f t="shared" si="10"/>
        <v>13</v>
      </c>
      <c r="C338">
        <f>VLOOKUP(B338,'Layout (Modified)'!$B$4:$AD$33,MATCH(A338,'Layout (Modified)'!$B$3:$AD$3,0),FALSE)</f>
        <v>1501</v>
      </c>
      <c r="D338" t="str">
        <f>IF($C338="Bord","Border",IF($C338="Fill","Fill",VLOOKUP(_xlfn.NUMBERVALUE($C338),'Index (Original)'!$A:$O,5,FALSE)))</f>
        <v>Syngenta NK0760-3111</v>
      </c>
      <c r="E338" t="str">
        <f>IF($C338="Bord","Border",IF($C338="Fill","Fill",VLOOKUP(_xlfn.NUMBERVALUE($C338),'Index (Original)'!$A:$O,14,FALSE)))</f>
        <v>full</v>
      </c>
      <c r="F338" t="str">
        <f>IF($C338="Bord","Border",IF($C338="Fill","Fill",VLOOKUP(_xlfn.NUMBERVALUE($C338),'Index (Original)'!$A:$O,15,FALSE)))</f>
        <v>r1</v>
      </c>
    </row>
    <row r="339" spans="1:6" x14ac:dyDescent="0.2">
      <c r="A339">
        <f t="shared" si="9"/>
        <v>2</v>
      </c>
      <c r="B339">
        <f t="shared" si="10"/>
        <v>13</v>
      </c>
      <c r="C339">
        <f>VLOOKUP(B339,'Layout (Modified)'!$B$4:$AD$33,MATCH(A339,'Layout (Modified)'!$B$3:$AD$3,0),FALSE)</f>
        <v>1476</v>
      </c>
      <c r="D339" t="str">
        <f>IF($C339="Bord","Border",IF($C339="Fill","Fill",VLOOKUP(_xlfn.NUMBERVALUE($C339),'Index (Original)'!$A:$O,5,FALSE)))</f>
        <v>F42 x OH43</v>
      </c>
      <c r="E339" t="str">
        <f>IF($C339="Bord","Border",IF($C339="Fill","Fill",VLOOKUP(_xlfn.NUMBERVALUE($C339),'Index (Original)'!$A:$O,14,FALSE)))</f>
        <v>full</v>
      </c>
      <c r="F339" t="str">
        <f>IF($C339="Bord","Border",IF($C339="Fill","Fill",VLOOKUP(_xlfn.NUMBERVALUE($C339),'Index (Original)'!$A:$O,15,FALSE)))</f>
        <v>r1</v>
      </c>
    </row>
    <row r="340" spans="1:6" x14ac:dyDescent="0.2">
      <c r="A340">
        <f t="shared" si="9"/>
        <v>3</v>
      </c>
      <c r="B340">
        <f t="shared" si="10"/>
        <v>13</v>
      </c>
      <c r="C340">
        <f>VLOOKUP(B340,'Layout (Modified)'!$B$4:$AD$33,MATCH(A340,'Layout (Modified)'!$B$3:$AD$3,0),FALSE)</f>
        <v>1451</v>
      </c>
      <c r="D340" t="str">
        <f>IF($C340="Bord","Border",IF($C340="Fill","Fill",VLOOKUP(_xlfn.NUMBERVALUE($C340),'Index (Original)'!$A:$O,5,FALSE)))</f>
        <v>PHP02 x LH145</v>
      </c>
      <c r="E340" t="str">
        <f>IF($C340="Bord","Border",IF($C340="Fill","Fill",VLOOKUP(_xlfn.NUMBERVALUE($C340),'Index (Original)'!$A:$O,14,FALSE)))</f>
        <v>full</v>
      </c>
      <c r="F340" t="str">
        <f>IF($C340="Bord","Border",IF($C340="Fill","Fill",VLOOKUP(_xlfn.NUMBERVALUE($C340),'Index (Original)'!$A:$O,15,FALSE)))</f>
        <v>r1</v>
      </c>
    </row>
    <row r="341" spans="1:6" x14ac:dyDescent="0.2">
      <c r="A341">
        <f t="shared" si="9"/>
        <v>4</v>
      </c>
      <c r="B341">
        <f t="shared" si="10"/>
        <v>13</v>
      </c>
      <c r="C341">
        <f>VLOOKUP(B341,'Layout (Modified)'!$B$4:$AD$33,MATCH(A341,'Layout (Modified)'!$B$3:$AD$3,0),FALSE)</f>
        <v>1426</v>
      </c>
      <c r="D341" t="str">
        <f>IF($C341="Bord","Border",IF($C341="Fill","Fill",VLOOKUP(_xlfn.NUMBERVALUE($C341),'Index (Original)'!$A:$O,5,FALSE)))</f>
        <v>PHB47 x PHK56</v>
      </c>
      <c r="E341" t="str">
        <f>IF($C341="Bord","Border",IF($C341="Fill","Fill",VLOOKUP(_xlfn.NUMBERVALUE($C341),'Index (Original)'!$A:$O,14,FALSE)))</f>
        <v>full</v>
      </c>
      <c r="F341" t="str">
        <f>IF($C341="Bord","Border",IF($C341="Fill","Fill",VLOOKUP(_xlfn.NUMBERVALUE($C341),'Index (Original)'!$A:$O,15,FALSE)))</f>
        <v>r1</v>
      </c>
    </row>
    <row r="342" spans="1:6" x14ac:dyDescent="0.2">
      <c r="A342">
        <f t="shared" si="9"/>
        <v>5</v>
      </c>
      <c r="B342">
        <f t="shared" si="10"/>
        <v>13</v>
      </c>
      <c r="C342">
        <f>VLOOKUP(B342,'Layout (Modified)'!$B$4:$AD$33,MATCH(A342,'Layout (Modified)'!$B$3:$AD$3,0),FALSE)</f>
        <v>1401</v>
      </c>
      <c r="D342" t="str">
        <f>IF($C342="Bord","Border",IF($C342="Fill","Fill",VLOOKUP(_xlfn.NUMBERVALUE($C342),'Index (Original)'!$A:$O,5,FALSE)))</f>
        <v>WF9 x H95</v>
      </c>
      <c r="E342" t="str">
        <f>IF($C342="Bord","Border",IF($C342="Fill","Fill",VLOOKUP(_xlfn.NUMBERVALUE($C342),'Index (Original)'!$A:$O,14,FALSE)))</f>
        <v>full</v>
      </c>
      <c r="F342" t="str">
        <f>IF($C342="Bord","Border",IF($C342="Fill","Fill",VLOOKUP(_xlfn.NUMBERVALUE($C342),'Index (Original)'!$A:$O,15,FALSE)))</f>
        <v>r1</v>
      </c>
    </row>
    <row r="343" spans="1:6" x14ac:dyDescent="0.2">
      <c r="A343">
        <f t="shared" si="9"/>
        <v>6</v>
      </c>
      <c r="B343">
        <f t="shared" si="10"/>
        <v>13</v>
      </c>
      <c r="C343">
        <f>VLOOKUP(B343,'Layout (Modified)'!$B$4:$AD$33,MATCH(A343,'Layout (Modified)'!$B$3:$AD$3,0),FALSE)</f>
        <v>1376</v>
      </c>
      <c r="D343" t="str">
        <f>IF($C343="Bord","Border",IF($C343="Fill","Fill",VLOOKUP(_xlfn.NUMBERVALUE($C343),'Index (Original)'!$A:$O,5,FALSE)))</f>
        <v>B73 x PHM49</v>
      </c>
      <c r="E343" t="str">
        <f>IF($C343="Bord","Border",IF($C343="Fill","Fill",VLOOKUP(_xlfn.NUMBERVALUE($C343),'Index (Original)'!$A:$O,14,FALSE)))</f>
        <v>full</v>
      </c>
      <c r="F343" t="str">
        <f>IF($C343="Bord","Border",IF($C343="Fill","Fill",VLOOKUP(_xlfn.NUMBERVALUE($C343),'Index (Original)'!$A:$O,15,FALSE)))</f>
        <v>r1</v>
      </c>
    </row>
    <row r="344" spans="1:6" x14ac:dyDescent="0.2">
      <c r="A344">
        <f t="shared" si="9"/>
        <v>7</v>
      </c>
      <c r="B344">
        <f t="shared" si="10"/>
        <v>13</v>
      </c>
      <c r="C344">
        <f>VLOOKUP(B344,'Layout (Modified)'!$B$4:$AD$33,MATCH(A344,'Layout (Modified)'!$B$3:$AD$3,0),FALSE)</f>
        <v>1351</v>
      </c>
      <c r="D344" t="str">
        <f>IF($C344="Bord","Border",IF($C344="Fill","Fill",VLOOKUP(_xlfn.NUMBERVALUE($C344),'Index (Original)'!$A:$O,5,FALSE)))</f>
        <v>2369 x PHP02</v>
      </c>
      <c r="E344" t="str">
        <f>IF($C344="Bord","Border",IF($C344="Fill","Fill",VLOOKUP(_xlfn.NUMBERVALUE($C344),'Index (Original)'!$A:$O,14,FALSE)))</f>
        <v>full</v>
      </c>
      <c r="F344" t="str">
        <f>IF($C344="Bord","Border",IF($C344="Fill","Fill",VLOOKUP(_xlfn.NUMBERVALUE($C344),'Index (Original)'!$A:$O,15,FALSE)))</f>
        <v>r1</v>
      </c>
    </row>
    <row r="345" spans="1:6" x14ac:dyDescent="0.2">
      <c r="A345">
        <f t="shared" si="9"/>
        <v>8</v>
      </c>
      <c r="B345">
        <f t="shared" si="10"/>
        <v>13</v>
      </c>
      <c r="C345" t="str">
        <f>VLOOKUP(B345,'Layout (Modified)'!$B$4:$AD$33,MATCH(A345,'Layout (Modified)'!$B$3:$AD$3,0),FALSE)</f>
        <v>Bord</v>
      </c>
      <c r="D345" t="str">
        <f>IF($C345="Bord","Border",IF($C345="Fill","Fill",VLOOKUP(_xlfn.NUMBERVALUE($C345),'Index (Original)'!$A:$O,5,FALSE)))</f>
        <v>Border</v>
      </c>
      <c r="E345" t="str">
        <f>IF($C345="Bord","Border",IF($C345="Fill","Fill",VLOOKUP(_xlfn.NUMBERVALUE($C345),'Index (Original)'!$A:$O,14,FALSE)))</f>
        <v>Border</v>
      </c>
      <c r="F345" t="str">
        <f>IF($C345="Bord","Border",IF($C345="Fill","Fill",VLOOKUP(_xlfn.NUMBERVALUE($C345),'Index (Original)'!$A:$O,15,FALSE)))</f>
        <v>Border</v>
      </c>
    </row>
    <row r="346" spans="1:6" x14ac:dyDescent="0.2">
      <c r="A346">
        <f t="shared" si="9"/>
        <v>9</v>
      </c>
      <c r="B346">
        <f t="shared" si="10"/>
        <v>13</v>
      </c>
      <c r="C346" t="str">
        <f>VLOOKUP(B346,'Layout (Modified)'!$B$4:$AD$33,MATCH(A346,'Layout (Modified)'!$B$3:$AD$3,0),FALSE)</f>
        <v>Bord</v>
      </c>
      <c r="D346" t="str">
        <f>IF($C346="Bord","Border",IF($C346="Fill","Fill",VLOOKUP(_xlfn.NUMBERVALUE($C346),'Index (Original)'!$A:$O,5,FALSE)))</f>
        <v>Border</v>
      </c>
      <c r="E346" t="str">
        <f>IF($C346="Bord","Border",IF($C346="Fill","Fill",VLOOKUP(_xlfn.NUMBERVALUE($C346),'Index (Original)'!$A:$O,14,FALSE)))</f>
        <v>Border</v>
      </c>
      <c r="F346" t="str">
        <f>IF($C346="Bord","Border",IF($C346="Fill","Fill",VLOOKUP(_xlfn.NUMBERVALUE($C346),'Index (Original)'!$A:$O,15,FALSE)))</f>
        <v>Border</v>
      </c>
    </row>
    <row r="347" spans="1:6" x14ac:dyDescent="0.2">
      <c r="A347">
        <f t="shared" si="9"/>
        <v>10</v>
      </c>
      <c r="B347">
        <f t="shared" si="10"/>
        <v>13</v>
      </c>
      <c r="C347" t="str">
        <f>VLOOKUP(B347,'Layout (Modified)'!$B$4:$AD$33,MATCH(A347,'Layout (Modified)'!$B$3:$AD$3,0),FALSE)</f>
        <v>Bord</v>
      </c>
      <c r="D347" t="str">
        <f>IF($C347="Bord","Border",IF($C347="Fill","Fill",VLOOKUP(_xlfn.NUMBERVALUE($C347),'Index (Original)'!$A:$O,5,FALSE)))</f>
        <v>Border</v>
      </c>
      <c r="E347" t="str">
        <f>IF($C347="Bord","Border",IF($C347="Fill","Fill",VLOOKUP(_xlfn.NUMBERVALUE($C347),'Index (Original)'!$A:$O,14,FALSE)))</f>
        <v>Border</v>
      </c>
      <c r="F347" t="str">
        <f>IF($C347="Bord","Border",IF($C347="Fill","Fill",VLOOKUP(_xlfn.NUMBERVALUE($C347),'Index (Original)'!$A:$O,15,FALSE)))</f>
        <v>Border</v>
      </c>
    </row>
    <row r="348" spans="1:6" x14ac:dyDescent="0.2">
      <c r="A348">
        <f t="shared" si="9"/>
        <v>11</v>
      </c>
      <c r="B348">
        <f t="shared" si="10"/>
        <v>13</v>
      </c>
      <c r="C348">
        <f>VLOOKUP(B348,'Layout (Modified)'!$B$4:$AD$33,MATCH(A348,'Layout (Modified)'!$B$3:$AD$3,0),FALSE)</f>
        <v>1331</v>
      </c>
      <c r="D348" t="str">
        <f>IF($C348="Bord","Border",IF($C348="Fill","Fill",VLOOKUP(_xlfn.NUMBERVALUE($C348),'Index (Original)'!$A:$O,5,FALSE)))</f>
        <v>Syngenta NK0760-3111</v>
      </c>
      <c r="E348" t="str">
        <f>IF($C348="Bord","Border",IF($C348="Fill","Fill",VLOOKUP(_xlfn.NUMBERVALUE($C348),'Index (Original)'!$A:$O,14,FALSE)))</f>
        <v>partial</v>
      </c>
      <c r="F348" t="str">
        <f>IF($C348="Bord","Border",IF($C348="Fill","Fill",VLOOKUP(_xlfn.NUMBERVALUE($C348),'Index (Original)'!$A:$O,15,FALSE)))</f>
        <v>r1</v>
      </c>
    </row>
    <row r="349" spans="1:6" x14ac:dyDescent="0.2">
      <c r="A349">
        <f t="shared" si="9"/>
        <v>12</v>
      </c>
      <c r="B349">
        <f t="shared" si="10"/>
        <v>13</v>
      </c>
      <c r="C349">
        <f>VLOOKUP(B349,'Layout (Modified)'!$B$4:$AD$33,MATCH(A349,'Layout (Modified)'!$B$3:$AD$3,0),FALSE)</f>
        <v>1306</v>
      </c>
      <c r="D349" t="str">
        <f>IF($C349="Bord","Border",IF($C349="Fill","Fill",VLOOKUP(_xlfn.NUMBERVALUE($C349),'Index (Original)'!$A:$O,5,FALSE)))</f>
        <v>B14A x Mo17</v>
      </c>
      <c r="E349" t="str">
        <f>IF($C349="Bord","Border",IF($C349="Fill","Fill",VLOOKUP(_xlfn.NUMBERVALUE($C349),'Index (Original)'!$A:$O,14,FALSE)))</f>
        <v>partial</v>
      </c>
      <c r="F349" t="str">
        <f>IF($C349="Bord","Border",IF($C349="Fill","Fill",VLOOKUP(_xlfn.NUMBERVALUE($C349),'Index (Original)'!$A:$O,15,FALSE)))</f>
        <v>r1</v>
      </c>
    </row>
    <row r="350" spans="1:6" x14ac:dyDescent="0.2">
      <c r="A350">
        <f t="shared" si="9"/>
        <v>13</v>
      </c>
      <c r="B350">
        <f t="shared" si="10"/>
        <v>13</v>
      </c>
      <c r="C350">
        <f>VLOOKUP(B350,'Layout (Modified)'!$B$4:$AD$33,MATCH(A350,'Layout (Modified)'!$B$3:$AD$3,0),FALSE)</f>
        <v>1281</v>
      </c>
      <c r="D350" t="str">
        <f>IF($C350="Bord","Border",IF($C350="Fill","Fill",VLOOKUP(_xlfn.NUMBERVALUE($C350),'Index (Original)'!$A:$O,5,FALSE)))</f>
        <v>F42 x OH43</v>
      </c>
      <c r="E350" t="str">
        <f>IF($C350="Bord","Border",IF($C350="Fill","Fill",VLOOKUP(_xlfn.NUMBERVALUE($C350),'Index (Original)'!$A:$O,14,FALSE)))</f>
        <v>partial</v>
      </c>
      <c r="F350" t="str">
        <f>IF($C350="Bord","Border",IF($C350="Fill","Fill",VLOOKUP(_xlfn.NUMBERVALUE($C350),'Index (Original)'!$A:$O,15,FALSE)))</f>
        <v>r1</v>
      </c>
    </row>
    <row r="351" spans="1:6" x14ac:dyDescent="0.2">
      <c r="A351">
        <f t="shared" ref="A351:A414" si="11">A323</f>
        <v>14</v>
      </c>
      <c r="B351">
        <f t="shared" ref="B351:B414" si="12">IF(A351&lt;A350,B350+1,B350)</f>
        <v>13</v>
      </c>
      <c r="C351">
        <f>VLOOKUP(B351,'Layout (Modified)'!$B$4:$AD$33,MATCH(A351,'Layout (Modified)'!$B$3:$AD$3,0),FALSE)</f>
        <v>1256</v>
      </c>
      <c r="D351" t="str">
        <f>IF($C351="Bord","Border",IF($C351="Fill","Fill",VLOOKUP(_xlfn.NUMBERVALUE($C351),'Index (Original)'!$A:$O,5,FALSE)))</f>
        <v>PHP02 x W606S</v>
      </c>
      <c r="E351" t="str">
        <f>IF($C351="Bord","Border",IF($C351="Fill","Fill",VLOOKUP(_xlfn.NUMBERVALUE($C351),'Index (Original)'!$A:$O,14,FALSE)))</f>
        <v>partial</v>
      </c>
      <c r="F351" t="str">
        <f>IF($C351="Bord","Border",IF($C351="Fill","Fill",VLOOKUP(_xlfn.NUMBERVALUE($C351),'Index (Original)'!$A:$O,15,FALSE)))</f>
        <v>r1</v>
      </c>
    </row>
    <row r="352" spans="1:6" x14ac:dyDescent="0.2">
      <c r="A352">
        <f t="shared" si="11"/>
        <v>15</v>
      </c>
      <c r="B352">
        <f t="shared" si="12"/>
        <v>13</v>
      </c>
      <c r="C352">
        <f>VLOOKUP(B352,'Layout (Modified)'!$B$4:$AD$33,MATCH(A352,'Layout (Modified)'!$B$3:$AD$3,0),FALSE)</f>
        <v>1231</v>
      </c>
      <c r="D352" t="str">
        <f>IF($C352="Bord","Border",IF($C352="Fill","Fill",VLOOKUP(_xlfn.NUMBERVALUE($C352),'Index (Original)'!$A:$O,5,FALSE)))</f>
        <v>LH82 x W606S</v>
      </c>
      <c r="E352" t="str">
        <f>IF($C352="Bord","Border",IF($C352="Fill","Fill",VLOOKUP(_xlfn.NUMBERVALUE($C352),'Index (Original)'!$A:$O,14,FALSE)))</f>
        <v>partial</v>
      </c>
      <c r="F352" t="str">
        <f>IF($C352="Bord","Border",IF($C352="Fill","Fill",VLOOKUP(_xlfn.NUMBERVALUE($C352),'Index (Original)'!$A:$O,15,FALSE)))</f>
        <v>r1</v>
      </c>
    </row>
    <row r="353" spans="1:6" x14ac:dyDescent="0.2">
      <c r="A353">
        <f t="shared" si="11"/>
        <v>16</v>
      </c>
      <c r="B353">
        <f t="shared" si="12"/>
        <v>13</v>
      </c>
      <c r="C353">
        <f>VLOOKUP(B353,'Layout (Modified)'!$B$4:$AD$33,MATCH(A353,'Layout (Modified)'!$B$3:$AD$3,0),FALSE)</f>
        <v>1206</v>
      </c>
      <c r="D353" t="str">
        <f>IF($C353="Bord","Border",IF($C353="Fill","Fill",VLOOKUP(_xlfn.NUMBERVALUE($C353),'Index (Original)'!$A:$O,5,FALSE)))</f>
        <v>N209 x 3IIH6</v>
      </c>
      <c r="E353" t="str">
        <f>IF($C353="Bord","Border",IF($C353="Fill","Fill",VLOOKUP(_xlfn.NUMBERVALUE($C353),'Index (Original)'!$A:$O,14,FALSE)))</f>
        <v>partial</v>
      </c>
      <c r="F353" t="str">
        <f>IF($C353="Bord","Border",IF($C353="Fill","Fill",VLOOKUP(_xlfn.NUMBERVALUE($C353),'Index (Original)'!$A:$O,15,FALSE)))</f>
        <v>r1</v>
      </c>
    </row>
    <row r="354" spans="1:6" x14ac:dyDescent="0.2">
      <c r="A354">
        <f t="shared" si="11"/>
        <v>17</v>
      </c>
      <c r="B354">
        <f t="shared" si="12"/>
        <v>13</v>
      </c>
      <c r="C354">
        <f>VLOOKUP(B354,'Layout (Modified)'!$B$4:$AD$33,MATCH(A354,'Layout (Modified)'!$B$3:$AD$3,0),FALSE)</f>
        <v>1181</v>
      </c>
      <c r="D354" t="str">
        <f>IF($C354="Bord","Border",IF($C354="Fill","Fill",VLOOKUP(_xlfn.NUMBERVALUE($C354),'Index (Original)'!$A:$O,5,FALSE)))</f>
        <v>LH195 x LH123HT</v>
      </c>
      <c r="E354" t="str">
        <f>IF($C354="Bord","Border",IF($C354="Fill","Fill",VLOOKUP(_xlfn.NUMBERVALUE($C354),'Index (Original)'!$A:$O,14,FALSE)))</f>
        <v>partial</v>
      </c>
      <c r="F354" t="str">
        <f>IF($C354="Bord","Border",IF($C354="Fill","Fill",VLOOKUP(_xlfn.NUMBERVALUE($C354),'Index (Original)'!$A:$O,15,FALSE)))</f>
        <v>r1</v>
      </c>
    </row>
    <row r="355" spans="1:6" x14ac:dyDescent="0.2">
      <c r="A355">
        <f t="shared" si="11"/>
        <v>18</v>
      </c>
      <c r="B355">
        <f t="shared" si="12"/>
        <v>13</v>
      </c>
      <c r="C355" t="str">
        <f>VLOOKUP(B355,'Layout (Modified)'!$B$4:$AD$33,MATCH(A355,'Layout (Modified)'!$B$3:$AD$3,0),FALSE)</f>
        <v>Bord</v>
      </c>
      <c r="D355" t="str">
        <f>IF($C355="Bord","Border",IF($C355="Fill","Fill",VLOOKUP(_xlfn.NUMBERVALUE($C355),'Index (Original)'!$A:$O,5,FALSE)))</f>
        <v>Border</v>
      </c>
      <c r="E355" t="str">
        <f>IF($C355="Bord","Border",IF($C355="Fill","Fill",VLOOKUP(_xlfn.NUMBERVALUE($C355),'Index (Original)'!$A:$O,14,FALSE)))</f>
        <v>Border</v>
      </c>
      <c r="F355" t="str">
        <f>IF($C355="Bord","Border",IF($C355="Fill","Fill",VLOOKUP(_xlfn.NUMBERVALUE($C355),'Index (Original)'!$A:$O,15,FALSE)))</f>
        <v>Border</v>
      </c>
    </row>
    <row r="356" spans="1:6" x14ac:dyDescent="0.2">
      <c r="A356">
        <f t="shared" si="11"/>
        <v>19</v>
      </c>
      <c r="B356">
        <f t="shared" si="12"/>
        <v>13</v>
      </c>
      <c r="C356" t="str">
        <f>VLOOKUP(B356,'Layout (Modified)'!$B$4:$AD$33,MATCH(A356,'Layout (Modified)'!$B$3:$AD$3,0),FALSE)</f>
        <v>Bord</v>
      </c>
      <c r="D356" t="str">
        <f>IF($C356="Bord","Border",IF($C356="Fill","Fill",VLOOKUP(_xlfn.NUMBERVALUE($C356),'Index (Original)'!$A:$O,5,FALSE)))</f>
        <v>Border</v>
      </c>
      <c r="E356" t="str">
        <f>IF($C356="Bord","Border",IF($C356="Fill","Fill",VLOOKUP(_xlfn.NUMBERVALUE($C356),'Index (Original)'!$A:$O,14,FALSE)))</f>
        <v>Border</v>
      </c>
      <c r="F356" t="str">
        <f>IF($C356="Bord","Border",IF($C356="Fill","Fill",VLOOKUP(_xlfn.NUMBERVALUE($C356),'Index (Original)'!$A:$O,15,FALSE)))</f>
        <v>Border</v>
      </c>
    </row>
    <row r="357" spans="1:6" x14ac:dyDescent="0.2">
      <c r="A357">
        <f t="shared" si="11"/>
        <v>20</v>
      </c>
      <c r="B357">
        <f t="shared" si="12"/>
        <v>13</v>
      </c>
      <c r="C357">
        <f>VLOOKUP(B357,'Layout (Modified)'!$B$4:$AD$33,MATCH(A357,'Layout (Modified)'!$B$3:$AD$3,0),FALSE)</f>
        <v>1161</v>
      </c>
      <c r="D357" t="str">
        <f>IF($C357="Bord","Border",IF($C357="Fill","Fill",VLOOKUP(_xlfn.NUMBERVALUE($C357),'Index (Original)'!$A:$O,5,FALSE)))</f>
        <v>Syngenta NK0760-3111</v>
      </c>
      <c r="E357" t="str">
        <f>IF($C357="Bord","Border",IF($C357="Fill","Fill",VLOOKUP(_xlfn.NUMBERVALUE($C357),'Index (Original)'!$A:$O,14,FALSE)))</f>
        <v>low</v>
      </c>
      <c r="F357" t="str">
        <f>IF($C357="Bord","Border",IF($C357="Fill","Fill",VLOOKUP(_xlfn.NUMBERVALUE($C357),'Index (Original)'!$A:$O,15,FALSE)))</f>
        <v>r1</v>
      </c>
    </row>
    <row r="358" spans="1:6" x14ac:dyDescent="0.2">
      <c r="A358">
        <f t="shared" si="11"/>
        <v>21</v>
      </c>
      <c r="B358">
        <f t="shared" si="12"/>
        <v>13</v>
      </c>
      <c r="C358">
        <f>VLOOKUP(B358,'Layout (Modified)'!$B$4:$AD$33,MATCH(A358,'Layout (Modified)'!$B$3:$AD$3,0),FALSE)</f>
        <v>1136</v>
      </c>
      <c r="D358" t="str">
        <f>IF($C358="Bord","Border",IF($C358="Fill","Fill",VLOOKUP(_xlfn.NUMBERVALUE($C358),'Index (Original)'!$A:$O,5,FALSE)))</f>
        <v>PHN46 x PHB47</v>
      </c>
      <c r="E358" t="str">
        <f>IF($C358="Bord","Border",IF($C358="Fill","Fill",VLOOKUP(_xlfn.NUMBERVALUE($C358),'Index (Original)'!$A:$O,14,FALSE)))</f>
        <v>low</v>
      </c>
      <c r="F358" t="str">
        <f>IF($C358="Bord","Border",IF($C358="Fill","Fill",VLOOKUP(_xlfn.NUMBERVALUE($C358),'Index (Original)'!$A:$O,15,FALSE)))</f>
        <v>r1</v>
      </c>
    </row>
    <row r="359" spans="1:6" x14ac:dyDescent="0.2">
      <c r="A359">
        <f t="shared" si="11"/>
        <v>22</v>
      </c>
      <c r="B359">
        <f t="shared" si="12"/>
        <v>13</v>
      </c>
      <c r="C359">
        <f>VLOOKUP(B359,'Layout (Modified)'!$B$4:$AD$33,MATCH(A359,'Layout (Modified)'!$B$3:$AD$3,0),FALSE)</f>
        <v>1111</v>
      </c>
      <c r="D359" t="str">
        <f>IF($C359="Bord","Border",IF($C359="Fill","Fill",VLOOKUP(_xlfn.NUMBERVALUE($C359),'Index (Original)'!$A:$O,5,FALSE)))</f>
        <v>Hoegemeyer 7089 AMXT</v>
      </c>
      <c r="E359" t="str">
        <f>IF($C359="Bord","Border",IF($C359="Fill","Fill",VLOOKUP(_xlfn.NUMBERVALUE($C359),'Index (Original)'!$A:$O,14,FALSE)))</f>
        <v>low</v>
      </c>
      <c r="F359" t="str">
        <f>IF($C359="Bord","Border",IF($C359="Fill","Fill",VLOOKUP(_xlfn.NUMBERVALUE($C359),'Index (Original)'!$A:$O,15,FALSE)))</f>
        <v>r1</v>
      </c>
    </row>
    <row r="360" spans="1:6" x14ac:dyDescent="0.2">
      <c r="A360">
        <f t="shared" si="11"/>
        <v>23</v>
      </c>
      <c r="B360">
        <f t="shared" si="12"/>
        <v>13</v>
      </c>
      <c r="C360">
        <f>VLOOKUP(B360,'Layout (Modified)'!$B$4:$AD$33,MATCH(A360,'Layout (Modified)'!$B$3:$AD$3,0),FALSE)</f>
        <v>1086</v>
      </c>
      <c r="D360" t="str">
        <f>IF($C360="Bord","Border",IF($C360="Fill","Fill",VLOOKUP(_xlfn.NUMBERVALUE($C360),'Index (Original)'!$A:$O,5,FALSE)))</f>
        <v>PHK56 x PHJ89</v>
      </c>
      <c r="E360" t="str">
        <f>IF($C360="Bord","Border",IF($C360="Fill","Fill",VLOOKUP(_xlfn.NUMBERVALUE($C360),'Index (Original)'!$A:$O,14,FALSE)))</f>
        <v>low</v>
      </c>
      <c r="F360" t="str">
        <f>IF($C360="Bord","Border",IF($C360="Fill","Fill",VLOOKUP(_xlfn.NUMBERVALUE($C360),'Index (Original)'!$A:$O,15,FALSE)))</f>
        <v>r1</v>
      </c>
    </row>
    <row r="361" spans="1:6" x14ac:dyDescent="0.2">
      <c r="A361">
        <f t="shared" si="11"/>
        <v>24</v>
      </c>
      <c r="B361">
        <f t="shared" si="12"/>
        <v>13</v>
      </c>
      <c r="C361">
        <f>VLOOKUP(B361,'Layout (Modified)'!$B$4:$AD$33,MATCH(A361,'Layout (Modified)'!$B$3:$AD$3,0),FALSE)</f>
        <v>1061</v>
      </c>
      <c r="D361" t="str">
        <f>IF($C361="Bord","Border",IF($C361="Fill","Fill",VLOOKUP(_xlfn.NUMBERVALUE($C361),'Index (Original)'!$A:$O,5,FALSE)))</f>
        <v>B105 x 3IIH6</v>
      </c>
      <c r="E361" t="str">
        <f>IF($C361="Bord","Border",IF($C361="Fill","Fill",VLOOKUP(_xlfn.NUMBERVALUE($C361),'Index (Original)'!$A:$O,14,FALSE)))</f>
        <v>low</v>
      </c>
      <c r="F361" t="str">
        <f>IF($C361="Bord","Border",IF($C361="Fill","Fill",VLOOKUP(_xlfn.NUMBERVALUE($C361),'Index (Original)'!$A:$O,15,FALSE)))</f>
        <v>r1</v>
      </c>
    </row>
    <row r="362" spans="1:6" x14ac:dyDescent="0.2">
      <c r="A362">
        <f t="shared" si="11"/>
        <v>25</v>
      </c>
      <c r="B362">
        <f t="shared" si="12"/>
        <v>13</v>
      </c>
      <c r="C362">
        <f>VLOOKUP(B362,'Layout (Modified)'!$B$4:$AD$33,MATCH(A362,'Layout (Modified)'!$B$3:$AD$3,0),FALSE)</f>
        <v>1036</v>
      </c>
      <c r="D362" t="str">
        <f>IF($C362="Bord","Border",IF($C362="Fill","Fill",VLOOKUP(_xlfn.NUMBERVALUE($C362),'Index (Original)'!$A:$O,5,FALSE)))</f>
        <v>LH82 x PHB47</v>
      </c>
      <c r="E362" t="str">
        <f>IF($C362="Bord","Border",IF($C362="Fill","Fill",VLOOKUP(_xlfn.NUMBERVALUE($C362),'Index (Original)'!$A:$O,14,FALSE)))</f>
        <v>low</v>
      </c>
      <c r="F362" t="str">
        <f>IF($C362="Bord","Border",IF($C362="Fill","Fill",VLOOKUP(_xlfn.NUMBERVALUE($C362),'Index (Original)'!$A:$O,15,FALSE)))</f>
        <v>r1</v>
      </c>
    </row>
    <row r="363" spans="1:6" x14ac:dyDescent="0.2">
      <c r="A363">
        <f t="shared" si="11"/>
        <v>26</v>
      </c>
      <c r="B363">
        <f t="shared" si="12"/>
        <v>13</v>
      </c>
      <c r="C363">
        <f>VLOOKUP(B363,'Layout (Modified)'!$B$4:$AD$33,MATCH(A363,'Layout (Modified)'!$B$3:$AD$3,0),FALSE)</f>
        <v>1011</v>
      </c>
      <c r="D363" t="str">
        <f>IF($C363="Bord","Border",IF($C363="Fill","Fill",VLOOKUP(_xlfn.NUMBERVALUE($C363),'Index (Original)'!$A:$O,5,FALSE)))</f>
        <v>WF9 x H95</v>
      </c>
      <c r="E363" t="str">
        <f>IF($C363="Bord","Border",IF($C363="Fill","Fill",VLOOKUP(_xlfn.NUMBERVALUE($C363),'Index (Original)'!$A:$O,14,FALSE)))</f>
        <v>low</v>
      </c>
      <c r="F363" t="str">
        <f>IF($C363="Bord","Border",IF($C363="Fill","Fill",VLOOKUP(_xlfn.NUMBERVALUE($C363),'Index (Original)'!$A:$O,15,FALSE)))</f>
        <v>r1</v>
      </c>
    </row>
    <row r="364" spans="1:6" x14ac:dyDescent="0.2">
      <c r="A364">
        <f t="shared" si="11"/>
        <v>27</v>
      </c>
      <c r="B364">
        <f t="shared" si="12"/>
        <v>13</v>
      </c>
      <c r="C364" t="str">
        <f>VLOOKUP(B364,'Layout (Modified)'!$B$4:$AD$33,MATCH(A364,'Layout (Modified)'!$B$3:$AD$3,0),FALSE)</f>
        <v>Bord</v>
      </c>
      <c r="D364" t="str">
        <f>IF($C364="Bord","Border",IF($C364="Fill","Fill",VLOOKUP(_xlfn.NUMBERVALUE($C364),'Index (Original)'!$A:$O,5,FALSE)))</f>
        <v>Border</v>
      </c>
      <c r="E364" t="str">
        <f>IF($C364="Bord","Border",IF($C364="Fill","Fill",VLOOKUP(_xlfn.NUMBERVALUE($C364),'Index (Original)'!$A:$O,14,FALSE)))</f>
        <v>Border</v>
      </c>
      <c r="F364" t="str">
        <f>IF($C364="Bord","Border",IF($C364="Fill","Fill",VLOOKUP(_xlfn.NUMBERVALUE($C364),'Index (Original)'!$A:$O,15,FALSE)))</f>
        <v>Border</v>
      </c>
    </row>
    <row r="365" spans="1:6" x14ac:dyDescent="0.2">
      <c r="A365">
        <f t="shared" si="11"/>
        <v>28</v>
      </c>
      <c r="B365">
        <f t="shared" si="12"/>
        <v>13</v>
      </c>
      <c r="C365" t="str">
        <f>VLOOKUP(B365,'Layout (Modified)'!$B$4:$AD$33,MATCH(A365,'Layout (Modified)'!$B$3:$AD$3,0),FALSE)</f>
        <v>Bord</v>
      </c>
      <c r="D365" t="str">
        <f>IF($C365="Bord","Border",IF($C365="Fill","Fill",VLOOKUP(_xlfn.NUMBERVALUE($C365),'Index (Original)'!$A:$O,5,FALSE)))</f>
        <v>Border</v>
      </c>
      <c r="E365" t="str">
        <f>IF($C365="Bord","Border",IF($C365="Fill","Fill",VLOOKUP(_xlfn.NUMBERVALUE($C365),'Index (Original)'!$A:$O,14,FALSE)))</f>
        <v>Border</v>
      </c>
      <c r="F365" t="str">
        <f>IF($C365="Bord","Border",IF($C365="Fill","Fill",VLOOKUP(_xlfn.NUMBERVALUE($C365),'Index (Original)'!$A:$O,15,FALSE)))</f>
        <v>Border</v>
      </c>
    </row>
    <row r="366" spans="1:6" x14ac:dyDescent="0.2">
      <c r="A366">
        <f t="shared" si="11"/>
        <v>1</v>
      </c>
      <c r="B366">
        <f t="shared" si="12"/>
        <v>14</v>
      </c>
      <c r="C366">
        <f>VLOOKUP(B366,'Layout (Modified)'!$B$4:$AD$33,MATCH(A366,'Layout (Modified)'!$B$3:$AD$3,0),FALSE)</f>
        <v>1502</v>
      </c>
      <c r="D366" t="str">
        <f>IF($C366="Bord","Border",IF($C366="Fill","Fill",VLOOKUP(_xlfn.NUMBERVALUE($C366),'Index (Original)'!$A:$O,5,FALSE)))</f>
        <v>Syngenta NK0760-3111</v>
      </c>
      <c r="E366" t="str">
        <f>IF($C366="Bord","Border",IF($C366="Fill","Fill",VLOOKUP(_xlfn.NUMBERVALUE($C366),'Index (Original)'!$A:$O,14,FALSE)))</f>
        <v>full</v>
      </c>
      <c r="F366" t="str">
        <f>IF($C366="Bord","Border",IF($C366="Fill","Fill",VLOOKUP(_xlfn.NUMBERVALUE($C366),'Index (Original)'!$A:$O,15,FALSE)))</f>
        <v>r1</v>
      </c>
    </row>
    <row r="367" spans="1:6" x14ac:dyDescent="0.2">
      <c r="A367">
        <f t="shared" si="11"/>
        <v>2</v>
      </c>
      <c r="B367">
        <f t="shared" si="12"/>
        <v>14</v>
      </c>
      <c r="C367">
        <f>VLOOKUP(B367,'Layout (Modified)'!$B$4:$AD$33,MATCH(A367,'Layout (Modified)'!$B$3:$AD$3,0),FALSE)</f>
        <v>1477</v>
      </c>
      <c r="D367" t="str">
        <f>IF($C367="Bord","Border",IF($C367="Fill","Fill",VLOOKUP(_xlfn.NUMBERVALUE($C367),'Index (Original)'!$A:$O,5,FALSE)))</f>
        <v>PHP02 x LH198</v>
      </c>
      <c r="E367" t="str">
        <f>IF($C367="Bord","Border",IF($C367="Fill","Fill",VLOOKUP(_xlfn.NUMBERVALUE($C367),'Index (Original)'!$A:$O,14,FALSE)))</f>
        <v>full</v>
      </c>
      <c r="F367" t="str">
        <f>IF($C367="Bord","Border",IF($C367="Fill","Fill",VLOOKUP(_xlfn.NUMBERVALUE($C367),'Index (Original)'!$A:$O,15,FALSE)))</f>
        <v>r1</v>
      </c>
    </row>
    <row r="368" spans="1:6" x14ac:dyDescent="0.2">
      <c r="A368">
        <f t="shared" si="11"/>
        <v>3</v>
      </c>
      <c r="B368">
        <f t="shared" si="12"/>
        <v>14</v>
      </c>
      <c r="C368">
        <f>VLOOKUP(B368,'Layout (Modified)'!$B$4:$AD$33,MATCH(A368,'Layout (Modified)'!$B$3:$AD$3,0),FALSE)</f>
        <v>1452</v>
      </c>
      <c r="D368" t="str">
        <f>IF($C368="Bord","Border",IF($C368="Fill","Fill",VLOOKUP(_xlfn.NUMBERVALUE($C368),'Index (Original)'!$A:$O,5,FALSE)))</f>
        <v>LH74 x PHM49</v>
      </c>
      <c r="E368" t="str">
        <f>IF($C368="Bord","Border",IF($C368="Fill","Fill",VLOOKUP(_xlfn.NUMBERVALUE($C368),'Index (Original)'!$A:$O,14,FALSE)))</f>
        <v>full</v>
      </c>
      <c r="F368" t="str">
        <f>IF($C368="Bord","Border",IF($C368="Fill","Fill",VLOOKUP(_xlfn.NUMBERVALUE($C368),'Index (Original)'!$A:$O,15,FALSE)))</f>
        <v>r1</v>
      </c>
    </row>
    <row r="369" spans="1:6" x14ac:dyDescent="0.2">
      <c r="A369">
        <f t="shared" si="11"/>
        <v>4</v>
      </c>
      <c r="B369">
        <f t="shared" si="12"/>
        <v>14</v>
      </c>
      <c r="C369">
        <f>VLOOKUP(B369,'Layout (Modified)'!$B$4:$AD$33,MATCH(A369,'Layout (Modified)'!$B$3:$AD$3,0),FALSE)</f>
        <v>1427</v>
      </c>
      <c r="D369" t="str">
        <f>IF($C369="Bord","Border",IF($C369="Fill","Fill",VLOOKUP(_xlfn.NUMBERVALUE($C369),'Index (Original)'!$A:$O,5,FALSE)))</f>
        <v>PHP02 x LH185</v>
      </c>
      <c r="E369" t="str">
        <f>IF($C369="Bord","Border",IF($C369="Fill","Fill",VLOOKUP(_xlfn.NUMBERVALUE($C369),'Index (Original)'!$A:$O,14,FALSE)))</f>
        <v>full</v>
      </c>
      <c r="F369" t="str">
        <f>IF($C369="Bord","Border",IF($C369="Fill","Fill",VLOOKUP(_xlfn.NUMBERVALUE($C369),'Index (Original)'!$A:$O,15,FALSE)))</f>
        <v>r1</v>
      </c>
    </row>
    <row r="370" spans="1:6" x14ac:dyDescent="0.2">
      <c r="A370">
        <f t="shared" si="11"/>
        <v>5</v>
      </c>
      <c r="B370">
        <f t="shared" si="12"/>
        <v>14</v>
      </c>
      <c r="C370">
        <f>VLOOKUP(B370,'Layout (Modified)'!$B$4:$AD$33,MATCH(A370,'Layout (Modified)'!$B$3:$AD$3,0),FALSE)</f>
        <v>1402</v>
      </c>
      <c r="D370" t="str">
        <f>IF($C370="Bord","Border",IF($C370="Fill","Fill",VLOOKUP(_xlfn.NUMBERVALUE($C370),'Index (Original)'!$A:$O,5,FALSE)))</f>
        <v>LH82 x W606S</v>
      </c>
      <c r="E370" t="str">
        <f>IF($C370="Bord","Border",IF($C370="Fill","Fill",VLOOKUP(_xlfn.NUMBERVALUE($C370),'Index (Original)'!$A:$O,14,FALSE)))</f>
        <v>full</v>
      </c>
      <c r="F370" t="str">
        <f>IF($C370="Bord","Border",IF($C370="Fill","Fill",VLOOKUP(_xlfn.NUMBERVALUE($C370),'Index (Original)'!$A:$O,15,FALSE)))</f>
        <v>r1</v>
      </c>
    </row>
    <row r="371" spans="1:6" x14ac:dyDescent="0.2">
      <c r="A371">
        <f t="shared" si="11"/>
        <v>6</v>
      </c>
      <c r="B371">
        <f t="shared" si="12"/>
        <v>14</v>
      </c>
      <c r="C371">
        <f>VLOOKUP(B371,'Layout (Modified)'!$B$4:$AD$33,MATCH(A371,'Layout (Modified)'!$B$3:$AD$3,0),FALSE)</f>
        <v>1377</v>
      </c>
      <c r="D371" t="str">
        <f>IF($C371="Bord","Border",IF($C371="Fill","Fill",VLOOKUP(_xlfn.NUMBERVALUE($C371),'Index (Original)'!$A:$O,5,FALSE)))</f>
        <v>LH195 x PHZ51</v>
      </c>
      <c r="E371" t="str">
        <f>IF($C371="Bord","Border",IF($C371="Fill","Fill",VLOOKUP(_xlfn.NUMBERVALUE($C371),'Index (Original)'!$A:$O,14,FALSE)))</f>
        <v>full</v>
      </c>
      <c r="F371" t="str">
        <f>IF($C371="Bord","Border",IF($C371="Fill","Fill",VLOOKUP(_xlfn.NUMBERVALUE($C371),'Index (Original)'!$A:$O,15,FALSE)))</f>
        <v>r1</v>
      </c>
    </row>
    <row r="372" spans="1:6" x14ac:dyDescent="0.2">
      <c r="A372">
        <f t="shared" si="11"/>
        <v>7</v>
      </c>
      <c r="B372">
        <f t="shared" si="12"/>
        <v>14</v>
      </c>
      <c r="C372">
        <f>VLOOKUP(B372,'Layout (Modified)'!$B$4:$AD$33,MATCH(A372,'Layout (Modified)'!$B$3:$AD$3,0),FALSE)</f>
        <v>1352</v>
      </c>
      <c r="D372" t="str">
        <f>IF($C372="Bord","Border",IF($C372="Fill","Fill",VLOOKUP(_xlfn.NUMBERVALUE($C372),'Index (Original)'!$A:$O,5,FALSE)))</f>
        <v>B73 x Mo17</v>
      </c>
      <c r="E372" t="str">
        <f>IF($C372="Bord","Border",IF($C372="Fill","Fill",VLOOKUP(_xlfn.NUMBERVALUE($C372),'Index (Original)'!$A:$O,14,FALSE)))</f>
        <v>full</v>
      </c>
      <c r="F372" t="str">
        <f>IF($C372="Bord","Border",IF($C372="Fill","Fill",VLOOKUP(_xlfn.NUMBERVALUE($C372),'Index (Original)'!$A:$O,15,FALSE)))</f>
        <v>r1</v>
      </c>
    </row>
    <row r="373" spans="1:6" x14ac:dyDescent="0.2">
      <c r="A373">
        <f t="shared" si="11"/>
        <v>8</v>
      </c>
      <c r="B373">
        <f t="shared" si="12"/>
        <v>14</v>
      </c>
      <c r="C373" t="str">
        <f>VLOOKUP(B373,'Layout (Modified)'!$B$4:$AD$33,MATCH(A373,'Layout (Modified)'!$B$3:$AD$3,0),FALSE)</f>
        <v>Bord</v>
      </c>
      <c r="D373" t="str">
        <f>IF($C373="Bord","Border",IF($C373="Fill","Fill",VLOOKUP(_xlfn.NUMBERVALUE($C373),'Index (Original)'!$A:$O,5,FALSE)))</f>
        <v>Border</v>
      </c>
      <c r="E373" t="str">
        <f>IF($C373="Bord","Border",IF($C373="Fill","Fill",VLOOKUP(_xlfn.NUMBERVALUE($C373),'Index (Original)'!$A:$O,14,FALSE)))</f>
        <v>Border</v>
      </c>
      <c r="F373" t="str">
        <f>IF($C373="Bord","Border",IF($C373="Fill","Fill",VLOOKUP(_xlfn.NUMBERVALUE($C373),'Index (Original)'!$A:$O,15,FALSE)))</f>
        <v>Border</v>
      </c>
    </row>
    <row r="374" spans="1:6" x14ac:dyDescent="0.2">
      <c r="A374">
        <f t="shared" si="11"/>
        <v>9</v>
      </c>
      <c r="B374">
        <f t="shared" si="12"/>
        <v>14</v>
      </c>
      <c r="C374" t="str">
        <f>VLOOKUP(B374,'Layout (Modified)'!$B$4:$AD$33,MATCH(A374,'Layout (Modified)'!$B$3:$AD$3,0),FALSE)</f>
        <v>Bord</v>
      </c>
      <c r="D374" t="str">
        <f>IF($C374="Bord","Border",IF($C374="Fill","Fill",VLOOKUP(_xlfn.NUMBERVALUE($C374),'Index (Original)'!$A:$O,5,FALSE)))</f>
        <v>Border</v>
      </c>
      <c r="E374" t="str">
        <f>IF($C374="Bord","Border",IF($C374="Fill","Fill",VLOOKUP(_xlfn.NUMBERVALUE($C374),'Index (Original)'!$A:$O,14,FALSE)))</f>
        <v>Border</v>
      </c>
      <c r="F374" t="str">
        <f>IF($C374="Bord","Border",IF($C374="Fill","Fill",VLOOKUP(_xlfn.NUMBERVALUE($C374),'Index (Original)'!$A:$O,15,FALSE)))</f>
        <v>Border</v>
      </c>
    </row>
    <row r="375" spans="1:6" x14ac:dyDescent="0.2">
      <c r="A375">
        <f t="shared" si="11"/>
        <v>10</v>
      </c>
      <c r="B375">
        <f t="shared" si="12"/>
        <v>14</v>
      </c>
      <c r="C375" t="str">
        <f>VLOOKUP(B375,'Layout (Modified)'!$B$4:$AD$33,MATCH(A375,'Layout (Modified)'!$B$3:$AD$3,0),FALSE)</f>
        <v>Bord</v>
      </c>
      <c r="D375" t="str">
        <f>IF($C375="Bord","Border",IF($C375="Fill","Fill",VLOOKUP(_xlfn.NUMBERVALUE($C375),'Index (Original)'!$A:$O,5,FALSE)))</f>
        <v>Border</v>
      </c>
      <c r="E375" t="str">
        <f>IF($C375="Bord","Border",IF($C375="Fill","Fill",VLOOKUP(_xlfn.NUMBERVALUE($C375),'Index (Original)'!$A:$O,14,FALSE)))</f>
        <v>Border</v>
      </c>
      <c r="F375" t="str">
        <f>IF($C375="Bord","Border",IF($C375="Fill","Fill",VLOOKUP(_xlfn.NUMBERVALUE($C375),'Index (Original)'!$A:$O,15,FALSE)))</f>
        <v>Border</v>
      </c>
    </row>
    <row r="376" spans="1:6" x14ac:dyDescent="0.2">
      <c r="A376">
        <f t="shared" si="11"/>
        <v>11</v>
      </c>
      <c r="B376">
        <f t="shared" si="12"/>
        <v>14</v>
      </c>
      <c r="C376">
        <f>VLOOKUP(B376,'Layout (Modified)'!$B$4:$AD$33,MATCH(A376,'Layout (Modified)'!$B$3:$AD$3,0),FALSE)</f>
        <v>1332</v>
      </c>
      <c r="D376" t="str">
        <f>IF($C376="Bord","Border",IF($C376="Fill","Fill",VLOOKUP(_xlfn.NUMBERVALUE($C376),'Index (Original)'!$A:$O,5,FALSE)))</f>
        <v>Syngenta NK0760-3111</v>
      </c>
      <c r="E376" t="str">
        <f>IF($C376="Bord","Border",IF($C376="Fill","Fill",VLOOKUP(_xlfn.NUMBERVALUE($C376),'Index (Original)'!$A:$O,14,FALSE)))</f>
        <v>partial</v>
      </c>
      <c r="F376" t="str">
        <f>IF($C376="Bord","Border",IF($C376="Fill","Fill",VLOOKUP(_xlfn.NUMBERVALUE($C376),'Index (Original)'!$A:$O,15,FALSE)))</f>
        <v>r1</v>
      </c>
    </row>
    <row r="377" spans="1:6" x14ac:dyDescent="0.2">
      <c r="A377">
        <f t="shared" si="11"/>
        <v>12</v>
      </c>
      <c r="B377">
        <f t="shared" si="12"/>
        <v>14</v>
      </c>
      <c r="C377">
        <f>VLOOKUP(B377,'Layout (Modified)'!$B$4:$AD$33,MATCH(A377,'Layout (Modified)'!$B$3:$AD$3,0),FALSE)</f>
        <v>1307</v>
      </c>
      <c r="D377" t="str">
        <f>IF($C377="Bord","Border",IF($C377="Fill","Fill",VLOOKUP(_xlfn.NUMBERVALUE($C377),'Index (Original)'!$A:$O,5,FALSE)))</f>
        <v>PHW52 x LH185</v>
      </c>
      <c r="E377" t="str">
        <f>IF($C377="Bord","Border",IF($C377="Fill","Fill",VLOOKUP(_xlfn.NUMBERVALUE($C377),'Index (Original)'!$A:$O,14,FALSE)))</f>
        <v>partial</v>
      </c>
      <c r="F377" t="str">
        <f>IF($C377="Bord","Border",IF($C377="Fill","Fill",VLOOKUP(_xlfn.NUMBERVALUE($C377),'Index (Original)'!$A:$O,15,FALSE)))</f>
        <v>r1</v>
      </c>
    </row>
    <row r="378" spans="1:6" x14ac:dyDescent="0.2">
      <c r="A378">
        <f t="shared" si="11"/>
        <v>13</v>
      </c>
      <c r="B378">
        <f t="shared" si="12"/>
        <v>14</v>
      </c>
      <c r="C378">
        <f>VLOOKUP(B378,'Layout (Modified)'!$B$4:$AD$33,MATCH(A378,'Layout (Modified)'!$B$3:$AD$3,0),FALSE)</f>
        <v>1282</v>
      </c>
      <c r="D378" t="str">
        <f>IF($C378="Bord","Border",IF($C378="Fill","Fill",VLOOKUP(_xlfn.NUMBERVALUE($C378),'Index (Original)'!$A:$O,5,FALSE)))</f>
        <v>PHK56 x PHJ89</v>
      </c>
      <c r="E378" t="str">
        <f>IF($C378="Bord","Border",IF($C378="Fill","Fill",VLOOKUP(_xlfn.NUMBERVALUE($C378),'Index (Original)'!$A:$O,14,FALSE)))</f>
        <v>partial</v>
      </c>
      <c r="F378" t="str">
        <f>IF($C378="Bord","Border",IF($C378="Fill","Fill",VLOOKUP(_xlfn.NUMBERVALUE($C378),'Index (Original)'!$A:$O,15,FALSE)))</f>
        <v>r1</v>
      </c>
    </row>
    <row r="379" spans="1:6" x14ac:dyDescent="0.2">
      <c r="A379">
        <f t="shared" si="11"/>
        <v>14</v>
      </c>
      <c r="B379">
        <f t="shared" si="12"/>
        <v>14</v>
      </c>
      <c r="C379">
        <f>VLOOKUP(B379,'Layout (Modified)'!$B$4:$AD$33,MATCH(A379,'Layout (Modified)'!$B$3:$AD$3,0),FALSE)</f>
        <v>1257</v>
      </c>
      <c r="D379" t="str">
        <f>IF($C379="Bord","Border",IF($C379="Fill","Fill",VLOOKUP(_xlfn.NUMBERVALUE($C379),'Index (Original)'!$A:$O,5,FALSE)))</f>
        <v>WF9 x H95</v>
      </c>
      <c r="E379" t="str">
        <f>IF($C379="Bord","Border",IF($C379="Fill","Fill",VLOOKUP(_xlfn.NUMBERVALUE($C379),'Index (Original)'!$A:$O,14,FALSE)))</f>
        <v>partial</v>
      </c>
      <c r="F379" t="str">
        <f>IF($C379="Bord","Border",IF($C379="Fill","Fill",VLOOKUP(_xlfn.NUMBERVALUE($C379),'Index (Original)'!$A:$O,15,FALSE)))</f>
        <v>r1</v>
      </c>
    </row>
    <row r="380" spans="1:6" x14ac:dyDescent="0.2">
      <c r="A380">
        <f t="shared" si="11"/>
        <v>15</v>
      </c>
      <c r="B380">
        <f t="shared" si="12"/>
        <v>14</v>
      </c>
      <c r="C380">
        <f>VLOOKUP(B380,'Layout (Modified)'!$B$4:$AD$33,MATCH(A380,'Layout (Modified)'!$B$3:$AD$3,0),FALSE)</f>
        <v>1232</v>
      </c>
      <c r="D380" t="str">
        <f>IF($C380="Bord","Border",IF($C380="Fill","Fill",VLOOKUP(_xlfn.NUMBERVALUE($C380),'Index (Original)'!$A:$O,5,FALSE)))</f>
        <v>Syngenta NK0760-3111</v>
      </c>
      <c r="E380" t="str">
        <f>IF($C380="Bord","Border",IF($C380="Fill","Fill",VLOOKUP(_xlfn.NUMBERVALUE($C380),'Index (Original)'!$A:$O,14,FALSE)))</f>
        <v>partial</v>
      </c>
      <c r="F380" t="str">
        <f>IF($C380="Bord","Border",IF($C380="Fill","Fill",VLOOKUP(_xlfn.NUMBERVALUE($C380),'Index (Original)'!$A:$O,15,FALSE)))</f>
        <v>r1</v>
      </c>
    </row>
    <row r="381" spans="1:6" x14ac:dyDescent="0.2">
      <c r="A381">
        <f t="shared" si="11"/>
        <v>16</v>
      </c>
      <c r="B381">
        <f t="shared" si="12"/>
        <v>14</v>
      </c>
      <c r="C381">
        <f>VLOOKUP(B381,'Layout (Modified)'!$B$4:$AD$33,MATCH(A381,'Layout (Modified)'!$B$3:$AD$3,0),FALSE)</f>
        <v>1207</v>
      </c>
      <c r="D381" t="str">
        <f>IF($C381="Bord","Border",IF($C381="Fill","Fill",VLOOKUP(_xlfn.NUMBERVALUE($C381),'Index (Original)'!$A:$O,5,FALSE)))</f>
        <v>PHZ51 x LH145</v>
      </c>
      <c r="E381" t="str">
        <f>IF($C381="Bord","Border",IF($C381="Fill","Fill",VLOOKUP(_xlfn.NUMBERVALUE($C381),'Index (Original)'!$A:$O,14,FALSE)))</f>
        <v>partial</v>
      </c>
      <c r="F381" t="str">
        <f>IF($C381="Bord","Border",IF($C381="Fill","Fill",VLOOKUP(_xlfn.NUMBERVALUE($C381),'Index (Original)'!$A:$O,15,FALSE)))</f>
        <v>r1</v>
      </c>
    </row>
    <row r="382" spans="1:6" x14ac:dyDescent="0.2">
      <c r="A382">
        <f t="shared" si="11"/>
        <v>17</v>
      </c>
      <c r="B382">
        <f t="shared" si="12"/>
        <v>14</v>
      </c>
      <c r="C382">
        <f>VLOOKUP(B382,'Layout (Modified)'!$B$4:$AD$33,MATCH(A382,'Layout (Modified)'!$B$3:$AD$3,0),FALSE)</f>
        <v>1182</v>
      </c>
      <c r="D382" t="str">
        <f>IF($C382="Bord","Border",IF($C382="Fill","Fill",VLOOKUP(_xlfn.NUMBERVALUE($C382),'Index (Original)'!$A:$O,5,FALSE)))</f>
        <v>PHW52 x PHM49</v>
      </c>
      <c r="E382" t="str">
        <f>IF($C382="Bord","Border",IF($C382="Fill","Fill",VLOOKUP(_xlfn.NUMBERVALUE($C382),'Index (Original)'!$A:$O,14,FALSE)))</f>
        <v>partial</v>
      </c>
      <c r="F382" t="str">
        <f>IF($C382="Bord","Border",IF($C382="Fill","Fill",VLOOKUP(_xlfn.NUMBERVALUE($C382),'Index (Original)'!$A:$O,15,FALSE)))</f>
        <v>r1</v>
      </c>
    </row>
    <row r="383" spans="1:6" x14ac:dyDescent="0.2">
      <c r="A383">
        <f t="shared" si="11"/>
        <v>18</v>
      </c>
      <c r="B383">
        <f t="shared" si="12"/>
        <v>14</v>
      </c>
      <c r="C383" t="str">
        <f>VLOOKUP(B383,'Layout (Modified)'!$B$4:$AD$33,MATCH(A383,'Layout (Modified)'!$B$3:$AD$3,0),FALSE)</f>
        <v>Bord</v>
      </c>
      <c r="D383" t="str">
        <f>IF($C383="Bord","Border",IF($C383="Fill","Fill",VLOOKUP(_xlfn.NUMBERVALUE($C383),'Index (Original)'!$A:$O,5,FALSE)))</f>
        <v>Border</v>
      </c>
      <c r="E383" t="str">
        <f>IF($C383="Bord","Border",IF($C383="Fill","Fill",VLOOKUP(_xlfn.NUMBERVALUE($C383),'Index (Original)'!$A:$O,14,FALSE)))</f>
        <v>Border</v>
      </c>
      <c r="F383" t="str">
        <f>IF($C383="Bord","Border",IF($C383="Fill","Fill",VLOOKUP(_xlfn.NUMBERVALUE($C383),'Index (Original)'!$A:$O,15,FALSE)))</f>
        <v>Border</v>
      </c>
    </row>
    <row r="384" spans="1:6" x14ac:dyDescent="0.2">
      <c r="A384">
        <f t="shared" si="11"/>
        <v>19</v>
      </c>
      <c r="B384">
        <f t="shared" si="12"/>
        <v>14</v>
      </c>
      <c r="C384" t="str">
        <f>VLOOKUP(B384,'Layout (Modified)'!$B$4:$AD$33,MATCH(A384,'Layout (Modified)'!$B$3:$AD$3,0),FALSE)</f>
        <v>Bord</v>
      </c>
      <c r="D384" t="str">
        <f>IF($C384="Bord","Border",IF($C384="Fill","Fill",VLOOKUP(_xlfn.NUMBERVALUE($C384),'Index (Original)'!$A:$O,5,FALSE)))</f>
        <v>Border</v>
      </c>
      <c r="E384" t="str">
        <f>IF($C384="Bord","Border",IF($C384="Fill","Fill",VLOOKUP(_xlfn.NUMBERVALUE($C384),'Index (Original)'!$A:$O,14,FALSE)))</f>
        <v>Border</v>
      </c>
      <c r="F384" t="str">
        <f>IF($C384="Bord","Border",IF($C384="Fill","Fill",VLOOKUP(_xlfn.NUMBERVALUE($C384),'Index (Original)'!$A:$O,15,FALSE)))</f>
        <v>Border</v>
      </c>
    </row>
    <row r="385" spans="1:6" x14ac:dyDescent="0.2">
      <c r="A385">
        <f t="shared" si="11"/>
        <v>20</v>
      </c>
      <c r="B385">
        <f t="shared" si="12"/>
        <v>14</v>
      </c>
      <c r="C385">
        <f>VLOOKUP(B385,'Layout (Modified)'!$B$4:$AD$33,MATCH(A385,'Layout (Modified)'!$B$3:$AD$3,0),FALSE)</f>
        <v>1162</v>
      </c>
      <c r="D385" t="str">
        <f>IF($C385="Bord","Border",IF($C385="Fill","Fill",VLOOKUP(_xlfn.NUMBERVALUE($C385),'Index (Original)'!$A:$O,5,FALSE)))</f>
        <v>Syngenta NK0760-3111</v>
      </c>
      <c r="E385" t="str">
        <f>IF($C385="Bord","Border",IF($C385="Fill","Fill",VLOOKUP(_xlfn.NUMBERVALUE($C385),'Index (Original)'!$A:$O,14,FALSE)))</f>
        <v>low</v>
      </c>
      <c r="F385" t="str">
        <f>IF($C385="Bord","Border",IF($C385="Fill","Fill",VLOOKUP(_xlfn.NUMBERVALUE($C385),'Index (Original)'!$A:$O,15,FALSE)))</f>
        <v>r1</v>
      </c>
    </row>
    <row r="386" spans="1:6" x14ac:dyDescent="0.2">
      <c r="A386">
        <f t="shared" si="11"/>
        <v>21</v>
      </c>
      <c r="B386">
        <f t="shared" si="12"/>
        <v>14</v>
      </c>
      <c r="C386">
        <f>VLOOKUP(B386,'Layout (Modified)'!$B$4:$AD$33,MATCH(A386,'Layout (Modified)'!$B$3:$AD$3,0),FALSE)</f>
        <v>1137</v>
      </c>
      <c r="D386" t="str">
        <f>IF($C386="Bord","Border",IF($C386="Fill","Fill",VLOOKUP(_xlfn.NUMBERVALUE($C386),'Index (Original)'!$A:$O,5,FALSE)))</f>
        <v>PHW52 x LH185</v>
      </c>
      <c r="E386" t="str">
        <f>IF($C386="Bord","Border",IF($C386="Fill","Fill",VLOOKUP(_xlfn.NUMBERVALUE($C386),'Index (Original)'!$A:$O,14,FALSE)))</f>
        <v>low</v>
      </c>
      <c r="F386" t="str">
        <f>IF($C386="Bord","Border",IF($C386="Fill","Fill",VLOOKUP(_xlfn.NUMBERVALUE($C386),'Index (Original)'!$A:$O,15,FALSE)))</f>
        <v>r1</v>
      </c>
    </row>
    <row r="387" spans="1:6" x14ac:dyDescent="0.2">
      <c r="A387">
        <f t="shared" si="11"/>
        <v>22</v>
      </c>
      <c r="B387">
        <f t="shared" si="12"/>
        <v>14</v>
      </c>
      <c r="C387">
        <f>VLOOKUP(B387,'Layout (Modified)'!$B$4:$AD$33,MATCH(A387,'Layout (Modified)'!$B$3:$AD$3,0),FALSE)</f>
        <v>1112</v>
      </c>
      <c r="D387" t="str">
        <f>IF($C387="Bord","Border",IF($C387="Fill","Fill",VLOOKUP(_xlfn.NUMBERVALUE($C387),'Index (Original)'!$A:$O,5,FALSE)))</f>
        <v>F42 x Mo17</v>
      </c>
      <c r="E387" t="str">
        <f>IF($C387="Bord","Border",IF($C387="Fill","Fill",VLOOKUP(_xlfn.NUMBERVALUE($C387),'Index (Original)'!$A:$O,14,FALSE)))</f>
        <v>low</v>
      </c>
      <c r="F387" t="str">
        <f>IF($C387="Bord","Border",IF($C387="Fill","Fill",VLOOKUP(_xlfn.NUMBERVALUE($C387),'Index (Original)'!$A:$O,15,FALSE)))</f>
        <v>r1</v>
      </c>
    </row>
    <row r="388" spans="1:6" x14ac:dyDescent="0.2">
      <c r="A388">
        <f t="shared" si="11"/>
        <v>23</v>
      </c>
      <c r="B388">
        <f t="shared" si="12"/>
        <v>14</v>
      </c>
      <c r="C388">
        <f>VLOOKUP(B388,'Layout (Modified)'!$B$4:$AD$33,MATCH(A388,'Layout (Modified)'!$B$3:$AD$3,0),FALSE)</f>
        <v>1087</v>
      </c>
      <c r="D388" t="str">
        <f>IF($C388="Bord","Border",IF($C388="Fill","Fill",VLOOKUP(_xlfn.NUMBERVALUE($C388),'Index (Original)'!$A:$O,5,FALSE)))</f>
        <v>PHT69 x 3IIH6</v>
      </c>
      <c r="E388" t="str">
        <f>IF($C388="Bord","Border",IF($C388="Fill","Fill",VLOOKUP(_xlfn.NUMBERVALUE($C388),'Index (Original)'!$A:$O,14,FALSE)))</f>
        <v>low</v>
      </c>
      <c r="F388" t="str">
        <f>IF($C388="Bord","Border",IF($C388="Fill","Fill",VLOOKUP(_xlfn.NUMBERVALUE($C388),'Index (Original)'!$A:$O,15,FALSE)))</f>
        <v>r1</v>
      </c>
    </row>
    <row r="389" spans="1:6" x14ac:dyDescent="0.2">
      <c r="A389">
        <f t="shared" si="11"/>
        <v>24</v>
      </c>
      <c r="B389">
        <f t="shared" si="12"/>
        <v>14</v>
      </c>
      <c r="C389">
        <f>VLOOKUP(B389,'Layout (Modified)'!$B$4:$AD$33,MATCH(A389,'Layout (Modified)'!$B$3:$AD$3,0),FALSE)</f>
        <v>1062</v>
      </c>
      <c r="D389" t="str">
        <f>IF($C389="Bord","Border",IF($C389="Fill","Fill",VLOOKUP(_xlfn.NUMBERVALUE($C389),'Index (Original)'!$A:$O,5,FALSE)))</f>
        <v>PHW52 x PHN82</v>
      </c>
      <c r="E389" t="str">
        <f>IF($C389="Bord","Border",IF($C389="Fill","Fill",VLOOKUP(_xlfn.NUMBERVALUE($C389),'Index (Original)'!$A:$O,14,FALSE)))</f>
        <v>low</v>
      </c>
      <c r="F389" t="str">
        <f>IF($C389="Bord","Border",IF($C389="Fill","Fill",VLOOKUP(_xlfn.NUMBERVALUE($C389),'Index (Original)'!$A:$O,15,FALSE)))</f>
        <v>r1</v>
      </c>
    </row>
    <row r="390" spans="1:6" x14ac:dyDescent="0.2">
      <c r="A390">
        <f t="shared" si="11"/>
        <v>25</v>
      </c>
      <c r="B390">
        <f t="shared" si="12"/>
        <v>14</v>
      </c>
      <c r="C390">
        <f>VLOOKUP(B390,'Layout (Modified)'!$B$4:$AD$33,MATCH(A390,'Layout (Modified)'!$B$3:$AD$3,0),FALSE)</f>
        <v>1037</v>
      </c>
      <c r="D390" t="str">
        <f>IF($C390="Bord","Border",IF($C390="Fill","Fill",VLOOKUP(_xlfn.NUMBERVALUE($C390),'Index (Original)'!$A:$O,5,FALSE)))</f>
        <v>Syngenta NK0760-3111</v>
      </c>
      <c r="E390" t="str">
        <f>IF($C390="Bord","Border",IF($C390="Fill","Fill",VLOOKUP(_xlfn.NUMBERVALUE($C390),'Index (Original)'!$A:$O,14,FALSE)))</f>
        <v>low</v>
      </c>
      <c r="F390" t="str">
        <f>IF($C390="Bord","Border",IF($C390="Fill","Fill",VLOOKUP(_xlfn.NUMBERVALUE($C390),'Index (Original)'!$A:$O,15,FALSE)))</f>
        <v>r1</v>
      </c>
    </row>
    <row r="391" spans="1:6" x14ac:dyDescent="0.2">
      <c r="A391">
        <f t="shared" si="11"/>
        <v>26</v>
      </c>
      <c r="B391">
        <f t="shared" si="12"/>
        <v>14</v>
      </c>
      <c r="C391">
        <f>VLOOKUP(B391,'Layout (Modified)'!$B$4:$AD$33,MATCH(A391,'Layout (Modified)'!$B$3:$AD$3,0),FALSE)</f>
        <v>1012</v>
      </c>
      <c r="D391" t="str">
        <f>IF($C391="Bord","Border",IF($C391="Fill","Fill",VLOOKUP(_xlfn.NUMBERVALUE($C391),'Index (Original)'!$A:$O,5,FALSE)))</f>
        <v>PHP02 x PHK56</v>
      </c>
      <c r="E391" t="str">
        <f>IF($C391="Bord","Border",IF($C391="Fill","Fill",VLOOKUP(_xlfn.NUMBERVALUE($C391),'Index (Original)'!$A:$O,14,FALSE)))</f>
        <v>low</v>
      </c>
      <c r="F391" t="str">
        <f>IF($C391="Bord","Border",IF($C391="Fill","Fill",VLOOKUP(_xlfn.NUMBERVALUE($C391),'Index (Original)'!$A:$O,15,FALSE)))</f>
        <v>r1</v>
      </c>
    </row>
    <row r="392" spans="1:6" x14ac:dyDescent="0.2">
      <c r="A392">
        <f t="shared" si="11"/>
        <v>27</v>
      </c>
      <c r="B392">
        <f t="shared" si="12"/>
        <v>14</v>
      </c>
      <c r="C392" t="str">
        <f>VLOOKUP(B392,'Layout (Modified)'!$B$4:$AD$33,MATCH(A392,'Layout (Modified)'!$B$3:$AD$3,0),FALSE)</f>
        <v>Bord</v>
      </c>
      <c r="D392" t="str">
        <f>IF($C392="Bord","Border",IF($C392="Fill","Fill",VLOOKUP(_xlfn.NUMBERVALUE($C392),'Index (Original)'!$A:$O,5,FALSE)))</f>
        <v>Border</v>
      </c>
      <c r="E392" t="str">
        <f>IF($C392="Bord","Border",IF($C392="Fill","Fill",VLOOKUP(_xlfn.NUMBERVALUE($C392),'Index (Original)'!$A:$O,14,FALSE)))</f>
        <v>Border</v>
      </c>
      <c r="F392" t="str">
        <f>IF($C392="Bord","Border",IF($C392="Fill","Fill",VLOOKUP(_xlfn.NUMBERVALUE($C392),'Index (Original)'!$A:$O,15,FALSE)))</f>
        <v>Border</v>
      </c>
    </row>
    <row r="393" spans="1:6" x14ac:dyDescent="0.2">
      <c r="A393">
        <f t="shared" si="11"/>
        <v>28</v>
      </c>
      <c r="B393">
        <f t="shared" si="12"/>
        <v>14</v>
      </c>
      <c r="C393" t="str">
        <f>VLOOKUP(B393,'Layout (Modified)'!$B$4:$AD$33,MATCH(A393,'Layout (Modified)'!$B$3:$AD$3,0),FALSE)</f>
        <v>Bord</v>
      </c>
      <c r="D393" t="str">
        <f>IF($C393="Bord","Border",IF($C393="Fill","Fill",VLOOKUP(_xlfn.NUMBERVALUE($C393),'Index (Original)'!$A:$O,5,FALSE)))</f>
        <v>Border</v>
      </c>
      <c r="E393" t="str">
        <f>IF($C393="Bord","Border",IF($C393="Fill","Fill",VLOOKUP(_xlfn.NUMBERVALUE($C393),'Index (Original)'!$A:$O,14,FALSE)))</f>
        <v>Border</v>
      </c>
      <c r="F393" t="str">
        <f>IF($C393="Bord","Border",IF($C393="Fill","Fill",VLOOKUP(_xlfn.NUMBERVALUE($C393),'Index (Original)'!$A:$O,15,FALSE)))</f>
        <v>Border</v>
      </c>
    </row>
    <row r="394" spans="1:6" x14ac:dyDescent="0.2">
      <c r="A394">
        <f t="shared" si="11"/>
        <v>1</v>
      </c>
      <c r="B394">
        <f t="shared" si="12"/>
        <v>15</v>
      </c>
      <c r="C394">
        <f>VLOOKUP(B394,'Layout (Modified)'!$B$4:$AD$33,MATCH(A394,'Layout (Modified)'!$B$3:$AD$3,0),FALSE)</f>
        <v>1503</v>
      </c>
      <c r="D394" t="str">
        <f>IF($C394="Bord","Border",IF($C394="Fill","Fill",VLOOKUP(_xlfn.NUMBERVALUE($C394),'Index (Original)'!$A:$O,5,FALSE)))</f>
        <v>PHP02 x LH82</v>
      </c>
      <c r="E394" t="str">
        <f>IF($C394="Bord","Border",IF($C394="Fill","Fill",VLOOKUP(_xlfn.NUMBERVALUE($C394),'Index (Original)'!$A:$O,14,FALSE)))</f>
        <v>full</v>
      </c>
      <c r="F394" t="str">
        <f>IF($C394="Bord","Border",IF($C394="Fill","Fill",VLOOKUP(_xlfn.NUMBERVALUE($C394),'Index (Original)'!$A:$O,15,FALSE)))</f>
        <v>r2</v>
      </c>
    </row>
    <row r="395" spans="1:6" x14ac:dyDescent="0.2">
      <c r="A395">
        <f t="shared" si="11"/>
        <v>2</v>
      </c>
      <c r="B395">
        <f t="shared" si="12"/>
        <v>15</v>
      </c>
      <c r="C395">
        <f>VLOOKUP(B395,'Layout (Modified)'!$B$4:$AD$33,MATCH(A395,'Layout (Modified)'!$B$3:$AD$3,0),FALSE)</f>
        <v>1478</v>
      </c>
      <c r="D395" t="str">
        <f>IF($C395="Bord","Border",IF($C395="Fill","Fill",VLOOKUP(_xlfn.NUMBERVALUE($C395),'Index (Original)'!$A:$O,5,FALSE)))</f>
        <v>PHK76 x W606S</v>
      </c>
      <c r="E395" t="str">
        <f>IF($C395="Bord","Border",IF($C395="Fill","Fill",VLOOKUP(_xlfn.NUMBERVALUE($C395),'Index (Original)'!$A:$O,14,FALSE)))</f>
        <v>full</v>
      </c>
      <c r="F395" t="str">
        <f>IF($C395="Bord","Border",IF($C395="Fill","Fill",VLOOKUP(_xlfn.NUMBERVALUE($C395),'Index (Original)'!$A:$O,15,FALSE)))</f>
        <v>r2</v>
      </c>
    </row>
    <row r="396" spans="1:6" x14ac:dyDescent="0.2">
      <c r="A396">
        <f t="shared" si="11"/>
        <v>3</v>
      </c>
      <c r="B396">
        <f t="shared" si="12"/>
        <v>15</v>
      </c>
      <c r="C396">
        <f>VLOOKUP(B396,'Layout (Modified)'!$B$4:$AD$33,MATCH(A396,'Layout (Modified)'!$B$3:$AD$3,0),FALSE)</f>
        <v>1453</v>
      </c>
      <c r="D396" t="str">
        <f>IF($C396="Bord","Border",IF($C396="Fill","Fill",VLOOKUP(_xlfn.NUMBERVALUE($C396),'Index (Original)'!$A:$O,5,FALSE)))</f>
        <v>PHN46 x PHK56</v>
      </c>
      <c r="E396" t="str">
        <f>IF($C396="Bord","Border",IF($C396="Fill","Fill",VLOOKUP(_xlfn.NUMBERVALUE($C396),'Index (Original)'!$A:$O,14,FALSE)))</f>
        <v>full</v>
      </c>
      <c r="F396" t="str">
        <f>IF($C396="Bord","Border",IF($C396="Fill","Fill",VLOOKUP(_xlfn.NUMBERVALUE($C396),'Index (Original)'!$A:$O,15,FALSE)))</f>
        <v>r2</v>
      </c>
    </row>
    <row r="397" spans="1:6" x14ac:dyDescent="0.2">
      <c r="A397">
        <f t="shared" si="11"/>
        <v>4</v>
      </c>
      <c r="B397">
        <f t="shared" si="12"/>
        <v>15</v>
      </c>
      <c r="C397">
        <f>VLOOKUP(B397,'Layout (Modified)'!$B$4:$AD$33,MATCH(A397,'Layout (Modified)'!$B$3:$AD$3,0),FALSE)</f>
        <v>1428</v>
      </c>
      <c r="D397" t="str">
        <f>IF($C397="Bord","Border",IF($C397="Fill","Fill",VLOOKUP(_xlfn.NUMBERVALUE($C397),'Index (Original)'!$A:$O,5,FALSE)))</f>
        <v>PHP02 x PHK76</v>
      </c>
      <c r="E397" t="str">
        <f>IF($C397="Bord","Border",IF($C397="Fill","Fill",VLOOKUP(_xlfn.NUMBERVALUE($C397),'Index (Original)'!$A:$O,14,FALSE)))</f>
        <v>full</v>
      </c>
      <c r="F397" t="str">
        <f>IF($C397="Bord","Border",IF($C397="Fill","Fill",VLOOKUP(_xlfn.NUMBERVALUE($C397),'Index (Original)'!$A:$O,15,FALSE)))</f>
        <v>r2</v>
      </c>
    </row>
    <row r="398" spans="1:6" x14ac:dyDescent="0.2">
      <c r="A398">
        <f t="shared" si="11"/>
        <v>5</v>
      </c>
      <c r="B398">
        <f t="shared" si="12"/>
        <v>15</v>
      </c>
      <c r="C398">
        <f>VLOOKUP(B398,'Layout (Modified)'!$B$4:$AD$33,MATCH(A398,'Layout (Modified)'!$B$3:$AD$3,0),FALSE)</f>
        <v>1403</v>
      </c>
      <c r="D398" t="str">
        <f>IF($C398="Bord","Border",IF($C398="Fill","Fill",VLOOKUP(_xlfn.NUMBERVALUE($C398),'Index (Original)'!$A:$O,5,FALSE)))</f>
        <v>PHP02 x LH145</v>
      </c>
      <c r="E398" t="str">
        <f>IF($C398="Bord","Border",IF($C398="Fill","Fill",VLOOKUP(_xlfn.NUMBERVALUE($C398),'Index (Original)'!$A:$O,14,FALSE)))</f>
        <v>full</v>
      </c>
      <c r="F398" t="str">
        <f>IF($C398="Bord","Border",IF($C398="Fill","Fill",VLOOKUP(_xlfn.NUMBERVALUE($C398),'Index (Original)'!$A:$O,15,FALSE)))</f>
        <v>r2</v>
      </c>
    </row>
    <row r="399" spans="1:6" x14ac:dyDescent="0.2">
      <c r="A399">
        <f t="shared" si="11"/>
        <v>6</v>
      </c>
      <c r="B399">
        <f t="shared" si="12"/>
        <v>15</v>
      </c>
      <c r="C399">
        <f>VLOOKUP(B399,'Layout (Modified)'!$B$4:$AD$33,MATCH(A399,'Layout (Modified)'!$B$3:$AD$3,0),FALSE)</f>
        <v>1378</v>
      </c>
      <c r="D399" t="str">
        <f>IF($C399="Bord","Border",IF($C399="Fill","Fill",VLOOKUP(_xlfn.NUMBERVALUE($C399),'Index (Original)'!$A:$O,5,FALSE)))</f>
        <v>Hoegemeyer 7089 AMXT</v>
      </c>
      <c r="E399" t="str">
        <f>IF($C399="Bord","Border",IF($C399="Fill","Fill",VLOOKUP(_xlfn.NUMBERVALUE($C399),'Index (Original)'!$A:$O,14,FALSE)))</f>
        <v>full</v>
      </c>
      <c r="F399" t="str">
        <f>IF($C399="Bord","Border",IF($C399="Fill","Fill",VLOOKUP(_xlfn.NUMBERVALUE($C399),'Index (Original)'!$A:$O,15,FALSE)))</f>
        <v>r2</v>
      </c>
    </row>
    <row r="400" spans="1:6" x14ac:dyDescent="0.2">
      <c r="A400">
        <f t="shared" si="11"/>
        <v>7</v>
      </c>
      <c r="B400">
        <f t="shared" si="12"/>
        <v>15</v>
      </c>
      <c r="C400">
        <f>VLOOKUP(B400,'Layout (Modified)'!$B$4:$AD$33,MATCH(A400,'Layout (Modified)'!$B$3:$AD$3,0),FALSE)</f>
        <v>1353</v>
      </c>
      <c r="D400" t="str">
        <f>IF($C400="Bord","Border",IF($C400="Fill","Fill",VLOOKUP(_xlfn.NUMBERVALUE($C400),'Index (Original)'!$A:$O,5,FALSE)))</f>
        <v>Pioneer 1311 AMXT</v>
      </c>
      <c r="E400" t="str">
        <f>IF($C400="Bord","Border",IF($C400="Fill","Fill",VLOOKUP(_xlfn.NUMBERVALUE($C400),'Index (Original)'!$A:$O,14,FALSE)))</f>
        <v>full</v>
      </c>
      <c r="F400" t="str">
        <f>IF($C400="Bord","Border",IF($C400="Fill","Fill",VLOOKUP(_xlfn.NUMBERVALUE($C400),'Index (Original)'!$A:$O,15,FALSE)))</f>
        <v>r2</v>
      </c>
    </row>
    <row r="401" spans="1:6" x14ac:dyDescent="0.2">
      <c r="A401">
        <f t="shared" si="11"/>
        <v>8</v>
      </c>
      <c r="B401">
        <f t="shared" si="12"/>
        <v>15</v>
      </c>
      <c r="C401" t="str">
        <f>VLOOKUP(B401,'Layout (Modified)'!$B$4:$AD$33,MATCH(A401,'Layout (Modified)'!$B$3:$AD$3,0),FALSE)</f>
        <v>Bord</v>
      </c>
      <c r="D401" t="str">
        <f>IF($C401="Bord","Border",IF($C401="Fill","Fill",VLOOKUP(_xlfn.NUMBERVALUE($C401),'Index (Original)'!$A:$O,5,FALSE)))</f>
        <v>Border</v>
      </c>
      <c r="E401" t="str">
        <f>IF($C401="Bord","Border",IF($C401="Fill","Fill",VLOOKUP(_xlfn.NUMBERVALUE($C401),'Index (Original)'!$A:$O,14,FALSE)))</f>
        <v>Border</v>
      </c>
      <c r="F401" t="str">
        <f>IF($C401="Bord","Border",IF($C401="Fill","Fill",VLOOKUP(_xlfn.NUMBERVALUE($C401),'Index (Original)'!$A:$O,15,FALSE)))</f>
        <v>Border</v>
      </c>
    </row>
    <row r="402" spans="1:6" x14ac:dyDescent="0.2">
      <c r="A402">
        <f t="shared" si="11"/>
        <v>9</v>
      </c>
      <c r="B402">
        <f t="shared" si="12"/>
        <v>15</v>
      </c>
      <c r="C402" t="str">
        <f>VLOOKUP(B402,'Layout (Modified)'!$B$4:$AD$33,MATCH(A402,'Layout (Modified)'!$B$3:$AD$3,0),FALSE)</f>
        <v>Bord</v>
      </c>
      <c r="D402" t="str">
        <f>IF($C402="Bord","Border",IF($C402="Fill","Fill",VLOOKUP(_xlfn.NUMBERVALUE($C402),'Index (Original)'!$A:$O,5,FALSE)))</f>
        <v>Border</v>
      </c>
      <c r="E402" t="str">
        <f>IF($C402="Bord","Border",IF($C402="Fill","Fill",VLOOKUP(_xlfn.NUMBERVALUE($C402),'Index (Original)'!$A:$O,14,FALSE)))</f>
        <v>Border</v>
      </c>
      <c r="F402" t="str">
        <f>IF($C402="Bord","Border",IF($C402="Fill","Fill",VLOOKUP(_xlfn.NUMBERVALUE($C402),'Index (Original)'!$A:$O,15,FALSE)))</f>
        <v>Border</v>
      </c>
    </row>
    <row r="403" spans="1:6" x14ac:dyDescent="0.2">
      <c r="A403">
        <f t="shared" si="11"/>
        <v>10</v>
      </c>
      <c r="B403">
        <f t="shared" si="12"/>
        <v>15</v>
      </c>
      <c r="C403" t="str">
        <f>VLOOKUP(B403,'Layout (Modified)'!$B$4:$AD$33,MATCH(A403,'Layout (Modified)'!$B$3:$AD$3,0),FALSE)</f>
        <v>Bord</v>
      </c>
      <c r="D403" t="str">
        <f>IF($C403="Bord","Border",IF($C403="Fill","Fill",VLOOKUP(_xlfn.NUMBERVALUE($C403),'Index (Original)'!$A:$O,5,FALSE)))</f>
        <v>Border</v>
      </c>
      <c r="E403" t="str">
        <f>IF($C403="Bord","Border",IF($C403="Fill","Fill",VLOOKUP(_xlfn.NUMBERVALUE($C403),'Index (Original)'!$A:$O,14,FALSE)))</f>
        <v>Border</v>
      </c>
      <c r="F403" t="str">
        <f>IF($C403="Bord","Border",IF($C403="Fill","Fill",VLOOKUP(_xlfn.NUMBERVALUE($C403),'Index (Original)'!$A:$O,15,FALSE)))</f>
        <v>Border</v>
      </c>
    </row>
    <row r="404" spans="1:6" x14ac:dyDescent="0.2">
      <c r="A404">
        <f t="shared" si="11"/>
        <v>11</v>
      </c>
      <c r="B404">
        <f t="shared" si="12"/>
        <v>15</v>
      </c>
      <c r="C404">
        <f>VLOOKUP(B404,'Layout (Modified)'!$B$4:$AD$33,MATCH(A404,'Layout (Modified)'!$B$3:$AD$3,0),FALSE)</f>
        <v>1333</v>
      </c>
      <c r="D404" t="str">
        <f>IF($C404="Bord","Border",IF($C404="Fill","Fill",VLOOKUP(_xlfn.NUMBERVALUE($C404),'Index (Original)'!$A:$O,5,FALSE)))</f>
        <v>LH185 x W606S</v>
      </c>
      <c r="E404" t="str">
        <f>IF($C404="Bord","Border",IF($C404="Fill","Fill",VLOOKUP(_xlfn.NUMBERVALUE($C404),'Index (Original)'!$A:$O,14,FALSE)))</f>
        <v>partial</v>
      </c>
      <c r="F404" t="str">
        <f>IF($C404="Bord","Border",IF($C404="Fill","Fill",VLOOKUP(_xlfn.NUMBERVALUE($C404),'Index (Original)'!$A:$O,15,FALSE)))</f>
        <v>r2</v>
      </c>
    </row>
    <row r="405" spans="1:6" x14ac:dyDescent="0.2">
      <c r="A405">
        <f t="shared" si="11"/>
        <v>12</v>
      </c>
      <c r="B405">
        <f t="shared" si="12"/>
        <v>15</v>
      </c>
      <c r="C405">
        <f>VLOOKUP(B405,'Layout (Modified)'!$B$4:$AD$33,MATCH(A405,'Layout (Modified)'!$B$3:$AD$3,0),FALSE)</f>
        <v>1308</v>
      </c>
      <c r="D405" t="str">
        <f>IF($C405="Bord","Border",IF($C405="Fill","Fill",VLOOKUP(_xlfn.NUMBERVALUE($C405),'Index (Original)'!$A:$O,5,FALSE)))</f>
        <v>PHP02 x W606S</v>
      </c>
      <c r="E405" t="str">
        <f>IF($C405="Bord","Border",IF($C405="Fill","Fill",VLOOKUP(_xlfn.NUMBERVALUE($C405),'Index (Original)'!$A:$O,14,FALSE)))</f>
        <v>partial</v>
      </c>
      <c r="F405" t="str">
        <f>IF($C405="Bord","Border",IF($C405="Fill","Fill",VLOOKUP(_xlfn.NUMBERVALUE($C405),'Index (Original)'!$A:$O,15,FALSE)))</f>
        <v>r2</v>
      </c>
    </row>
    <row r="406" spans="1:6" x14ac:dyDescent="0.2">
      <c r="A406">
        <f t="shared" si="11"/>
        <v>13</v>
      </c>
      <c r="B406">
        <f t="shared" si="12"/>
        <v>15</v>
      </c>
      <c r="C406">
        <f>VLOOKUP(B406,'Layout (Modified)'!$B$4:$AD$33,MATCH(A406,'Layout (Modified)'!$B$3:$AD$3,0),FALSE)</f>
        <v>1283</v>
      </c>
      <c r="D406" t="str">
        <f>IF($C406="Bord","Border",IF($C406="Fill","Fill",VLOOKUP(_xlfn.NUMBERVALUE($C406),'Index (Original)'!$A:$O,5,FALSE)))</f>
        <v>PHP02 x LH145</v>
      </c>
      <c r="E406" t="str">
        <f>IF($C406="Bord","Border",IF($C406="Fill","Fill",VLOOKUP(_xlfn.NUMBERVALUE($C406),'Index (Original)'!$A:$O,14,FALSE)))</f>
        <v>partial</v>
      </c>
      <c r="F406" t="str">
        <f>IF($C406="Bord","Border",IF($C406="Fill","Fill",VLOOKUP(_xlfn.NUMBERVALUE($C406),'Index (Original)'!$A:$O,15,FALSE)))</f>
        <v>r2</v>
      </c>
    </row>
    <row r="407" spans="1:6" x14ac:dyDescent="0.2">
      <c r="A407">
        <f t="shared" si="11"/>
        <v>14</v>
      </c>
      <c r="B407">
        <f t="shared" si="12"/>
        <v>15</v>
      </c>
      <c r="C407">
        <f>VLOOKUP(B407,'Layout (Modified)'!$B$4:$AD$33,MATCH(A407,'Layout (Modified)'!$B$3:$AD$3,0),FALSE)</f>
        <v>1258</v>
      </c>
      <c r="D407" t="str">
        <f>IF($C407="Bord","Border",IF($C407="Fill","Fill",VLOOKUP(_xlfn.NUMBERVALUE($C407),'Index (Original)'!$A:$O,5,FALSE)))</f>
        <v>B73 x PHN82</v>
      </c>
      <c r="E407" t="str">
        <f>IF($C407="Bord","Border",IF($C407="Fill","Fill",VLOOKUP(_xlfn.NUMBERVALUE($C407),'Index (Original)'!$A:$O,14,FALSE)))</f>
        <v>partial</v>
      </c>
      <c r="F407" t="str">
        <f>IF($C407="Bord","Border",IF($C407="Fill","Fill",VLOOKUP(_xlfn.NUMBERVALUE($C407),'Index (Original)'!$A:$O,15,FALSE)))</f>
        <v>r2</v>
      </c>
    </row>
    <row r="408" spans="1:6" x14ac:dyDescent="0.2">
      <c r="A408">
        <f t="shared" si="11"/>
        <v>15</v>
      </c>
      <c r="B408">
        <f t="shared" si="12"/>
        <v>15</v>
      </c>
      <c r="C408">
        <f>VLOOKUP(B408,'Layout (Modified)'!$B$4:$AD$33,MATCH(A408,'Layout (Modified)'!$B$3:$AD$3,0),FALSE)</f>
        <v>1233</v>
      </c>
      <c r="D408" t="str">
        <f>IF($C408="Bord","Border",IF($C408="Fill","Fill",VLOOKUP(_xlfn.NUMBERVALUE($C408),'Index (Original)'!$A:$O,5,FALSE)))</f>
        <v>N209 x 3IIH6</v>
      </c>
      <c r="E408" t="str">
        <f>IF($C408="Bord","Border",IF($C408="Fill","Fill",VLOOKUP(_xlfn.NUMBERVALUE($C408),'Index (Original)'!$A:$O,14,FALSE)))</f>
        <v>partial</v>
      </c>
      <c r="F408" t="str">
        <f>IF($C408="Bord","Border",IF($C408="Fill","Fill",VLOOKUP(_xlfn.NUMBERVALUE($C408),'Index (Original)'!$A:$O,15,FALSE)))</f>
        <v>r2</v>
      </c>
    </row>
    <row r="409" spans="1:6" x14ac:dyDescent="0.2">
      <c r="A409">
        <f t="shared" si="11"/>
        <v>16</v>
      </c>
      <c r="B409">
        <f t="shared" si="12"/>
        <v>15</v>
      </c>
      <c r="C409">
        <f>VLOOKUP(B409,'Layout (Modified)'!$B$4:$AD$33,MATCH(A409,'Layout (Modified)'!$B$3:$AD$3,0),FALSE)</f>
        <v>1208</v>
      </c>
      <c r="D409" t="str">
        <f>IF($C409="Bord","Border",IF($C409="Fill","Fill",VLOOKUP(_xlfn.NUMBERVALUE($C409),'Index (Original)'!$A:$O,5,FALSE)))</f>
        <v>PHB47 x PHK56</v>
      </c>
      <c r="E409" t="str">
        <f>IF($C409="Bord","Border",IF($C409="Fill","Fill",VLOOKUP(_xlfn.NUMBERVALUE($C409),'Index (Original)'!$A:$O,14,FALSE)))</f>
        <v>partial</v>
      </c>
      <c r="F409" t="str">
        <f>IF($C409="Bord","Border",IF($C409="Fill","Fill",VLOOKUP(_xlfn.NUMBERVALUE($C409),'Index (Original)'!$A:$O,15,FALSE)))</f>
        <v>r2</v>
      </c>
    </row>
    <row r="410" spans="1:6" x14ac:dyDescent="0.2">
      <c r="A410">
        <f t="shared" si="11"/>
        <v>17</v>
      </c>
      <c r="B410">
        <f t="shared" si="12"/>
        <v>15</v>
      </c>
      <c r="C410">
        <f>VLOOKUP(B410,'Layout (Modified)'!$B$4:$AD$33,MATCH(A410,'Layout (Modified)'!$B$3:$AD$3,0),FALSE)</f>
        <v>1183</v>
      </c>
      <c r="D410" t="str">
        <f>IF($C410="Bord","Border",IF($C410="Fill","Fill",VLOOKUP(_xlfn.NUMBERVALUE($C410),'Index (Original)'!$A:$O,5,FALSE)))</f>
        <v>PHN46 x PHK56</v>
      </c>
      <c r="E410" t="str">
        <f>IF($C410="Bord","Border",IF($C410="Fill","Fill",VLOOKUP(_xlfn.NUMBERVALUE($C410),'Index (Original)'!$A:$O,14,FALSE)))</f>
        <v>partial</v>
      </c>
      <c r="F410" t="str">
        <f>IF($C410="Bord","Border",IF($C410="Fill","Fill",VLOOKUP(_xlfn.NUMBERVALUE($C410),'Index (Original)'!$A:$O,15,FALSE)))</f>
        <v>r2</v>
      </c>
    </row>
    <row r="411" spans="1:6" x14ac:dyDescent="0.2">
      <c r="A411">
        <f t="shared" si="11"/>
        <v>18</v>
      </c>
      <c r="B411">
        <f t="shared" si="12"/>
        <v>15</v>
      </c>
      <c r="C411" t="str">
        <f>VLOOKUP(B411,'Layout (Modified)'!$B$4:$AD$33,MATCH(A411,'Layout (Modified)'!$B$3:$AD$3,0),FALSE)</f>
        <v>Bord</v>
      </c>
      <c r="D411" t="str">
        <f>IF($C411="Bord","Border",IF($C411="Fill","Fill",VLOOKUP(_xlfn.NUMBERVALUE($C411),'Index (Original)'!$A:$O,5,FALSE)))</f>
        <v>Border</v>
      </c>
      <c r="E411" t="str">
        <f>IF($C411="Bord","Border",IF($C411="Fill","Fill",VLOOKUP(_xlfn.NUMBERVALUE($C411),'Index (Original)'!$A:$O,14,FALSE)))</f>
        <v>Border</v>
      </c>
      <c r="F411" t="str">
        <f>IF($C411="Bord","Border",IF($C411="Fill","Fill",VLOOKUP(_xlfn.NUMBERVALUE($C411),'Index (Original)'!$A:$O,15,FALSE)))</f>
        <v>Border</v>
      </c>
    </row>
    <row r="412" spans="1:6" x14ac:dyDescent="0.2">
      <c r="A412">
        <f t="shared" si="11"/>
        <v>19</v>
      </c>
      <c r="B412">
        <f t="shared" si="12"/>
        <v>15</v>
      </c>
      <c r="C412" t="str">
        <f>VLOOKUP(B412,'Layout (Modified)'!$B$4:$AD$33,MATCH(A412,'Layout (Modified)'!$B$3:$AD$3,0),FALSE)</f>
        <v>Bord</v>
      </c>
      <c r="D412" t="str">
        <f>IF($C412="Bord","Border",IF($C412="Fill","Fill",VLOOKUP(_xlfn.NUMBERVALUE($C412),'Index (Original)'!$A:$O,5,FALSE)))</f>
        <v>Border</v>
      </c>
      <c r="E412" t="str">
        <f>IF($C412="Bord","Border",IF($C412="Fill","Fill",VLOOKUP(_xlfn.NUMBERVALUE($C412),'Index (Original)'!$A:$O,14,FALSE)))</f>
        <v>Border</v>
      </c>
      <c r="F412" t="str">
        <f>IF($C412="Bord","Border",IF($C412="Fill","Fill",VLOOKUP(_xlfn.NUMBERVALUE($C412),'Index (Original)'!$A:$O,15,FALSE)))</f>
        <v>Border</v>
      </c>
    </row>
    <row r="413" spans="1:6" x14ac:dyDescent="0.2">
      <c r="A413">
        <f t="shared" si="11"/>
        <v>20</v>
      </c>
      <c r="B413">
        <f t="shared" si="12"/>
        <v>15</v>
      </c>
      <c r="C413">
        <f>VLOOKUP(B413,'Layout (Modified)'!$B$4:$AD$33,MATCH(A413,'Layout (Modified)'!$B$3:$AD$3,0),FALSE)</f>
        <v>1163</v>
      </c>
      <c r="D413" t="str">
        <f>IF($C413="Bord","Border",IF($C413="Fill","Fill",VLOOKUP(_xlfn.NUMBERVALUE($C413),'Index (Original)'!$A:$O,5,FALSE)))</f>
        <v>PHP02 x LH185</v>
      </c>
      <c r="E413" t="str">
        <f>IF($C413="Bord","Border",IF($C413="Fill","Fill",VLOOKUP(_xlfn.NUMBERVALUE($C413),'Index (Original)'!$A:$O,14,FALSE)))</f>
        <v>low</v>
      </c>
      <c r="F413" t="str">
        <f>IF($C413="Bord","Border",IF($C413="Fill","Fill",VLOOKUP(_xlfn.NUMBERVALUE($C413),'Index (Original)'!$A:$O,15,FALSE)))</f>
        <v>r2</v>
      </c>
    </row>
    <row r="414" spans="1:6" x14ac:dyDescent="0.2">
      <c r="A414">
        <f t="shared" si="11"/>
        <v>21</v>
      </c>
      <c r="B414">
        <f t="shared" si="12"/>
        <v>15</v>
      </c>
      <c r="C414">
        <f>VLOOKUP(B414,'Layout (Modified)'!$B$4:$AD$33,MATCH(A414,'Layout (Modified)'!$B$3:$AD$3,0),FALSE)</f>
        <v>1138</v>
      </c>
      <c r="D414" t="str">
        <f>IF($C414="Bord","Border",IF($C414="Fill","Fill",VLOOKUP(_xlfn.NUMBERVALUE($C414),'Index (Original)'!$A:$O,5,FALSE)))</f>
        <v>LH145 x LH162</v>
      </c>
      <c r="E414" t="str">
        <f>IF($C414="Bord","Border",IF($C414="Fill","Fill",VLOOKUP(_xlfn.NUMBERVALUE($C414),'Index (Original)'!$A:$O,14,FALSE)))</f>
        <v>low</v>
      </c>
      <c r="F414" t="str">
        <f>IF($C414="Bord","Border",IF($C414="Fill","Fill",VLOOKUP(_xlfn.NUMBERVALUE($C414),'Index (Original)'!$A:$O,15,FALSE)))</f>
        <v>r2</v>
      </c>
    </row>
    <row r="415" spans="1:6" x14ac:dyDescent="0.2">
      <c r="A415">
        <f t="shared" ref="A415:A478" si="13">A387</f>
        <v>22</v>
      </c>
      <c r="B415">
        <f t="shared" ref="B415:B478" si="14">IF(A415&lt;A414,B414+1,B414)</f>
        <v>15</v>
      </c>
      <c r="C415">
        <f>VLOOKUP(B415,'Layout (Modified)'!$B$4:$AD$33,MATCH(A415,'Layout (Modified)'!$B$3:$AD$3,0),FALSE)</f>
        <v>1113</v>
      </c>
      <c r="D415" t="str">
        <f>IF($C415="Bord","Border",IF($C415="Fill","Fill",VLOOKUP(_xlfn.NUMBERVALUE($C415),'Index (Original)'!$A:$O,5,FALSE)))</f>
        <v>PHK76 x LH82</v>
      </c>
      <c r="E415" t="str">
        <f>IF($C415="Bord","Border",IF($C415="Fill","Fill",VLOOKUP(_xlfn.NUMBERVALUE($C415),'Index (Original)'!$A:$O,14,FALSE)))</f>
        <v>low</v>
      </c>
      <c r="F415" t="str">
        <f>IF($C415="Bord","Border",IF($C415="Fill","Fill",VLOOKUP(_xlfn.NUMBERVALUE($C415),'Index (Original)'!$A:$O,15,FALSE)))</f>
        <v>r2</v>
      </c>
    </row>
    <row r="416" spans="1:6" x14ac:dyDescent="0.2">
      <c r="A416">
        <f t="shared" si="13"/>
        <v>23</v>
      </c>
      <c r="B416">
        <f t="shared" si="14"/>
        <v>15</v>
      </c>
      <c r="C416">
        <f>VLOOKUP(B416,'Layout (Modified)'!$B$4:$AD$33,MATCH(A416,'Layout (Modified)'!$B$3:$AD$3,0),FALSE)</f>
        <v>1088</v>
      </c>
      <c r="D416" t="str">
        <f>IF($C416="Bord","Border",IF($C416="Fill","Fill",VLOOKUP(_xlfn.NUMBERVALUE($C416),'Index (Original)'!$A:$O,5,FALSE)))</f>
        <v>LH195 x LH185</v>
      </c>
      <c r="E416" t="str">
        <f>IF($C416="Bord","Border",IF($C416="Fill","Fill",VLOOKUP(_xlfn.NUMBERVALUE($C416),'Index (Original)'!$A:$O,14,FALSE)))</f>
        <v>low</v>
      </c>
      <c r="F416" t="str">
        <f>IF($C416="Bord","Border",IF($C416="Fill","Fill",VLOOKUP(_xlfn.NUMBERVALUE($C416),'Index (Original)'!$A:$O,15,FALSE)))</f>
        <v>r2</v>
      </c>
    </row>
    <row r="417" spans="1:6" x14ac:dyDescent="0.2">
      <c r="A417">
        <f t="shared" si="13"/>
        <v>24</v>
      </c>
      <c r="B417">
        <f t="shared" si="14"/>
        <v>15</v>
      </c>
      <c r="C417">
        <f>VLOOKUP(B417,'Layout (Modified)'!$B$4:$AD$33,MATCH(A417,'Layout (Modified)'!$B$3:$AD$3,0),FALSE)</f>
        <v>1063</v>
      </c>
      <c r="D417" t="str">
        <f>IF($C417="Bord","Border",IF($C417="Fill","Fill",VLOOKUP(_xlfn.NUMBERVALUE($C417),'Index (Original)'!$A:$O,5,FALSE)))</f>
        <v>Pioneer P0589 AMXT</v>
      </c>
      <c r="E417" t="str">
        <f>IF($C417="Bord","Border",IF($C417="Fill","Fill",VLOOKUP(_xlfn.NUMBERVALUE($C417),'Index (Original)'!$A:$O,14,FALSE)))</f>
        <v>low</v>
      </c>
      <c r="F417" t="str">
        <f>IF($C417="Bord","Border",IF($C417="Fill","Fill",VLOOKUP(_xlfn.NUMBERVALUE($C417),'Index (Original)'!$A:$O,15,FALSE)))</f>
        <v>r2</v>
      </c>
    </row>
    <row r="418" spans="1:6" x14ac:dyDescent="0.2">
      <c r="A418">
        <f t="shared" si="13"/>
        <v>25</v>
      </c>
      <c r="B418">
        <f t="shared" si="14"/>
        <v>15</v>
      </c>
      <c r="C418">
        <f>VLOOKUP(B418,'Layout (Modified)'!$B$4:$AD$33,MATCH(A418,'Layout (Modified)'!$B$3:$AD$3,0),FALSE)</f>
        <v>1038</v>
      </c>
      <c r="D418" t="str">
        <f>IF($C418="Bord","Border",IF($C418="Fill","Fill",VLOOKUP(_xlfn.NUMBERVALUE($C418),'Index (Original)'!$A:$O,5,FALSE)))</f>
        <v>LH195 x PHM49</v>
      </c>
      <c r="E418" t="str">
        <f>IF($C418="Bord","Border",IF($C418="Fill","Fill",VLOOKUP(_xlfn.NUMBERVALUE($C418),'Index (Original)'!$A:$O,14,FALSE)))</f>
        <v>low</v>
      </c>
      <c r="F418" t="str">
        <f>IF($C418="Bord","Border",IF($C418="Fill","Fill",VLOOKUP(_xlfn.NUMBERVALUE($C418),'Index (Original)'!$A:$O,15,FALSE)))</f>
        <v>r2</v>
      </c>
    </row>
    <row r="419" spans="1:6" x14ac:dyDescent="0.2">
      <c r="A419">
        <f t="shared" si="13"/>
        <v>26</v>
      </c>
      <c r="B419">
        <f t="shared" si="14"/>
        <v>15</v>
      </c>
      <c r="C419">
        <f>VLOOKUP(B419,'Layout (Modified)'!$B$4:$AD$33,MATCH(A419,'Layout (Modified)'!$B$3:$AD$3,0),FALSE)</f>
        <v>1013</v>
      </c>
      <c r="D419" t="str">
        <f>IF($C419="Bord","Border",IF($C419="Fill","Fill",VLOOKUP(_xlfn.NUMBERVALUE($C419),'Index (Original)'!$A:$O,5,FALSE)))</f>
        <v>PHP02 x PHN46</v>
      </c>
      <c r="E419" t="str">
        <f>IF($C419="Bord","Border",IF($C419="Fill","Fill",VLOOKUP(_xlfn.NUMBERVALUE($C419),'Index (Original)'!$A:$O,14,FALSE)))</f>
        <v>low</v>
      </c>
      <c r="F419" t="str">
        <f>IF($C419="Bord","Border",IF($C419="Fill","Fill",VLOOKUP(_xlfn.NUMBERVALUE($C419),'Index (Original)'!$A:$O,15,FALSE)))</f>
        <v>r2</v>
      </c>
    </row>
    <row r="420" spans="1:6" x14ac:dyDescent="0.2">
      <c r="A420">
        <f t="shared" si="13"/>
        <v>27</v>
      </c>
      <c r="B420">
        <f t="shared" si="14"/>
        <v>15</v>
      </c>
      <c r="C420" t="str">
        <f>VLOOKUP(B420,'Layout (Modified)'!$B$4:$AD$33,MATCH(A420,'Layout (Modified)'!$B$3:$AD$3,0),FALSE)</f>
        <v>Bord</v>
      </c>
      <c r="D420" t="str">
        <f>IF($C420="Bord","Border",IF($C420="Fill","Fill",VLOOKUP(_xlfn.NUMBERVALUE($C420),'Index (Original)'!$A:$O,5,FALSE)))</f>
        <v>Border</v>
      </c>
      <c r="E420" t="str">
        <f>IF($C420="Bord","Border",IF($C420="Fill","Fill",VLOOKUP(_xlfn.NUMBERVALUE($C420),'Index (Original)'!$A:$O,14,FALSE)))</f>
        <v>Border</v>
      </c>
      <c r="F420" t="str">
        <f>IF($C420="Bord","Border",IF($C420="Fill","Fill",VLOOKUP(_xlfn.NUMBERVALUE($C420),'Index (Original)'!$A:$O,15,FALSE)))</f>
        <v>Border</v>
      </c>
    </row>
    <row r="421" spans="1:6" x14ac:dyDescent="0.2">
      <c r="A421">
        <f t="shared" si="13"/>
        <v>28</v>
      </c>
      <c r="B421">
        <f t="shared" si="14"/>
        <v>15</v>
      </c>
      <c r="C421" t="str">
        <f>VLOOKUP(B421,'Layout (Modified)'!$B$4:$AD$33,MATCH(A421,'Layout (Modified)'!$B$3:$AD$3,0),FALSE)</f>
        <v>Bord</v>
      </c>
      <c r="D421" t="str">
        <f>IF($C421="Bord","Border",IF($C421="Fill","Fill",VLOOKUP(_xlfn.NUMBERVALUE($C421),'Index (Original)'!$A:$O,5,FALSE)))</f>
        <v>Border</v>
      </c>
      <c r="E421" t="str">
        <f>IF($C421="Bord","Border",IF($C421="Fill","Fill",VLOOKUP(_xlfn.NUMBERVALUE($C421),'Index (Original)'!$A:$O,14,FALSE)))</f>
        <v>Border</v>
      </c>
      <c r="F421" t="str">
        <f>IF($C421="Bord","Border",IF($C421="Fill","Fill",VLOOKUP(_xlfn.NUMBERVALUE($C421),'Index (Original)'!$A:$O,15,FALSE)))</f>
        <v>Border</v>
      </c>
    </row>
    <row r="422" spans="1:6" x14ac:dyDescent="0.2">
      <c r="A422">
        <f t="shared" si="13"/>
        <v>1</v>
      </c>
      <c r="B422">
        <f t="shared" si="14"/>
        <v>16</v>
      </c>
      <c r="C422">
        <f>VLOOKUP(B422,'Layout (Modified)'!$B$4:$AD$33,MATCH(A422,'Layout (Modified)'!$B$3:$AD$3,0),FALSE)</f>
        <v>1504</v>
      </c>
      <c r="D422" t="str">
        <f>IF($C422="Bord","Border",IF($C422="Fill","Fill",VLOOKUP(_xlfn.NUMBERVALUE($C422),'Index (Original)'!$A:$O,5,FALSE)))</f>
        <v>PHK56 x LH145</v>
      </c>
      <c r="E422" t="str">
        <f>IF($C422="Bord","Border",IF($C422="Fill","Fill",VLOOKUP(_xlfn.NUMBERVALUE($C422),'Index (Original)'!$A:$O,14,FALSE)))</f>
        <v>full</v>
      </c>
      <c r="F422" t="str">
        <f>IF($C422="Bord","Border",IF($C422="Fill","Fill",VLOOKUP(_xlfn.NUMBERVALUE($C422),'Index (Original)'!$A:$O,15,FALSE)))</f>
        <v>r2</v>
      </c>
    </row>
    <row r="423" spans="1:6" x14ac:dyDescent="0.2">
      <c r="A423">
        <f t="shared" si="13"/>
        <v>2</v>
      </c>
      <c r="B423">
        <f t="shared" si="14"/>
        <v>16</v>
      </c>
      <c r="C423">
        <f>VLOOKUP(B423,'Layout (Modified)'!$B$4:$AD$33,MATCH(A423,'Layout (Modified)'!$B$3:$AD$3,0),FALSE)</f>
        <v>1479</v>
      </c>
      <c r="D423" t="str">
        <f>IF($C423="Bord","Border",IF($C423="Fill","Fill",VLOOKUP(_xlfn.NUMBERVALUE($C423),'Index (Original)'!$A:$O,5,FALSE)))</f>
        <v>PHK76 x LH145</v>
      </c>
      <c r="E423" t="str">
        <f>IF($C423="Bord","Border",IF($C423="Fill","Fill",VLOOKUP(_xlfn.NUMBERVALUE($C423),'Index (Original)'!$A:$O,14,FALSE)))</f>
        <v>full</v>
      </c>
      <c r="F423" t="str">
        <f>IF($C423="Bord","Border",IF($C423="Fill","Fill",VLOOKUP(_xlfn.NUMBERVALUE($C423),'Index (Original)'!$A:$O,15,FALSE)))</f>
        <v>r2</v>
      </c>
    </row>
    <row r="424" spans="1:6" x14ac:dyDescent="0.2">
      <c r="A424">
        <f t="shared" si="13"/>
        <v>3</v>
      </c>
      <c r="B424">
        <f t="shared" si="14"/>
        <v>16</v>
      </c>
      <c r="C424">
        <f>VLOOKUP(B424,'Layout (Modified)'!$B$4:$AD$33,MATCH(A424,'Layout (Modified)'!$B$3:$AD$3,0),FALSE)</f>
        <v>1454</v>
      </c>
      <c r="D424" t="str">
        <f>IF($C424="Bord","Border",IF($C424="Fill","Fill",VLOOKUP(_xlfn.NUMBERVALUE($C424),'Index (Original)'!$A:$O,5,FALSE)))</f>
        <v>PHP02 x PHN46</v>
      </c>
      <c r="E424" t="str">
        <f>IF($C424="Bord","Border",IF($C424="Fill","Fill",VLOOKUP(_xlfn.NUMBERVALUE($C424),'Index (Original)'!$A:$O,14,FALSE)))</f>
        <v>full</v>
      </c>
      <c r="F424" t="str">
        <f>IF($C424="Bord","Border",IF($C424="Fill","Fill",VLOOKUP(_xlfn.NUMBERVALUE($C424),'Index (Original)'!$A:$O,15,FALSE)))</f>
        <v>r2</v>
      </c>
    </row>
    <row r="425" spans="1:6" x14ac:dyDescent="0.2">
      <c r="A425">
        <f t="shared" si="13"/>
        <v>4</v>
      </c>
      <c r="B425">
        <f t="shared" si="14"/>
        <v>16</v>
      </c>
      <c r="C425">
        <f>VLOOKUP(B425,'Layout (Modified)'!$B$4:$AD$33,MATCH(A425,'Layout (Modified)'!$B$3:$AD$3,0),FALSE)</f>
        <v>1429</v>
      </c>
      <c r="D425" t="str">
        <f>IF($C425="Bord","Border",IF($C425="Fill","Fill",VLOOKUP(_xlfn.NUMBERVALUE($C425),'Index (Original)'!$A:$O,5,FALSE)))</f>
        <v>Hoegemeyer 8065RR</v>
      </c>
      <c r="E425" t="str">
        <f>IF($C425="Bord","Border",IF($C425="Fill","Fill",VLOOKUP(_xlfn.NUMBERVALUE($C425),'Index (Original)'!$A:$O,14,FALSE)))</f>
        <v>full</v>
      </c>
      <c r="F425" t="str">
        <f>IF($C425="Bord","Border",IF($C425="Fill","Fill",VLOOKUP(_xlfn.NUMBERVALUE($C425),'Index (Original)'!$A:$O,15,FALSE)))</f>
        <v>r2</v>
      </c>
    </row>
    <row r="426" spans="1:6" x14ac:dyDescent="0.2">
      <c r="A426">
        <f t="shared" si="13"/>
        <v>5</v>
      </c>
      <c r="B426">
        <f t="shared" si="14"/>
        <v>16</v>
      </c>
      <c r="C426">
        <f>VLOOKUP(B426,'Layout (Modified)'!$B$4:$AD$33,MATCH(A426,'Layout (Modified)'!$B$3:$AD$3,0),FALSE)</f>
        <v>1404</v>
      </c>
      <c r="D426" t="str">
        <f>IF($C426="Bord","Border",IF($C426="Fill","Fill",VLOOKUP(_xlfn.NUMBERVALUE($C426),'Index (Original)'!$A:$O,5,FALSE)))</f>
        <v>PHK76 x LH82</v>
      </c>
      <c r="E426" t="str">
        <f>IF($C426="Bord","Border",IF($C426="Fill","Fill",VLOOKUP(_xlfn.NUMBERVALUE($C426),'Index (Original)'!$A:$O,14,FALSE)))</f>
        <v>full</v>
      </c>
      <c r="F426" t="str">
        <f>IF($C426="Bord","Border",IF($C426="Fill","Fill",VLOOKUP(_xlfn.NUMBERVALUE($C426),'Index (Original)'!$A:$O,15,FALSE)))</f>
        <v>r2</v>
      </c>
    </row>
    <row r="427" spans="1:6" x14ac:dyDescent="0.2">
      <c r="A427">
        <f t="shared" si="13"/>
        <v>6</v>
      </c>
      <c r="B427">
        <f t="shared" si="14"/>
        <v>16</v>
      </c>
      <c r="C427">
        <f>VLOOKUP(B427,'Layout (Modified)'!$B$4:$AD$33,MATCH(A427,'Layout (Modified)'!$B$3:$AD$3,0),FALSE)</f>
        <v>1379</v>
      </c>
      <c r="D427" t="str">
        <f>IF($C427="Bord","Border",IF($C427="Fill","Fill",VLOOKUP(_xlfn.NUMBERVALUE($C427),'Index (Original)'!$A:$O,5,FALSE)))</f>
        <v>PHP02 x PHG47</v>
      </c>
      <c r="E427" t="str">
        <f>IF($C427="Bord","Border",IF($C427="Fill","Fill",VLOOKUP(_xlfn.NUMBERVALUE($C427),'Index (Original)'!$A:$O,14,FALSE)))</f>
        <v>full</v>
      </c>
      <c r="F427" t="str">
        <f>IF($C427="Bord","Border",IF($C427="Fill","Fill",VLOOKUP(_xlfn.NUMBERVALUE($C427),'Index (Original)'!$A:$O,15,FALSE)))</f>
        <v>r2</v>
      </c>
    </row>
    <row r="428" spans="1:6" x14ac:dyDescent="0.2">
      <c r="A428">
        <f t="shared" si="13"/>
        <v>7</v>
      </c>
      <c r="B428">
        <f t="shared" si="14"/>
        <v>16</v>
      </c>
      <c r="C428">
        <f>VLOOKUP(B428,'Layout (Modified)'!$B$4:$AD$33,MATCH(A428,'Layout (Modified)'!$B$3:$AD$3,0),FALSE)</f>
        <v>1354</v>
      </c>
      <c r="D428" t="str">
        <f>IF($C428="Bord","Border",IF($C428="Fill","Fill",VLOOKUP(_xlfn.NUMBERVALUE($C428),'Index (Original)'!$A:$O,5,FALSE)))</f>
        <v>PHP02 x PHK56</v>
      </c>
      <c r="E428" t="str">
        <f>IF($C428="Bord","Border",IF($C428="Fill","Fill",VLOOKUP(_xlfn.NUMBERVALUE($C428),'Index (Original)'!$A:$O,14,FALSE)))</f>
        <v>full</v>
      </c>
      <c r="F428" t="str">
        <f>IF($C428="Bord","Border",IF($C428="Fill","Fill",VLOOKUP(_xlfn.NUMBERVALUE($C428),'Index (Original)'!$A:$O,15,FALSE)))</f>
        <v>r2</v>
      </c>
    </row>
    <row r="429" spans="1:6" x14ac:dyDescent="0.2">
      <c r="A429">
        <f t="shared" si="13"/>
        <v>8</v>
      </c>
      <c r="B429">
        <f t="shared" si="14"/>
        <v>16</v>
      </c>
      <c r="C429" t="str">
        <f>VLOOKUP(B429,'Layout (Modified)'!$B$4:$AD$33,MATCH(A429,'Layout (Modified)'!$B$3:$AD$3,0),FALSE)</f>
        <v>Bord</v>
      </c>
      <c r="D429" t="str">
        <f>IF($C429="Bord","Border",IF($C429="Fill","Fill",VLOOKUP(_xlfn.NUMBERVALUE($C429),'Index (Original)'!$A:$O,5,FALSE)))</f>
        <v>Border</v>
      </c>
      <c r="E429" t="str">
        <f>IF($C429="Bord","Border",IF($C429="Fill","Fill",VLOOKUP(_xlfn.NUMBERVALUE($C429),'Index (Original)'!$A:$O,14,FALSE)))</f>
        <v>Border</v>
      </c>
      <c r="F429" t="str">
        <f>IF($C429="Bord","Border",IF($C429="Fill","Fill",VLOOKUP(_xlfn.NUMBERVALUE($C429),'Index (Original)'!$A:$O,15,FALSE)))</f>
        <v>Border</v>
      </c>
    </row>
    <row r="430" spans="1:6" x14ac:dyDescent="0.2">
      <c r="A430">
        <f t="shared" si="13"/>
        <v>9</v>
      </c>
      <c r="B430">
        <f t="shared" si="14"/>
        <v>16</v>
      </c>
      <c r="C430" t="str">
        <f>VLOOKUP(B430,'Layout (Modified)'!$B$4:$AD$33,MATCH(A430,'Layout (Modified)'!$B$3:$AD$3,0),FALSE)</f>
        <v>Bord</v>
      </c>
      <c r="D430" t="str">
        <f>IF($C430="Bord","Border",IF($C430="Fill","Fill",VLOOKUP(_xlfn.NUMBERVALUE($C430),'Index (Original)'!$A:$O,5,FALSE)))</f>
        <v>Border</v>
      </c>
      <c r="E430" t="str">
        <f>IF($C430="Bord","Border",IF($C430="Fill","Fill",VLOOKUP(_xlfn.NUMBERVALUE($C430),'Index (Original)'!$A:$O,14,FALSE)))</f>
        <v>Border</v>
      </c>
      <c r="F430" t="str">
        <f>IF($C430="Bord","Border",IF($C430="Fill","Fill",VLOOKUP(_xlfn.NUMBERVALUE($C430),'Index (Original)'!$A:$O,15,FALSE)))</f>
        <v>Border</v>
      </c>
    </row>
    <row r="431" spans="1:6" x14ac:dyDescent="0.2">
      <c r="A431">
        <f t="shared" si="13"/>
        <v>10</v>
      </c>
      <c r="B431">
        <f t="shared" si="14"/>
        <v>16</v>
      </c>
      <c r="C431" t="str">
        <f>VLOOKUP(B431,'Layout (Modified)'!$B$4:$AD$33,MATCH(A431,'Layout (Modified)'!$B$3:$AD$3,0),FALSE)</f>
        <v>Bord</v>
      </c>
      <c r="D431" t="str">
        <f>IF($C431="Bord","Border",IF($C431="Fill","Fill",VLOOKUP(_xlfn.NUMBERVALUE($C431),'Index (Original)'!$A:$O,5,FALSE)))</f>
        <v>Border</v>
      </c>
      <c r="E431" t="str">
        <f>IF($C431="Bord","Border",IF($C431="Fill","Fill",VLOOKUP(_xlfn.NUMBERVALUE($C431),'Index (Original)'!$A:$O,14,FALSE)))</f>
        <v>Border</v>
      </c>
      <c r="F431" t="str">
        <f>IF($C431="Bord","Border",IF($C431="Fill","Fill",VLOOKUP(_xlfn.NUMBERVALUE($C431),'Index (Original)'!$A:$O,15,FALSE)))</f>
        <v>Border</v>
      </c>
    </row>
    <row r="432" spans="1:6" x14ac:dyDescent="0.2">
      <c r="A432">
        <f t="shared" si="13"/>
        <v>11</v>
      </c>
      <c r="B432">
        <f t="shared" si="14"/>
        <v>16</v>
      </c>
      <c r="C432">
        <f>VLOOKUP(B432,'Layout (Modified)'!$B$4:$AD$33,MATCH(A432,'Layout (Modified)'!$B$3:$AD$3,0),FALSE)</f>
        <v>1334</v>
      </c>
      <c r="D432" t="str">
        <f>IF($C432="Bord","Border",IF($C432="Fill","Fill",VLOOKUP(_xlfn.NUMBERVALUE($C432),'Index (Original)'!$A:$O,5,FALSE)))</f>
        <v>LH145 x LH162</v>
      </c>
      <c r="E432" t="str">
        <f>IF($C432="Bord","Border",IF($C432="Fill","Fill",VLOOKUP(_xlfn.NUMBERVALUE($C432),'Index (Original)'!$A:$O,14,FALSE)))</f>
        <v>partial</v>
      </c>
      <c r="F432" t="str">
        <f>IF($C432="Bord","Border",IF($C432="Fill","Fill",VLOOKUP(_xlfn.NUMBERVALUE($C432),'Index (Original)'!$A:$O,15,FALSE)))</f>
        <v>r2</v>
      </c>
    </row>
    <row r="433" spans="1:6" x14ac:dyDescent="0.2">
      <c r="A433">
        <f t="shared" si="13"/>
        <v>12</v>
      </c>
      <c r="B433">
        <f t="shared" si="14"/>
        <v>16</v>
      </c>
      <c r="C433">
        <f>VLOOKUP(B433,'Layout (Modified)'!$B$4:$AD$33,MATCH(A433,'Layout (Modified)'!$B$3:$AD$3,0),FALSE)</f>
        <v>1309</v>
      </c>
      <c r="D433" t="str">
        <f>IF($C433="Bord","Border",IF($C433="Fill","Fill",VLOOKUP(_xlfn.NUMBERVALUE($C433),'Index (Original)'!$A:$O,5,FALSE)))</f>
        <v>PHK76 x 3IIH6</v>
      </c>
      <c r="E433" t="str">
        <f>IF($C433="Bord","Border",IF($C433="Fill","Fill",VLOOKUP(_xlfn.NUMBERVALUE($C433),'Index (Original)'!$A:$O,14,FALSE)))</f>
        <v>partial</v>
      </c>
      <c r="F433" t="str">
        <f>IF($C433="Bord","Border",IF($C433="Fill","Fill",VLOOKUP(_xlfn.NUMBERVALUE($C433),'Index (Original)'!$A:$O,15,FALSE)))</f>
        <v>r2</v>
      </c>
    </row>
    <row r="434" spans="1:6" x14ac:dyDescent="0.2">
      <c r="A434">
        <f t="shared" si="13"/>
        <v>13</v>
      </c>
      <c r="B434">
        <f t="shared" si="14"/>
        <v>16</v>
      </c>
      <c r="C434">
        <f>VLOOKUP(B434,'Layout (Modified)'!$B$4:$AD$33,MATCH(A434,'Layout (Modified)'!$B$3:$AD$3,0),FALSE)</f>
        <v>1284</v>
      </c>
      <c r="D434" t="str">
        <f>IF($C434="Bord","Border",IF($C434="Fill","Fill",VLOOKUP(_xlfn.NUMBERVALUE($C434),'Index (Original)'!$A:$O,5,FALSE)))</f>
        <v>PHK56 x W606S</v>
      </c>
      <c r="E434" t="str">
        <f>IF($C434="Bord","Border",IF($C434="Fill","Fill",VLOOKUP(_xlfn.NUMBERVALUE($C434),'Index (Original)'!$A:$O,14,FALSE)))</f>
        <v>partial</v>
      </c>
      <c r="F434" t="str">
        <f>IF($C434="Bord","Border",IF($C434="Fill","Fill",VLOOKUP(_xlfn.NUMBERVALUE($C434),'Index (Original)'!$A:$O,15,FALSE)))</f>
        <v>r2</v>
      </c>
    </row>
    <row r="435" spans="1:6" x14ac:dyDescent="0.2">
      <c r="A435">
        <f t="shared" si="13"/>
        <v>14</v>
      </c>
      <c r="B435">
        <f t="shared" si="14"/>
        <v>16</v>
      </c>
      <c r="C435">
        <f>VLOOKUP(B435,'Layout (Modified)'!$B$4:$AD$33,MATCH(A435,'Layout (Modified)'!$B$3:$AD$3,0),FALSE)</f>
        <v>1259</v>
      </c>
      <c r="D435" t="str">
        <f>IF($C435="Bord","Border",IF($C435="Fill","Fill",VLOOKUP(_xlfn.NUMBERVALUE($C435),'Index (Original)'!$A:$O,5,FALSE)))</f>
        <v>LH198 x PHB47</v>
      </c>
      <c r="E435" t="str">
        <f>IF($C435="Bord","Border",IF($C435="Fill","Fill",VLOOKUP(_xlfn.NUMBERVALUE($C435),'Index (Original)'!$A:$O,14,FALSE)))</f>
        <v>partial</v>
      </c>
      <c r="F435" t="str">
        <f>IF($C435="Bord","Border",IF($C435="Fill","Fill",VLOOKUP(_xlfn.NUMBERVALUE($C435),'Index (Original)'!$A:$O,15,FALSE)))</f>
        <v>r2</v>
      </c>
    </row>
    <row r="436" spans="1:6" x14ac:dyDescent="0.2">
      <c r="A436">
        <f t="shared" si="13"/>
        <v>15</v>
      </c>
      <c r="B436">
        <f t="shared" si="14"/>
        <v>16</v>
      </c>
      <c r="C436">
        <f>VLOOKUP(B436,'Layout (Modified)'!$B$4:$AD$33,MATCH(A436,'Layout (Modified)'!$B$3:$AD$3,0),FALSE)</f>
        <v>1234</v>
      </c>
      <c r="D436" t="str">
        <f>IF($C436="Bord","Border",IF($C436="Fill","Fill",VLOOKUP(_xlfn.NUMBERVALUE($C436),'Index (Original)'!$A:$O,5,FALSE)))</f>
        <v>LH123HT x PHB47</v>
      </c>
      <c r="E436" t="str">
        <f>IF($C436="Bord","Border",IF($C436="Fill","Fill",VLOOKUP(_xlfn.NUMBERVALUE($C436),'Index (Original)'!$A:$O,14,FALSE)))</f>
        <v>partial</v>
      </c>
      <c r="F436" t="str">
        <f>IF($C436="Bord","Border",IF($C436="Fill","Fill",VLOOKUP(_xlfn.NUMBERVALUE($C436),'Index (Original)'!$A:$O,15,FALSE)))</f>
        <v>r2</v>
      </c>
    </row>
    <row r="437" spans="1:6" x14ac:dyDescent="0.2">
      <c r="A437">
        <f t="shared" si="13"/>
        <v>16</v>
      </c>
      <c r="B437">
        <f t="shared" si="14"/>
        <v>16</v>
      </c>
      <c r="C437">
        <f>VLOOKUP(B437,'Layout (Modified)'!$B$4:$AD$33,MATCH(A437,'Layout (Modified)'!$B$3:$AD$3,0),FALSE)</f>
        <v>1209</v>
      </c>
      <c r="D437" t="str">
        <f>IF($C437="Bord","Border",IF($C437="Fill","Fill",VLOOKUP(_xlfn.NUMBERVALUE($C437),'Index (Original)'!$A:$O,5,FALSE)))</f>
        <v>PHZ51 x LH145</v>
      </c>
      <c r="E437" t="str">
        <f>IF($C437="Bord","Border",IF($C437="Fill","Fill",VLOOKUP(_xlfn.NUMBERVALUE($C437),'Index (Original)'!$A:$O,14,FALSE)))</f>
        <v>partial</v>
      </c>
      <c r="F437" t="str">
        <f>IF($C437="Bord","Border",IF($C437="Fill","Fill",VLOOKUP(_xlfn.NUMBERVALUE($C437),'Index (Original)'!$A:$O,15,FALSE)))</f>
        <v>r2</v>
      </c>
    </row>
    <row r="438" spans="1:6" x14ac:dyDescent="0.2">
      <c r="A438">
        <f t="shared" si="13"/>
        <v>17</v>
      </c>
      <c r="B438">
        <f t="shared" si="14"/>
        <v>16</v>
      </c>
      <c r="C438">
        <f>VLOOKUP(B438,'Layout (Modified)'!$B$4:$AD$33,MATCH(A438,'Layout (Modified)'!$B$3:$AD$3,0),FALSE)</f>
        <v>1184</v>
      </c>
      <c r="D438" t="str">
        <f>IF($C438="Bord","Border",IF($C438="Fill","Fill",VLOOKUP(_xlfn.NUMBERVALUE($C438),'Index (Original)'!$A:$O,5,FALSE)))</f>
        <v>B73 x PHZ51</v>
      </c>
      <c r="E438" t="str">
        <f>IF($C438="Bord","Border",IF($C438="Fill","Fill",VLOOKUP(_xlfn.NUMBERVALUE($C438),'Index (Original)'!$A:$O,14,FALSE)))</f>
        <v>partial</v>
      </c>
      <c r="F438" t="str">
        <f>IF($C438="Bord","Border",IF($C438="Fill","Fill",VLOOKUP(_xlfn.NUMBERVALUE($C438),'Index (Original)'!$A:$O,15,FALSE)))</f>
        <v>r2</v>
      </c>
    </row>
    <row r="439" spans="1:6" x14ac:dyDescent="0.2">
      <c r="A439">
        <f t="shared" si="13"/>
        <v>18</v>
      </c>
      <c r="B439">
        <f t="shared" si="14"/>
        <v>16</v>
      </c>
      <c r="C439" t="str">
        <f>VLOOKUP(B439,'Layout (Modified)'!$B$4:$AD$33,MATCH(A439,'Layout (Modified)'!$B$3:$AD$3,0),FALSE)</f>
        <v>Bord</v>
      </c>
      <c r="D439" t="str">
        <f>IF($C439="Bord","Border",IF($C439="Fill","Fill",VLOOKUP(_xlfn.NUMBERVALUE($C439),'Index (Original)'!$A:$O,5,FALSE)))</f>
        <v>Border</v>
      </c>
      <c r="E439" t="str">
        <f>IF($C439="Bord","Border",IF($C439="Fill","Fill",VLOOKUP(_xlfn.NUMBERVALUE($C439),'Index (Original)'!$A:$O,14,FALSE)))</f>
        <v>Border</v>
      </c>
      <c r="F439" t="str">
        <f>IF($C439="Bord","Border",IF($C439="Fill","Fill",VLOOKUP(_xlfn.NUMBERVALUE($C439),'Index (Original)'!$A:$O,15,FALSE)))</f>
        <v>Border</v>
      </c>
    </row>
    <row r="440" spans="1:6" x14ac:dyDescent="0.2">
      <c r="A440">
        <f t="shared" si="13"/>
        <v>19</v>
      </c>
      <c r="B440">
        <f t="shared" si="14"/>
        <v>16</v>
      </c>
      <c r="C440" t="str">
        <f>VLOOKUP(B440,'Layout (Modified)'!$B$4:$AD$33,MATCH(A440,'Layout (Modified)'!$B$3:$AD$3,0),FALSE)</f>
        <v>Bord</v>
      </c>
      <c r="D440" t="str">
        <f>IF($C440="Bord","Border",IF($C440="Fill","Fill",VLOOKUP(_xlfn.NUMBERVALUE($C440),'Index (Original)'!$A:$O,5,FALSE)))</f>
        <v>Border</v>
      </c>
      <c r="E440" t="str">
        <f>IF($C440="Bord","Border",IF($C440="Fill","Fill",VLOOKUP(_xlfn.NUMBERVALUE($C440),'Index (Original)'!$A:$O,14,FALSE)))</f>
        <v>Border</v>
      </c>
      <c r="F440" t="str">
        <f>IF($C440="Bord","Border",IF($C440="Fill","Fill",VLOOKUP(_xlfn.NUMBERVALUE($C440),'Index (Original)'!$A:$O,15,FALSE)))</f>
        <v>Border</v>
      </c>
    </row>
    <row r="441" spans="1:6" x14ac:dyDescent="0.2">
      <c r="A441">
        <f t="shared" si="13"/>
        <v>20</v>
      </c>
      <c r="B441">
        <f t="shared" si="14"/>
        <v>16</v>
      </c>
      <c r="C441">
        <f>VLOOKUP(B441,'Layout (Modified)'!$B$4:$AD$33,MATCH(A441,'Layout (Modified)'!$B$3:$AD$3,0),FALSE)</f>
        <v>1164</v>
      </c>
      <c r="D441" t="str">
        <f>IF($C441="Bord","Border",IF($C441="Fill","Fill",VLOOKUP(_xlfn.NUMBERVALUE($C441),'Index (Original)'!$A:$O,5,FALSE)))</f>
        <v>PHB47 x PHJ89</v>
      </c>
      <c r="E441" t="str">
        <f>IF($C441="Bord","Border",IF($C441="Fill","Fill",VLOOKUP(_xlfn.NUMBERVALUE($C441),'Index (Original)'!$A:$O,14,FALSE)))</f>
        <v>low</v>
      </c>
      <c r="F441" t="str">
        <f>IF($C441="Bord","Border",IF($C441="Fill","Fill",VLOOKUP(_xlfn.NUMBERVALUE($C441),'Index (Original)'!$A:$O,15,FALSE)))</f>
        <v>r2</v>
      </c>
    </row>
    <row r="442" spans="1:6" x14ac:dyDescent="0.2">
      <c r="A442">
        <f t="shared" si="13"/>
        <v>21</v>
      </c>
      <c r="B442">
        <f t="shared" si="14"/>
        <v>16</v>
      </c>
      <c r="C442">
        <f>VLOOKUP(B442,'Layout (Modified)'!$B$4:$AD$33,MATCH(A442,'Layout (Modified)'!$B$3:$AD$3,0),FALSE)</f>
        <v>1139</v>
      </c>
      <c r="D442" t="str">
        <f>IF($C442="Bord","Border",IF($C442="Fill","Fill",VLOOKUP(_xlfn.NUMBERVALUE($C442),'Index (Original)'!$A:$O,5,FALSE)))</f>
        <v>PHK76 x W606S</v>
      </c>
      <c r="E442" t="str">
        <f>IF($C442="Bord","Border",IF($C442="Fill","Fill",VLOOKUP(_xlfn.NUMBERVALUE($C442),'Index (Original)'!$A:$O,14,FALSE)))</f>
        <v>low</v>
      </c>
      <c r="F442" t="str">
        <f>IF($C442="Bord","Border",IF($C442="Fill","Fill",VLOOKUP(_xlfn.NUMBERVALUE($C442),'Index (Original)'!$A:$O,15,FALSE)))</f>
        <v>r2</v>
      </c>
    </row>
    <row r="443" spans="1:6" x14ac:dyDescent="0.2">
      <c r="A443">
        <f t="shared" si="13"/>
        <v>22</v>
      </c>
      <c r="B443">
        <f t="shared" si="14"/>
        <v>16</v>
      </c>
      <c r="C443">
        <f>VLOOKUP(B443,'Layout (Modified)'!$B$4:$AD$33,MATCH(A443,'Layout (Modified)'!$B$3:$AD$3,0),FALSE)</f>
        <v>1114</v>
      </c>
      <c r="D443" t="str">
        <f>IF($C443="Bord","Border",IF($C443="Fill","Fill",VLOOKUP(_xlfn.NUMBERVALUE($C443),'Index (Original)'!$A:$O,5,FALSE)))</f>
        <v>PHN46 x W606S</v>
      </c>
      <c r="E443" t="str">
        <f>IF($C443="Bord","Border",IF($C443="Fill","Fill",VLOOKUP(_xlfn.NUMBERVALUE($C443),'Index (Original)'!$A:$O,14,FALSE)))</f>
        <v>low</v>
      </c>
      <c r="F443" t="str">
        <f>IF($C443="Bord","Border",IF($C443="Fill","Fill",VLOOKUP(_xlfn.NUMBERVALUE($C443),'Index (Original)'!$A:$O,15,FALSE)))</f>
        <v>r2</v>
      </c>
    </row>
    <row r="444" spans="1:6" x14ac:dyDescent="0.2">
      <c r="A444">
        <f t="shared" si="13"/>
        <v>23</v>
      </c>
      <c r="B444">
        <f t="shared" si="14"/>
        <v>16</v>
      </c>
      <c r="C444">
        <f>VLOOKUP(B444,'Layout (Modified)'!$B$4:$AD$33,MATCH(A444,'Layout (Modified)'!$B$3:$AD$3,0),FALSE)</f>
        <v>1089</v>
      </c>
      <c r="D444" t="str">
        <f>IF($C444="Bord","Border",IF($C444="Fill","Fill",VLOOKUP(_xlfn.NUMBERVALUE($C444),'Index (Original)'!$A:$O,5,FALSE)))</f>
        <v>PHK76 x LH145</v>
      </c>
      <c r="E444" t="str">
        <f>IF($C444="Bord","Border",IF($C444="Fill","Fill",VLOOKUP(_xlfn.NUMBERVALUE($C444),'Index (Original)'!$A:$O,14,FALSE)))</f>
        <v>low</v>
      </c>
      <c r="F444" t="str">
        <f>IF($C444="Bord","Border",IF($C444="Fill","Fill",VLOOKUP(_xlfn.NUMBERVALUE($C444),'Index (Original)'!$A:$O,15,FALSE)))</f>
        <v>r2</v>
      </c>
    </row>
    <row r="445" spans="1:6" x14ac:dyDescent="0.2">
      <c r="A445">
        <f t="shared" si="13"/>
        <v>24</v>
      </c>
      <c r="B445">
        <f t="shared" si="14"/>
        <v>16</v>
      </c>
      <c r="C445">
        <f>VLOOKUP(B445,'Layout (Modified)'!$B$4:$AD$33,MATCH(A445,'Layout (Modified)'!$B$3:$AD$3,0),FALSE)</f>
        <v>1064</v>
      </c>
      <c r="D445" t="str">
        <f>IF($C445="Bord","Border",IF($C445="Fill","Fill",VLOOKUP(_xlfn.NUMBERVALUE($C445),'Index (Original)'!$A:$O,5,FALSE)))</f>
        <v>B73 x PHM49</v>
      </c>
      <c r="E445" t="str">
        <f>IF($C445="Bord","Border",IF($C445="Fill","Fill",VLOOKUP(_xlfn.NUMBERVALUE($C445),'Index (Original)'!$A:$O,14,FALSE)))</f>
        <v>low</v>
      </c>
      <c r="F445" t="str">
        <f>IF($C445="Bord","Border",IF($C445="Fill","Fill",VLOOKUP(_xlfn.NUMBERVALUE($C445),'Index (Original)'!$A:$O,15,FALSE)))</f>
        <v>r2</v>
      </c>
    </row>
    <row r="446" spans="1:6" x14ac:dyDescent="0.2">
      <c r="A446">
        <f t="shared" si="13"/>
        <v>25</v>
      </c>
      <c r="B446">
        <f t="shared" si="14"/>
        <v>16</v>
      </c>
      <c r="C446">
        <f>VLOOKUP(B446,'Layout (Modified)'!$B$4:$AD$33,MATCH(A446,'Layout (Modified)'!$B$3:$AD$3,0),FALSE)</f>
        <v>1039</v>
      </c>
      <c r="D446" t="str">
        <f>IF($C446="Bord","Border",IF($C446="Fill","Fill",VLOOKUP(_xlfn.NUMBERVALUE($C446),'Index (Original)'!$A:$O,5,FALSE)))</f>
        <v>LH195 x LH123HT</v>
      </c>
      <c r="E446" t="str">
        <f>IF($C446="Bord","Border",IF($C446="Fill","Fill",VLOOKUP(_xlfn.NUMBERVALUE($C446),'Index (Original)'!$A:$O,14,FALSE)))</f>
        <v>low</v>
      </c>
      <c r="F446" t="str">
        <f>IF($C446="Bord","Border",IF($C446="Fill","Fill",VLOOKUP(_xlfn.NUMBERVALUE($C446),'Index (Original)'!$A:$O,15,FALSE)))</f>
        <v>r2</v>
      </c>
    </row>
    <row r="447" spans="1:6" x14ac:dyDescent="0.2">
      <c r="A447">
        <f t="shared" si="13"/>
        <v>26</v>
      </c>
      <c r="B447">
        <f t="shared" si="14"/>
        <v>16</v>
      </c>
      <c r="C447">
        <f>VLOOKUP(B447,'Layout (Modified)'!$B$4:$AD$33,MATCH(A447,'Layout (Modified)'!$B$3:$AD$3,0),FALSE)</f>
        <v>1014</v>
      </c>
      <c r="D447" t="str">
        <f>IF($C447="Bord","Border",IF($C447="Fill","Fill",VLOOKUP(_xlfn.NUMBERVALUE($C447),'Index (Original)'!$A:$O,5,FALSE)))</f>
        <v>B37 x H95</v>
      </c>
      <c r="E447" t="str">
        <f>IF($C447="Bord","Border",IF($C447="Fill","Fill",VLOOKUP(_xlfn.NUMBERVALUE($C447),'Index (Original)'!$A:$O,14,FALSE)))</f>
        <v>low</v>
      </c>
      <c r="F447" t="str">
        <f>IF($C447="Bord","Border",IF($C447="Fill","Fill",VLOOKUP(_xlfn.NUMBERVALUE($C447),'Index (Original)'!$A:$O,15,FALSE)))</f>
        <v>r2</v>
      </c>
    </row>
    <row r="448" spans="1:6" x14ac:dyDescent="0.2">
      <c r="A448">
        <f t="shared" si="13"/>
        <v>27</v>
      </c>
      <c r="B448">
        <f t="shared" si="14"/>
        <v>16</v>
      </c>
      <c r="C448" t="str">
        <f>VLOOKUP(B448,'Layout (Modified)'!$B$4:$AD$33,MATCH(A448,'Layout (Modified)'!$B$3:$AD$3,0),FALSE)</f>
        <v>Bord</v>
      </c>
      <c r="D448" t="str">
        <f>IF($C448="Bord","Border",IF($C448="Fill","Fill",VLOOKUP(_xlfn.NUMBERVALUE($C448),'Index (Original)'!$A:$O,5,FALSE)))</f>
        <v>Border</v>
      </c>
      <c r="E448" t="str">
        <f>IF($C448="Bord","Border",IF($C448="Fill","Fill",VLOOKUP(_xlfn.NUMBERVALUE($C448),'Index (Original)'!$A:$O,14,FALSE)))</f>
        <v>Border</v>
      </c>
      <c r="F448" t="str">
        <f>IF($C448="Bord","Border",IF($C448="Fill","Fill",VLOOKUP(_xlfn.NUMBERVALUE($C448),'Index (Original)'!$A:$O,15,FALSE)))</f>
        <v>Border</v>
      </c>
    </row>
    <row r="449" spans="1:6" x14ac:dyDescent="0.2">
      <c r="A449">
        <f t="shared" si="13"/>
        <v>28</v>
      </c>
      <c r="B449">
        <f t="shared" si="14"/>
        <v>16</v>
      </c>
      <c r="C449" t="str">
        <f>VLOOKUP(B449,'Layout (Modified)'!$B$4:$AD$33,MATCH(A449,'Layout (Modified)'!$B$3:$AD$3,0),FALSE)</f>
        <v>Bord</v>
      </c>
      <c r="D449" t="str">
        <f>IF($C449="Bord","Border",IF($C449="Fill","Fill",VLOOKUP(_xlfn.NUMBERVALUE($C449),'Index (Original)'!$A:$O,5,FALSE)))</f>
        <v>Border</v>
      </c>
      <c r="E449" t="str">
        <f>IF($C449="Bord","Border",IF($C449="Fill","Fill",VLOOKUP(_xlfn.NUMBERVALUE($C449),'Index (Original)'!$A:$O,14,FALSE)))</f>
        <v>Border</v>
      </c>
      <c r="F449" t="str">
        <f>IF($C449="Bord","Border",IF($C449="Fill","Fill",VLOOKUP(_xlfn.NUMBERVALUE($C449),'Index (Original)'!$A:$O,15,FALSE)))</f>
        <v>Border</v>
      </c>
    </row>
    <row r="450" spans="1:6" x14ac:dyDescent="0.2">
      <c r="A450">
        <f t="shared" si="13"/>
        <v>1</v>
      </c>
      <c r="B450">
        <f t="shared" si="14"/>
        <v>17</v>
      </c>
      <c r="C450">
        <f>VLOOKUP(B450,'Layout (Modified)'!$B$4:$AD$33,MATCH(A450,'Layout (Modified)'!$B$3:$AD$3,0),FALSE)</f>
        <v>1505</v>
      </c>
      <c r="D450" t="str">
        <f>IF($C450="Bord","Border",IF($C450="Fill","Fill",VLOOKUP(_xlfn.NUMBERVALUE($C450),'Index (Original)'!$A:$O,5,FALSE)))</f>
        <v>Pioneer P0589 AMXT</v>
      </c>
      <c r="E450" t="str">
        <f>IF($C450="Bord","Border",IF($C450="Fill","Fill",VLOOKUP(_xlfn.NUMBERVALUE($C450),'Index (Original)'!$A:$O,14,FALSE)))</f>
        <v>full</v>
      </c>
      <c r="F450" t="str">
        <f>IF($C450="Bord","Border",IF($C450="Fill","Fill",VLOOKUP(_xlfn.NUMBERVALUE($C450),'Index (Original)'!$A:$O,15,FALSE)))</f>
        <v>r2</v>
      </c>
    </row>
    <row r="451" spans="1:6" x14ac:dyDescent="0.2">
      <c r="A451">
        <f t="shared" si="13"/>
        <v>2</v>
      </c>
      <c r="B451">
        <f t="shared" si="14"/>
        <v>17</v>
      </c>
      <c r="C451">
        <f>VLOOKUP(B451,'Layout (Modified)'!$B$4:$AD$33,MATCH(A451,'Layout (Modified)'!$B$3:$AD$3,0),FALSE)</f>
        <v>1480</v>
      </c>
      <c r="D451" t="str">
        <f>IF($C451="Bord","Border",IF($C451="Fill","Fill",VLOOKUP(_xlfn.NUMBERVALUE($C451),'Index (Original)'!$A:$O,5,FALSE)))</f>
        <v>Syngenta NK0760-3111</v>
      </c>
      <c r="E451" t="str">
        <f>IF($C451="Bord","Border",IF($C451="Fill","Fill",VLOOKUP(_xlfn.NUMBERVALUE($C451),'Index (Original)'!$A:$O,14,FALSE)))</f>
        <v>full</v>
      </c>
      <c r="F451" t="str">
        <f>IF($C451="Bord","Border",IF($C451="Fill","Fill",VLOOKUP(_xlfn.NUMBERVALUE($C451),'Index (Original)'!$A:$O,15,FALSE)))</f>
        <v>r2</v>
      </c>
    </row>
    <row r="452" spans="1:6" x14ac:dyDescent="0.2">
      <c r="A452">
        <f t="shared" si="13"/>
        <v>3</v>
      </c>
      <c r="B452">
        <f t="shared" si="14"/>
        <v>17</v>
      </c>
      <c r="C452">
        <f>VLOOKUP(B452,'Layout (Modified)'!$B$4:$AD$33,MATCH(A452,'Layout (Modified)'!$B$3:$AD$3,0),FALSE)</f>
        <v>1455</v>
      </c>
      <c r="D452" t="str">
        <f>IF($C452="Bord","Border",IF($C452="Fill","Fill",VLOOKUP(_xlfn.NUMBERVALUE($C452),'Index (Original)'!$A:$O,5,FALSE)))</f>
        <v>PHK56 x 3IIH6</v>
      </c>
      <c r="E452" t="str">
        <f>IF($C452="Bord","Border",IF($C452="Fill","Fill",VLOOKUP(_xlfn.NUMBERVALUE($C452),'Index (Original)'!$A:$O,14,FALSE)))</f>
        <v>full</v>
      </c>
      <c r="F452" t="str">
        <f>IF($C452="Bord","Border",IF($C452="Fill","Fill",VLOOKUP(_xlfn.NUMBERVALUE($C452),'Index (Original)'!$A:$O,15,FALSE)))</f>
        <v>r2</v>
      </c>
    </row>
    <row r="453" spans="1:6" x14ac:dyDescent="0.2">
      <c r="A453">
        <f t="shared" si="13"/>
        <v>4</v>
      </c>
      <c r="B453">
        <f t="shared" si="14"/>
        <v>17</v>
      </c>
      <c r="C453">
        <f>VLOOKUP(B453,'Layout (Modified)'!$B$4:$AD$33,MATCH(A453,'Layout (Modified)'!$B$3:$AD$3,0),FALSE)</f>
        <v>1430</v>
      </c>
      <c r="D453" t="str">
        <f>IF($C453="Bord","Border",IF($C453="Fill","Fill",VLOOKUP(_xlfn.NUMBERVALUE($C453),'Index (Original)'!$A:$O,5,FALSE)))</f>
        <v>PHK76 x LH198</v>
      </c>
      <c r="E453" t="str">
        <f>IF($C453="Bord","Border",IF($C453="Fill","Fill",VLOOKUP(_xlfn.NUMBERVALUE($C453),'Index (Original)'!$A:$O,14,FALSE)))</f>
        <v>full</v>
      </c>
      <c r="F453" t="str">
        <f>IF($C453="Bord","Border",IF($C453="Fill","Fill",VLOOKUP(_xlfn.NUMBERVALUE($C453),'Index (Original)'!$A:$O,15,FALSE)))</f>
        <v>r2</v>
      </c>
    </row>
    <row r="454" spans="1:6" x14ac:dyDescent="0.2">
      <c r="A454">
        <f t="shared" si="13"/>
        <v>5</v>
      </c>
      <c r="B454">
        <f t="shared" si="14"/>
        <v>17</v>
      </c>
      <c r="C454">
        <f>VLOOKUP(B454,'Layout (Modified)'!$B$4:$AD$33,MATCH(A454,'Layout (Modified)'!$B$3:$AD$3,0),FALSE)</f>
        <v>1405</v>
      </c>
      <c r="D454" t="str">
        <f>IF($C454="Bord","Border",IF($C454="Fill","Fill",VLOOKUP(_xlfn.NUMBERVALUE($C454),'Index (Original)'!$A:$O,5,FALSE)))</f>
        <v>PHK56 x LH82</v>
      </c>
      <c r="E454" t="str">
        <f>IF($C454="Bord","Border",IF($C454="Fill","Fill",VLOOKUP(_xlfn.NUMBERVALUE($C454),'Index (Original)'!$A:$O,14,FALSE)))</f>
        <v>full</v>
      </c>
      <c r="F454" t="str">
        <f>IF($C454="Bord","Border",IF($C454="Fill","Fill",VLOOKUP(_xlfn.NUMBERVALUE($C454),'Index (Original)'!$A:$O,15,FALSE)))</f>
        <v>r2</v>
      </c>
    </row>
    <row r="455" spans="1:6" x14ac:dyDescent="0.2">
      <c r="A455">
        <f t="shared" si="13"/>
        <v>6</v>
      </c>
      <c r="B455">
        <f t="shared" si="14"/>
        <v>17</v>
      </c>
      <c r="C455">
        <f>VLOOKUP(B455,'Layout (Modified)'!$B$4:$AD$33,MATCH(A455,'Layout (Modified)'!$B$3:$AD$3,0),FALSE)</f>
        <v>1380</v>
      </c>
      <c r="D455" t="str">
        <f>IF($C455="Bord","Border",IF($C455="Fill","Fill",VLOOKUP(_xlfn.NUMBERVALUE($C455),'Index (Original)'!$A:$O,5,FALSE)))</f>
        <v>PHP02 x LH198</v>
      </c>
      <c r="E455" t="str">
        <f>IF($C455="Bord","Border",IF($C455="Fill","Fill",VLOOKUP(_xlfn.NUMBERVALUE($C455),'Index (Original)'!$A:$O,14,FALSE)))</f>
        <v>full</v>
      </c>
      <c r="F455" t="str">
        <f>IF($C455="Bord","Border",IF($C455="Fill","Fill",VLOOKUP(_xlfn.NUMBERVALUE($C455),'Index (Original)'!$A:$O,15,FALSE)))</f>
        <v>r2</v>
      </c>
    </row>
    <row r="456" spans="1:6" x14ac:dyDescent="0.2">
      <c r="A456">
        <f t="shared" si="13"/>
        <v>7</v>
      </c>
      <c r="B456">
        <f t="shared" si="14"/>
        <v>17</v>
      </c>
      <c r="C456">
        <f>VLOOKUP(B456,'Layout (Modified)'!$B$4:$AD$33,MATCH(A456,'Layout (Modified)'!$B$3:$AD$3,0),FALSE)</f>
        <v>1355</v>
      </c>
      <c r="D456" t="str">
        <f>IF($C456="Bord","Border",IF($C456="Fill","Fill",VLOOKUP(_xlfn.NUMBERVALUE($C456),'Index (Original)'!$A:$O,5,FALSE)))</f>
        <v>LH123HT x PHB47</v>
      </c>
      <c r="E456" t="str">
        <f>IF($C456="Bord","Border",IF($C456="Fill","Fill",VLOOKUP(_xlfn.NUMBERVALUE($C456),'Index (Original)'!$A:$O,14,FALSE)))</f>
        <v>full</v>
      </c>
      <c r="F456" t="str">
        <f>IF($C456="Bord","Border",IF($C456="Fill","Fill",VLOOKUP(_xlfn.NUMBERVALUE($C456),'Index (Original)'!$A:$O,15,FALSE)))</f>
        <v>r2</v>
      </c>
    </row>
    <row r="457" spans="1:6" x14ac:dyDescent="0.2">
      <c r="A457">
        <f t="shared" si="13"/>
        <v>8</v>
      </c>
      <c r="B457">
        <f t="shared" si="14"/>
        <v>17</v>
      </c>
      <c r="C457" t="str">
        <f>VLOOKUP(B457,'Layout (Modified)'!$B$4:$AD$33,MATCH(A457,'Layout (Modified)'!$B$3:$AD$3,0),FALSE)</f>
        <v>Bord</v>
      </c>
      <c r="D457" t="str">
        <f>IF($C457="Bord","Border",IF($C457="Fill","Fill",VLOOKUP(_xlfn.NUMBERVALUE($C457),'Index (Original)'!$A:$O,5,FALSE)))</f>
        <v>Border</v>
      </c>
      <c r="E457" t="str">
        <f>IF($C457="Bord","Border",IF($C457="Fill","Fill",VLOOKUP(_xlfn.NUMBERVALUE($C457),'Index (Original)'!$A:$O,14,FALSE)))</f>
        <v>Border</v>
      </c>
      <c r="F457" t="str">
        <f>IF($C457="Bord","Border",IF($C457="Fill","Fill",VLOOKUP(_xlfn.NUMBERVALUE($C457),'Index (Original)'!$A:$O,15,FALSE)))</f>
        <v>Border</v>
      </c>
    </row>
    <row r="458" spans="1:6" x14ac:dyDescent="0.2">
      <c r="A458">
        <f t="shared" si="13"/>
        <v>9</v>
      </c>
      <c r="B458">
        <f t="shared" si="14"/>
        <v>17</v>
      </c>
      <c r="C458" t="str">
        <f>VLOOKUP(B458,'Layout (Modified)'!$B$4:$AD$33,MATCH(A458,'Layout (Modified)'!$B$3:$AD$3,0),FALSE)</f>
        <v>Bord</v>
      </c>
      <c r="D458" t="str">
        <f>IF($C458="Bord","Border",IF($C458="Fill","Fill",VLOOKUP(_xlfn.NUMBERVALUE($C458),'Index (Original)'!$A:$O,5,FALSE)))</f>
        <v>Border</v>
      </c>
      <c r="E458" t="str">
        <f>IF($C458="Bord","Border",IF($C458="Fill","Fill",VLOOKUP(_xlfn.NUMBERVALUE($C458),'Index (Original)'!$A:$O,14,FALSE)))</f>
        <v>Border</v>
      </c>
      <c r="F458" t="str">
        <f>IF($C458="Bord","Border",IF($C458="Fill","Fill",VLOOKUP(_xlfn.NUMBERVALUE($C458),'Index (Original)'!$A:$O,15,FALSE)))</f>
        <v>Border</v>
      </c>
    </row>
    <row r="459" spans="1:6" x14ac:dyDescent="0.2">
      <c r="A459">
        <f t="shared" si="13"/>
        <v>10</v>
      </c>
      <c r="B459">
        <f t="shared" si="14"/>
        <v>17</v>
      </c>
      <c r="C459" t="str">
        <f>VLOOKUP(B459,'Layout (Modified)'!$B$4:$AD$33,MATCH(A459,'Layout (Modified)'!$B$3:$AD$3,0),FALSE)</f>
        <v>Bord</v>
      </c>
      <c r="D459" t="str">
        <f>IF($C459="Bord","Border",IF($C459="Fill","Fill",VLOOKUP(_xlfn.NUMBERVALUE($C459),'Index (Original)'!$A:$O,5,FALSE)))</f>
        <v>Border</v>
      </c>
      <c r="E459" t="str">
        <f>IF($C459="Bord","Border",IF($C459="Fill","Fill",VLOOKUP(_xlfn.NUMBERVALUE($C459),'Index (Original)'!$A:$O,14,FALSE)))</f>
        <v>Border</v>
      </c>
      <c r="F459" t="str">
        <f>IF($C459="Bord","Border",IF($C459="Fill","Fill",VLOOKUP(_xlfn.NUMBERVALUE($C459),'Index (Original)'!$A:$O,15,FALSE)))</f>
        <v>Border</v>
      </c>
    </row>
    <row r="460" spans="1:6" x14ac:dyDescent="0.2">
      <c r="A460">
        <f t="shared" si="13"/>
        <v>11</v>
      </c>
      <c r="B460">
        <f t="shared" si="14"/>
        <v>17</v>
      </c>
      <c r="C460">
        <f>VLOOKUP(B460,'Layout (Modified)'!$B$4:$AD$33,MATCH(A460,'Layout (Modified)'!$B$3:$AD$3,0),FALSE)</f>
        <v>1335</v>
      </c>
      <c r="D460" t="str">
        <f>IF($C460="Bord","Border",IF($C460="Fill","Fill",VLOOKUP(_xlfn.NUMBERVALUE($C460),'Index (Original)'!$A:$O,5,FALSE)))</f>
        <v>PHG39 x PHN82</v>
      </c>
      <c r="E460" t="str">
        <f>IF($C460="Bord","Border",IF($C460="Fill","Fill",VLOOKUP(_xlfn.NUMBERVALUE($C460),'Index (Original)'!$A:$O,14,FALSE)))</f>
        <v>partial</v>
      </c>
      <c r="F460" t="str">
        <f>IF($C460="Bord","Border",IF($C460="Fill","Fill",VLOOKUP(_xlfn.NUMBERVALUE($C460),'Index (Original)'!$A:$O,15,FALSE)))</f>
        <v>r2</v>
      </c>
    </row>
    <row r="461" spans="1:6" x14ac:dyDescent="0.2">
      <c r="A461">
        <f t="shared" si="13"/>
        <v>12</v>
      </c>
      <c r="B461">
        <f t="shared" si="14"/>
        <v>17</v>
      </c>
      <c r="C461">
        <f>VLOOKUP(B461,'Layout (Modified)'!$B$4:$AD$33,MATCH(A461,'Layout (Modified)'!$B$3:$AD$3,0),FALSE)</f>
        <v>1310</v>
      </c>
      <c r="D461" t="str">
        <f>IF($C461="Bord","Border",IF($C461="Fill","Fill",VLOOKUP(_xlfn.NUMBERVALUE($C461),'Index (Original)'!$A:$O,5,FALSE)))</f>
        <v>PHP02 x PHB47</v>
      </c>
      <c r="E461" t="str">
        <f>IF($C461="Bord","Border",IF($C461="Fill","Fill",VLOOKUP(_xlfn.NUMBERVALUE($C461),'Index (Original)'!$A:$O,14,FALSE)))</f>
        <v>partial</v>
      </c>
      <c r="F461" t="str">
        <f>IF($C461="Bord","Border",IF($C461="Fill","Fill",VLOOKUP(_xlfn.NUMBERVALUE($C461),'Index (Original)'!$A:$O,15,FALSE)))</f>
        <v>r2</v>
      </c>
    </row>
    <row r="462" spans="1:6" x14ac:dyDescent="0.2">
      <c r="A462">
        <f t="shared" si="13"/>
        <v>13</v>
      </c>
      <c r="B462">
        <f t="shared" si="14"/>
        <v>17</v>
      </c>
      <c r="C462">
        <f>VLOOKUP(B462,'Layout (Modified)'!$B$4:$AD$33,MATCH(A462,'Layout (Modified)'!$B$3:$AD$3,0),FALSE)</f>
        <v>1285</v>
      </c>
      <c r="D462" t="str">
        <f>IF($C462="Bord","Border",IF($C462="Fill","Fill",VLOOKUP(_xlfn.NUMBERVALUE($C462),'Index (Original)'!$A:$O,5,FALSE)))</f>
        <v>PHK76 x LH145</v>
      </c>
      <c r="E462" t="str">
        <f>IF($C462="Bord","Border",IF($C462="Fill","Fill",VLOOKUP(_xlfn.NUMBERVALUE($C462),'Index (Original)'!$A:$O,14,FALSE)))</f>
        <v>partial</v>
      </c>
      <c r="F462" t="str">
        <f>IF($C462="Bord","Border",IF($C462="Fill","Fill",VLOOKUP(_xlfn.NUMBERVALUE($C462),'Index (Original)'!$A:$O,15,FALSE)))</f>
        <v>r2</v>
      </c>
    </row>
    <row r="463" spans="1:6" x14ac:dyDescent="0.2">
      <c r="A463">
        <f t="shared" si="13"/>
        <v>14</v>
      </c>
      <c r="B463">
        <f t="shared" si="14"/>
        <v>17</v>
      </c>
      <c r="C463">
        <f>VLOOKUP(B463,'Layout (Modified)'!$B$4:$AD$33,MATCH(A463,'Layout (Modified)'!$B$3:$AD$3,0),FALSE)</f>
        <v>1260</v>
      </c>
      <c r="D463" t="str">
        <f>IF($C463="Bord","Border",IF($C463="Fill","Fill",VLOOKUP(_xlfn.NUMBERVALUE($C463),'Index (Original)'!$A:$O,5,FALSE)))</f>
        <v>2369 x PHP02</v>
      </c>
      <c r="E463" t="str">
        <f>IF($C463="Bord","Border",IF($C463="Fill","Fill",VLOOKUP(_xlfn.NUMBERVALUE($C463),'Index (Original)'!$A:$O,14,FALSE)))</f>
        <v>partial</v>
      </c>
      <c r="F463" t="str">
        <f>IF($C463="Bord","Border",IF($C463="Fill","Fill",VLOOKUP(_xlfn.NUMBERVALUE($C463),'Index (Original)'!$A:$O,15,FALSE)))</f>
        <v>r2</v>
      </c>
    </row>
    <row r="464" spans="1:6" x14ac:dyDescent="0.2">
      <c r="A464">
        <f t="shared" si="13"/>
        <v>15</v>
      </c>
      <c r="B464">
        <f t="shared" si="14"/>
        <v>17</v>
      </c>
      <c r="C464">
        <f>VLOOKUP(B464,'Layout (Modified)'!$B$4:$AD$33,MATCH(A464,'Layout (Modified)'!$B$3:$AD$3,0),FALSE)</f>
        <v>1235</v>
      </c>
      <c r="D464" t="str">
        <f>IF($C464="Bord","Border",IF($C464="Fill","Fill",VLOOKUP(_xlfn.NUMBERVALUE($C464),'Index (Original)'!$A:$O,5,FALSE)))</f>
        <v>PHP02 x PHG47</v>
      </c>
      <c r="E464" t="str">
        <f>IF($C464="Bord","Border",IF($C464="Fill","Fill",VLOOKUP(_xlfn.NUMBERVALUE($C464),'Index (Original)'!$A:$O,14,FALSE)))</f>
        <v>partial</v>
      </c>
      <c r="F464" t="str">
        <f>IF($C464="Bord","Border",IF($C464="Fill","Fill",VLOOKUP(_xlfn.NUMBERVALUE($C464),'Index (Original)'!$A:$O,15,FALSE)))</f>
        <v>r2</v>
      </c>
    </row>
    <row r="465" spans="1:6" x14ac:dyDescent="0.2">
      <c r="A465">
        <f t="shared" si="13"/>
        <v>16</v>
      </c>
      <c r="B465">
        <f t="shared" si="14"/>
        <v>17</v>
      </c>
      <c r="C465">
        <f>VLOOKUP(B465,'Layout (Modified)'!$B$4:$AD$33,MATCH(A465,'Layout (Modified)'!$B$3:$AD$3,0),FALSE)</f>
        <v>1210</v>
      </c>
      <c r="D465" t="str">
        <f>IF($C465="Bord","Border",IF($C465="Fill","Fill",VLOOKUP(_xlfn.NUMBERVALUE($C465),'Index (Original)'!$A:$O,5,FALSE)))</f>
        <v>2369 x 3IIH6</v>
      </c>
      <c r="E465" t="str">
        <f>IF($C465="Bord","Border",IF($C465="Fill","Fill",VLOOKUP(_xlfn.NUMBERVALUE($C465),'Index (Original)'!$A:$O,14,FALSE)))</f>
        <v>partial</v>
      </c>
      <c r="F465" t="str">
        <f>IF($C465="Bord","Border",IF($C465="Fill","Fill",VLOOKUP(_xlfn.NUMBERVALUE($C465),'Index (Original)'!$A:$O,15,FALSE)))</f>
        <v>r2</v>
      </c>
    </row>
    <row r="466" spans="1:6" x14ac:dyDescent="0.2">
      <c r="A466">
        <f t="shared" si="13"/>
        <v>17</v>
      </c>
      <c r="B466">
        <f t="shared" si="14"/>
        <v>17</v>
      </c>
      <c r="C466">
        <f>VLOOKUP(B466,'Layout (Modified)'!$B$4:$AD$33,MATCH(A466,'Layout (Modified)'!$B$3:$AD$3,0),FALSE)</f>
        <v>1185</v>
      </c>
      <c r="D466" t="str">
        <f>IF($C466="Bord","Border",IF($C466="Fill","Fill",VLOOKUP(_xlfn.NUMBERVALUE($C466),'Index (Original)'!$A:$O,5,FALSE)))</f>
        <v>Pioneer 1311 AMXT</v>
      </c>
      <c r="E466" t="str">
        <f>IF($C466="Bord","Border",IF($C466="Fill","Fill",VLOOKUP(_xlfn.NUMBERVALUE($C466),'Index (Original)'!$A:$O,14,FALSE)))</f>
        <v>partial</v>
      </c>
      <c r="F466" t="str">
        <f>IF($C466="Bord","Border",IF($C466="Fill","Fill",VLOOKUP(_xlfn.NUMBERVALUE($C466),'Index (Original)'!$A:$O,15,FALSE)))</f>
        <v>r2</v>
      </c>
    </row>
    <row r="467" spans="1:6" x14ac:dyDescent="0.2">
      <c r="A467">
        <f t="shared" si="13"/>
        <v>18</v>
      </c>
      <c r="B467">
        <f t="shared" si="14"/>
        <v>17</v>
      </c>
      <c r="C467" t="str">
        <f>VLOOKUP(B467,'Layout (Modified)'!$B$4:$AD$33,MATCH(A467,'Layout (Modified)'!$B$3:$AD$3,0),FALSE)</f>
        <v>Bord</v>
      </c>
      <c r="D467" t="str">
        <f>IF($C467="Bord","Border",IF($C467="Fill","Fill",VLOOKUP(_xlfn.NUMBERVALUE($C467),'Index (Original)'!$A:$O,5,FALSE)))</f>
        <v>Border</v>
      </c>
      <c r="E467" t="str">
        <f>IF($C467="Bord","Border",IF($C467="Fill","Fill",VLOOKUP(_xlfn.NUMBERVALUE($C467),'Index (Original)'!$A:$O,14,FALSE)))</f>
        <v>Border</v>
      </c>
      <c r="F467" t="str">
        <f>IF($C467="Bord","Border",IF($C467="Fill","Fill",VLOOKUP(_xlfn.NUMBERVALUE($C467),'Index (Original)'!$A:$O,15,FALSE)))</f>
        <v>Border</v>
      </c>
    </row>
    <row r="468" spans="1:6" x14ac:dyDescent="0.2">
      <c r="A468">
        <f t="shared" si="13"/>
        <v>19</v>
      </c>
      <c r="B468">
        <f t="shared" si="14"/>
        <v>17</v>
      </c>
      <c r="C468" t="str">
        <f>VLOOKUP(B468,'Layout (Modified)'!$B$4:$AD$33,MATCH(A468,'Layout (Modified)'!$B$3:$AD$3,0),FALSE)</f>
        <v>Bord</v>
      </c>
      <c r="D468" t="str">
        <f>IF($C468="Bord","Border",IF($C468="Fill","Fill",VLOOKUP(_xlfn.NUMBERVALUE($C468),'Index (Original)'!$A:$O,5,FALSE)))</f>
        <v>Border</v>
      </c>
      <c r="E468" t="str">
        <f>IF($C468="Bord","Border",IF($C468="Fill","Fill",VLOOKUP(_xlfn.NUMBERVALUE($C468),'Index (Original)'!$A:$O,14,FALSE)))</f>
        <v>Border</v>
      </c>
      <c r="F468" t="str">
        <f>IF($C468="Bord","Border",IF($C468="Fill","Fill",VLOOKUP(_xlfn.NUMBERVALUE($C468),'Index (Original)'!$A:$O,15,FALSE)))</f>
        <v>Border</v>
      </c>
    </row>
    <row r="469" spans="1:6" x14ac:dyDescent="0.2">
      <c r="A469">
        <f t="shared" si="13"/>
        <v>20</v>
      </c>
      <c r="B469">
        <f t="shared" si="14"/>
        <v>17</v>
      </c>
      <c r="C469">
        <f>VLOOKUP(B469,'Layout (Modified)'!$B$4:$AD$33,MATCH(A469,'Layout (Modified)'!$B$3:$AD$3,0),FALSE)</f>
        <v>1165</v>
      </c>
      <c r="D469" t="str">
        <f>IF($C469="Bord","Border",IF($C469="Fill","Fill",VLOOKUP(_xlfn.NUMBERVALUE($C469),'Index (Original)'!$A:$O,5,FALSE)))</f>
        <v>PHT69 x 3IIH6</v>
      </c>
      <c r="E469" t="str">
        <f>IF($C469="Bord","Border",IF($C469="Fill","Fill",VLOOKUP(_xlfn.NUMBERVALUE($C469),'Index (Original)'!$A:$O,14,FALSE)))</f>
        <v>low</v>
      </c>
      <c r="F469" t="str">
        <f>IF($C469="Bord","Border",IF($C469="Fill","Fill",VLOOKUP(_xlfn.NUMBERVALUE($C469),'Index (Original)'!$A:$O,15,FALSE)))</f>
        <v>r2</v>
      </c>
    </row>
    <row r="470" spans="1:6" x14ac:dyDescent="0.2">
      <c r="A470">
        <f t="shared" si="13"/>
        <v>21</v>
      </c>
      <c r="B470">
        <f t="shared" si="14"/>
        <v>17</v>
      </c>
      <c r="C470">
        <f>VLOOKUP(B470,'Layout (Modified)'!$B$4:$AD$33,MATCH(A470,'Layout (Modified)'!$B$3:$AD$3,0),FALSE)</f>
        <v>1140</v>
      </c>
      <c r="D470" t="str">
        <f>IF($C470="Bord","Border",IF($C470="Fill","Fill",VLOOKUP(_xlfn.NUMBERVALUE($C470),'Index (Original)'!$A:$O,5,FALSE)))</f>
        <v>LH185 x LH145</v>
      </c>
      <c r="E470" t="str">
        <f>IF($C470="Bord","Border",IF($C470="Fill","Fill",VLOOKUP(_xlfn.NUMBERVALUE($C470),'Index (Original)'!$A:$O,14,FALSE)))</f>
        <v>low</v>
      </c>
      <c r="F470" t="str">
        <f>IF($C470="Bord","Border",IF($C470="Fill","Fill",VLOOKUP(_xlfn.NUMBERVALUE($C470),'Index (Original)'!$A:$O,15,FALSE)))</f>
        <v>r2</v>
      </c>
    </row>
    <row r="471" spans="1:6" x14ac:dyDescent="0.2">
      <c r="A471">
        <f t="shared" si="13"/>
        <v>22</v>
      </c>
      <c r="B471">
        <f t="shared" si="14"/>
        <v>17</v>
      </c>
      <c r="C471">
        <f>VLOOKUP(B471,'Layout (Modified)'!$B$4:$AD$33,MATCH(A471,'Layout (Modified)'!$B$3:$AD$3,0),FALSE)</f>
        <v>1115</v>
      </c>
      <c r="D471" t="str">
        <f>IF($C471="Bord","Border",IF($C471="Fill","Fill",VLOOKUP(_xlfn.NUMBERVALUE($C471),'Index (Original)'!$A:$O,5,FALSE)))</f>
        <v>PHK76 x 3IIH6</v>
      </c>
      <c r="E471" t="str">
        <f>IF($C471="Bord","Border",IF($C471="Fill","Fill",VLOOKUP(_xlfn.NUMBERVALUE($C471),'Index (Original)'!$A:$O,14,FALSE)))</f>
        <v>low</v>
      </c>
      <c r="F471" t="str">
        <f>IF($C471="Bord","Border",IF($C471="Fill","Fill",VLOOKUP(_xlfn.NUMBERVALUE($C471),'Index (Original)'!$A:$O,15,FALSE)))</f>
        <v>r2</v>
      </c>
    </row>
    <row r="472" spans="1:6" x14ac:dyDescent="0.2">
      <c r="A472">
        <f t="shared" si="13"/>
        <v>23</v>
      </c>
      <c r="B472">
        <f t="shared" si="14"/>
        <v>17</v>
      </c>
      <c r="C472">
        <f>VLOOKUP(B472,'Layout (Modified)'!$B$4:$AD$33,MATCH(A472,'Layout (Modified)'!$B$3:$AD$3,0),FALSE)</f>
        <v>1090</v>
      </c>
      <c r="D472" t="str">
        <f>IF($C472="Bord","Border",IF($C472="Fill","Fill",VLOOKUP(_xlfn.NUMBERVALUE($C472),'Index (Original)'!$A:$O,5,FALSE)))</f>
        <v>LH123HT x PHB47</v>
      </c>
      <c r="E472" t="str">
        <f>IF($C472="Bord","Border",IF($C472="Fill","Fill",VLOOKUP(_xlfn.NUMBERVALUE($C472),'Index (Original)'!$A:$O,14,FALSE)))</f>
        <v>low</v>
      </c>
      <c r="F472" t="str">
        <f>IF($C472="Bord","Border",IF($C472="Fill","Fill",VLOOKUP(_xlfn.NUMBERVALUE($C472),'Index (Original)'!$A:$O,15,FALSE)))</f>
        <v>r2</v>
      </c>
    </row>
    <row r="473" spans="1:6" x14ac:dyDescent="0.2">
      <c r="A473">
        <f t="shared" si="13"/>
        <v>24</v>
      </c>
      <c r="B473">
        <f t="shared" si="14"/>
        <v>17</v>
      </c>
      <c r="C473">
        <f>VLOOKUP(B473,'Layout (Modified)'!$B$4:$AD$33,MATCH(A473,'Layout (Modified)'!$B$3:$AD$3,0),FALSE)</f>
        <v>1065</v>
      </c>
      <c r="D473" t="str">
        <f>IF($C473="Bord","Border",IF($C473="Fill","Fill",VLOOKUP(_xlfn.NUMBERVALUE($C473),'Index (Original)'!$A:$O,5,FALSE)))</f>
        <v>PHW52 x PHZ51</v>
      </c>
      <c r="E473" t="str">
        <f>IF($C473="Bord","Border",IF($C473="Fill","Fill",VLOOKUP(_xlfn.NUMBERVALUE($C473),'Index (Original)'!$A:$O,14,FALSE)))</f>
        <v>low</v>
      </c>
      <c r="F473" t="str">
        <f>IF($C473="Bord","Border",IF($C473="Fill","Fill",VLOOKUP(_xlfn.NUMBERVALUE($C473),'Index (Original)'!$A:$O,15,FALSE)))</f>
        <v>r2</v>
      </c>
    </row>
    <row r="474" spans="1:6" x14ac:dyDescent="0.2">
      <c r="A474">
        <f t="shared" si="13"/>
        <v>25</v>
      </c>
      <c r="B474">
        <f t="shared" si="14"/>
        <v>17</v>
      </c>
      <c r="C474">
        <f>VLOOKUP(B474,'Layout (Modified)'!$B$4:$AD$33,MATCH(A474,'Layout (Modified)'!$B$3:$AD$3,0),FALSE)</f>
        <v>1040</v>
      </c>
      <c r="D474" t="str">
        <f>IF($C474="Bord","Border",IF($C474="Fill","Fill",VLOOKUP(_xlfn.NUMBERVALUE($C474),'Index (Original)'!$A:$O,5,FALSE)))</f>
        <v>Syngenta NK0760-3111</v>
      </c>
      <c r="E474" t="str">
        <f>IF($C474="Bord","Border",IF($C474="Fill","Fill",VLOOKUP(_xlfn.NUMBERVALUE($C474),'Index (Original)'!$A:$O,14,FALSE)))</f>
        <v>low</v>
      </c>
      <c r="F474" t="str">
        <f>IF($C474="Bord","Border",IF($C474="Fill","Fill",VLOOKUP(_xlfn.NUMBERVALUE($C474),'Index (Original)'!$A:$O,15,FALSE)))</f>
        <v>r2</v>
      </c>
    </row>
    <row r="475" spans="1:6" x14ac:dyDescent="0.2">
      <c r="A475">
        <f t="shared" si="13"/>
        <v>26</v>
      </c>
      <c r="B475">
        <f t="shared" si="14"/>
        <v>17</v>
      </c>
      <c r="C475">
        <f>VLOOKUP(B475,'Layout (Modified)'!$B$4:$AD$33,MATCH(A475,'Layout (Modified)'!$B$3:$AD$3,0),FALSE)</f>
        <v>1015</v>
      </c>
      <c r="D475" t="str">
        <f>IF($C475="Bord","Border",IF($C475="Fill","Fill",VLOOKUP(_xlfn.NUMBERVALUE($C475),'Index (Original)'!$A:$O,5,FALSE)))</f>
        <v>B73 x PHZ51</v>
      </c>
      <c r="E475" t="str">
        <f>IF($C475="Bord","Border",IF($C475="Fill","Fill",VLOOKUP(_xlfn.NUMBERVALUE($C475),'Index (Original)'!$A:$O,14,FALSE)))</f>
        <v>low</v>
      </c>
      <c r="F475" t="str">
        <f>IF($C475="Bord","Border",IF($C475="Fill","Fill",VLOOKUP(_xlfn.NUMBERVALUE($C475),'Index (Original)'!$A:$O,15,FALSE)))</f>
        <v>r2</v>
      </c>
    </row>
    <row r="476" spans="1:6" x14ac:dyDescent="0.2">
      <c r="A476">
        <f t="shared" si="13"/>
        <v>27</v>
      </c>
      <c r="B476">
        <f t="shared" si="14"/>
        <v>17</v>
      </c>
      <c r="C476" t="str">
        <f>VLOOKUP(B476,'Layout (Modified)'!$B$4:$AD$33,MATCH(A476,'Layout (Modified)'!$B$3:$AD$3,0),FALSE)</f>
        <v>Bord</v>
      </c>
      <c r="D476" t="str">
        <f>IF($C476="Bord","Border",IF($C476="Fill","Fill",VLOOKUP(_xlfn.NUMBERVALUE($C476),'Index (Original)'!$A:$O,5,FALSE)))</f>
        <v>Border</v>
      </c>
      <c r="E476" t="str">
        <f>IF($C476="Bord","Border",IF($C476="Fill","Fill",VLOOKUP(_xlfn.NUMBERVALUE($C476),'Index (Original)'!$A:$O,14,FALSE)))</f>
        <v>Border</v>
      </c>
      <c r="F476" t="str">
        <f>IF($C476="Bord","Border",IF($C476="Fill","Fill",VLOOKUP(_xlfn.NUMBERVALUE($C476),'Index (Original)'!$A:$O,15,FALSE)))</f>
        <v>Border</v>
      </c>
    </row>
    <row r="477" spans="1:6" x14ac:dyDescent="0.2">
      <c r="A477">
        <f t="shared" si="13"/>
        <v>28</v>
      </c>
      <c r="B477">
        <f t="shared" si="14"/>
        <v>17</v>
      </c>
      <c r="C477" t="str">
        <f>VLOOKUP(B477,'Layout (Modified)'!$B$4:$AD$33,MATCH(A477,'Layout (Modified)'!$B$3:$AD$3,0),FALSE)</f>
        <v>Bord</v>
      </c>
      <c r="D477" t="str">
        <f>IF($C477="Bord","Border",IF($C477="Fill","Fill",VLOOKUP(_xlfn.NUMBERVALUE($C477),'Index (Original)'!$A:$O,5,FALSE)))</f>
        <v>Border</v>
      </c>
      <c r="E477" t="str">
        <f>IF($C477="Bord","Border",IF($C477="Fill","Fill",VLOOKUP(_xlfn.NUMBERVALUE($C477),'Index (Original)'!$A:$O,14,FALSE)))</f>
        <v>Border</v>
      </c>
      <c r="F477" t="str">
        <f>IF($C477="Bord","Border",IF($C477="Fill","Fill",VLOOKUP(_xlfn.NUMBERVALUE($C477),'Index (Original)'!$A:$O,15,FALSE)))</f>
        <v>Border</v>
      </c>
    </row>
    <row r="478" spans="1:6" x14ac:dyDescent="0.2">
      <c r="A478">
        <f t="shared" si="13"/>
        <v>1</v>
      </c>
      <c r="B478">
        <f t="shared" si="14"/>
        <v>18</v>
      </c>
      <c r="C478">
        <f>VLOOKUP(B478,'Layout (Modified)'!$B$4:$AD$33,MATCH(A478,'Layout (Modified)'!$B$3:$AD$3,0),FALSE)</f>
        <v>1506</v>
      </c>
      <c r="D478" t="str">
        <f>IF($C478="Bord","Border",IF($C478="Fill","Fill",VLOOKUP(_xlfn.NUMBERVALUE($C478),'Index (Original)'!$A:$O,5,FALSE)))</f>
        <v>PHK76 x 3IIH6</v>
      </c>
      <c r="E478" t="str">
        <f>IF($C478="Bord","Border",IF($C478="Fill","Fill",VLOOKUP(_xlfn.NUMBERVALUE($C478),'Index (Original)'!$A:$O,14,FALSE)))</f>
        <v>full</v>
      </c>
      <c r="F478" t="str">
        <f>IF($C478="Bord","Border",IF($C478="Fill","Fill",VLOOKUP(_xlfn.NUMBERVALUE($C478),'Index (Original)'!$A:$O,15,FALSE)))</f>
        <v>r2</v>
      </c>
    </row>
    <row r="479" spans="1:6" x14ac:dyDescent="0.2">
      <c r="A479">
        <f t="shared" ref="A479:A542" si="15">A451</f>
        <v>2</v>
      </c>
      <c r="B479">
        <f t="shared" ref="B479:B542" si="16">IF(A479&lt;A478,B478+1,B478)</f>
        <v>18</v>
      </c>
      <c r="C479">
        <f>VLOOKUP(B479,'Layout (Modified)'!$B$4:$AD$33,MATCH(A479,'Layout (Modified)'!$B$3:$AD$3,0),FALSE)</f>
        <v>1481</v>
      </c>
      <c r="D479" t="str">
        <f>IF($C479="Bord","Border",IF($C479="Fill","Fill",VLOOKUP(_xlfn.NUMBERVALUE($C479),'Index (Original)'!$A:$O,5,FALSE)))</f>
        <v>PHP02 x PHJ89</v>
      </c>
      <c r="E479" t="str">
        <f>IF($C479="Bord","Border",IF($C479="Fill","Fill",VLOOKUP(_xlfn.NUMBERVALUE($C479),'Index (Original)'!$A:$O,14,FALSE)))</f>
        <v>full</v>
      </c>
      <c r="F479" t="str">
        <f>IF($C479="Bord","Border",IF($C479="Fill","Fill",VLOOKUP(_xlfn.NUMBERVALUE($C479),'Index (Original)'!$A:$O,15,FALSE)))</f>
        <v>r2</v>
      </c>
    </row>
    <row r="480" spans="1:6" x14ac:dyDescent="0.2">
      <c r="A480">
        <f t="shared" si="15"/>
        <v>3</v>
      </c>
      <c r="B480">
        <f t="shared" si="16"/>
        <v>18</v>
      </c>
      <c r="C480">
        <f>VLOOKUP(B480,'Layout (Modified)'!$B$4:$AD$33,MATCH(A480,'Layout (Modified)'!$B$3:$AD$3,0),FALSE)</f>
        <v>1456</v>
      </c>
      <c r="D480" t="str">
        <f>IF($C480="Bord","Border",IF($C480="Fill","Fill",VLOOKUP(_xlfn.NUMBERVALUE($C480),'Index (Original)'!$A:$O,5,FALSE)))</f>
        <v>PHK56 x LH185</v>
      </c>
      <c r="E480" t="str">
        <f>IF($C480="Bord","Border",IF($C480="Fill","Fill",VLOOKUP(_xlfn.NUMBERVALUE($C480),'Index (Original)'!$A:$O,14,FALSE)))</f>
        <v>full</v>
      </c>
      <c r="F480" t="str">
        <f>IF($C480="Bord","Border",IF($C480="Fill","Fill",VLOOKUP(_xlfn.NUMBERVALUE($C480),'Index (Original)'!$A:$O,15,FALSE)))</f>
        <v>r2</v>
      </c>
    </row>
    <row r="481" spans="1:6" x14ac:dyDescent="0.2">
      <c r="A481">
        <f t="shared" si="15"/>
        <v>4</v>
      </c>
      <c r="B481">
        <f t="shared" si="16"/>
        <v>18</v>
      </c>
      <c r="C481">
        <f>VLOOKUP(B481,'Layout (Modified)'!$B$4:$AD$33,MATCH(A481,'Layout (Modified)'!$B$3:$AD$3,0),FALSE)</f>
        <v>1431</v>
      </c>
      <c r="D481" t="str">
        <f>IF($C481="Bord","Border",IF($C481="Fill","Fill",VLOOKUP(_xlfn.NUMBERVALUE($C481),'Index (Original)'!$A:$O,5,FALSE)))</f>
        <v>LH198 x PHB47</v>
      </c>
      <c r="E481" t="str">
        <f>IF($C481="Bord","Border",IF($C481="Fill","Fill",VLOOKUP(_xlfn.NUMBERVALUE($C481),'Index (Original)'!$A:$O,14,FALSE)))</f>
        <v>full</v>
      </c>
      <c r="F481" t="str">
        <f>IF($C481="Bord","Border",IF($C481="Fill","Fill",VLOOKUP(_xlfn.NUMBERVALUE($C481),'Index (Original)'!$A:$O,15,FALSE)))</f>
        <v>r2</v>
      </c>
    </row>
    <row r="482" spans="1:6" x14ac:dyDescent="0.2">
      <c r="A482">
        <f t="shared" si="15"/>
        <v>5</v>
      </c>
      <c r="B482">
        <f t="shared" si="16"/>
        <v>18</v>
      </c>
      <c r="C482">
        <f>VLOOKUP(B482,'Layout (Modified)'!$B$4:$AD$33,MATCH(A482,'Layout (Modified)'!$B$3:$AD$3,0),FALSE)</f>
        <v>1406</v>
      </c>
      <c r="D482" t="str">
        <f>IF($C482="Bord","Border",IF($C482="Fill","Fill",VLOOKUP(_xlfn.NUMBERVALUE($C482),'Index (Original)'!$A:$O,5,FALSE)))</f>
        <v>PHP02 x LH185</v>
      </c>
      <c r="E482" t="str">
        <f>IF($C482="Bord","Border",IF($C482="Fill","Fill",VLOOKUP(_xlfn.NUMBERVALUE($C482),'Index (Original)'!$A:$O,14,FALSE)))</f>
        <v>full</v>
      </c>
      <c r="F482" t="str">
        <f>IF($C482="Bord","Border",IF($C482="Fill","Fill",VLOOKUP(_xlfn.NUMBERVALUE($C482),'Index (Original)'!$A:$O,15,FALSE)))</f>
        <v>r2</v>
      </c>
    </row>
    <row r="483" spans="1:6" x14ac:dyDescent="0.2">
      <c r="A483">
        <f t="shared" si="15"/>
        <v>6</v>
      </c>
      <c r="B483">
        <f t="shared" si="16"/>
        <v>18</v>
      </c>
      <c r="C483">
        <f>VLOOKUP(B483,'Layout (Modified)'!$B$4:$AD$33,MATCH(A483,'Layout (Modified)'!$B$3:$AD$3,0),FALSE)</f>
        <v>1381</v>
      </c>
      <c r="D483" t="str">
        <f>IF($C483="Bord","Border",IF($C483="Fill","Fill",VLOOKUP(_xlfn.NUMBERVALUE($C483),'Index (Original)'!$A:$O,5,FALSE)))</f>
        <v>PHN46 x PHB47</v>
      </c>
      <c r="E483" t="str">
        <f>IF($C483="Bord","Border",IF($C483="Fill","Fill",VLOOKUP(_xlfn.NUMBERVALUE($C483),'Index (Original)'!$A:$O,14,FALSE)))</f>
        <v>full</v>
      </c>
      <c r="F483" t="str">
        <f>IF($C483="Bord","Border",IF($C483="Fill","Fill",VLOOKUP(_xlfn.NUMBERVALUE($C483),'Index (Original)'!$A:$O,15,FALSE)))</f>
        <v>r2</v>
      </c>
    </row>
    <row r="484" spans="1:6" x14ac:dyDescent="0.2">
      <c r="A484">
        <f t="shared" si="15"/>
        <v>7</v>
      </c>
      <c r="B484">
        <f t="shared" si="16"/>
        <v>18</v>
      </c>
      <c r="C484">
        <f>VLOOKUP(B484,'Layout (Modified)'!$B$4:$AD$33,MATCH(A484,'Layout (Modified)'!$B$3:$AD$3,0),FALSE)</f>
        <v>1356</v>
      </c>
      <c r="D484" t="str">
        <f>IF($C484="Bord","Border",IF($C484="Fill","Fill",VLOOKUP(_xlfn.NUMBERVALUE($C484),'Index (Original)'!$A:$O,5,FALSE)))</f>
        <v>LH185 x W606S</v>
      </c>
      <c r="E484" t="str">
        <f>IF($C484="Bord","Border",IF($C484="Fill","Fill",VLOOKUP(_xlfn.NUMBERVALUE($C484),'Index (Original)'!$A:$O,14,FALSE)))</f>
        <v>full</v>
      </c>
      <c r="F484" t="str">
        <f>IF($C484="Bord","Border",IF($C484="Fill","Fill",VLOOKUP(_xlfn.NUMBERVALUE($C484),'Index (Original)'!$A:$O,15,FALSE)))</f>
        <v>r2</v>
      </c>
    </row>
    <row r="485" spans="1:6" x14ac:dyDescent="0.2">
      <c r="A485">
        <f t="shared" si="15"/>
        <v>8</v>
      </c>
      <c r="B485">
        <f t="shared" si="16"/>
        <v>18</v>
      </c>
      <c r="C485" t="str">
        <f>VLOOKUP(B485,'Layout (Modified)'!$B$4:$AD$33,MATCH(A485,'Layout (Modified)'!$B$3:$AD$3,0),FALSE)</f>
        <v>Bord</v>
      </c>
      <c r="D485" t="str">
        <f>IF($C485="Bord","Border",IF($C485="Fill","Fill",VLOOKUP(_xlfn.NUMBERVALUE($C485),'Index (Original)'!$A:$O,5,FALSE)))</f>
        <v>Border</v>
      </c>
      <c r="E485" t="str">
        <f>IF($C485="Bord","Border",IF($C485="Fill","Fill",VLOOKUP(_xlfn.NUMBERVALUE($C485),'Index (Original)'!$A:$O,14,FALSE)))</f>
        <v>Border</v>
      </c>
      <c r="F485" t="str">
        <f>IF($C485="Bord","Border",IF($C485="Fill","Fill",VLOOKUP(_xlfn.NUMBERVALUE($C485),'Index (Original)'!$A:$O,15,FALSE)))</f>
        <v>Border</v>
      </c>
    </row>
    <row r="486" spans="1:6" x14ac:dyDescent="0.2">
      <c r="A486">
        <f t="shared" si="15"/>
        <v>9</v>
      </c>
      <c r="B486">
        <f t="shared" si="16"/>
        <v>18</v>
      </c>
      <c r="C486" t="str">
        <f>VLOOKUP(B486,'Layout (Modified)'!$B$4:$AD$33,MATCH(A486,'Layout (Modified)'!$B$3:$AD$3,0),FALSE)</f>
        <v>Bord</v>
      </c>
      <c r="D486" t="str">
        <f>IF($C486="Bord","Border",IF($C486="Fill","Fill",VLOOKUP(_xlfn.NUMBERVALUE($C486),'Index (Original)'!$A:$O,5,FALSE)))</f>
        <v>Border</v>
      </c>
      <c r="E486" t="str">
        <f>IF($C486="Bord","Border",IF($C486="Fill","Fill",VLOOKUP(_xlfn.NUMBERVALUE($C486),'Index (Original)'!$A:$O,14,FALSE)))</f>
        <v>Border</v>
      </c>
      <c r="F486" t="str">
        <f>IF($C486="Bord","Border",IF($C486="Fill","Fill",VLOOKUP(_xlfn.NUMBERVALUE($C486),'Index (Original)'!$A:$O,15,FALSE)))</f>
        <v>Border</v>
      </c>
    </row>
    <row r="487" spans="1:6" x14ac:dyDescent="0.2">
      <c r="A487">
        <f t="shared" si="15"/>
        <v>10</v>
      </c>
      <c r="B487">
        <f t="shared" si="16"/>
        <v>18</v>
      </c>
      <c r="C487" t="str">
        <f>VLOOKUP(B487,'Layout (Modified)'!$B$4:$AD$33,MATCH(A487,'Layout (Modified)'!$B$3:$AD$3,0),FALSE)</f>
        <v>Bord</v>
      </c>
      <c r="D487" t="str">
        <f>IF($C487="Bord","Border",IF($C487="Fill","Fill",VLOOKUP(_xlfn.NUMBERVALUE($C487),'Index (Original)'!$A:$O,5,FALSE)))</f>
        <v>Border</v>
      </c>
      <c r="E487" t="str">
        <f>IF($C487="Bord","Border",IF($C487="Fill","Fill",VLOOKUP(_xlfn.NUMBERVALUE($C487),'Index (Original)'!$A:$O,14,FALSE)))</f>
        <v>Border</v>
      </c>
      <c r="F487" t="str">
        <f>IF($C487="Bord","Border",IF($C487="Fill","Fill",VLOOKUP(_xlfn.NUMBERVALUE($C487),'Index (Original)'!$A:$O,15,FALSE)))</f>
        <v>Border</v>
      </c>
    </row>
    <row r="488" spans="1:6" x14ac:dyDescent="0.2">
      <c r="A488">
        <f t="shared" si="15"/>
        <v>11</v>
      </c>
      <c r="B488">
        <f t="shared" si="16"/>
        <v>18</v>
      </c>
      <c r="C488">
        <f>VLOOKUP(B488,'Layout (Modified)'!$B$4:$AD$33,MATCH(A488,'Layout (Modified)'!$B$3:$AD$3,0),FALSE)</f>
        <v>1336</v>
      </c>
      <c r="D488" t="str">
        <f>IF($C488="Bord","Border",IF($C488="Fill","Fill",VLOOKUP(_xlfn.NUMBERVALUE($C488),'Index (Original)'!$A:$O,5,FALSE)))</f>
        <v>PHK76 x LH82</v>
      </c>
      <c r="E488" t="str">
        <f>IF($C488="Bord","Border",IF($C488="Fill","Fill",VLOOKUP(_xlfn.NUMBERVALUE($C488),'Index (Original)'!$A:$O,14,FALSE)))</f>
        <v>partial</v>
      </c>
      <c r="F488" t="str">
        <f>IF($C488="Bord","Border",IF($C488="Fill","Fill",VLOOKUP(_xlfn.NUMBERVALUE($C488),'Index (Original)'!$A:$O,15,FALSE)))</f>
        <v>r2</v>
      </c>
    </row>
    <row r="489" spans="1:6" x14ac:dyDescent="0.2">
      <c r="A489">
        <f t="shared" si="15"/>
        <v>12</v>
      </c>
      <c r="B489">
        <f t="shared" si="16"/>
        <v>18</v>
      </c>
      <c r="C489">
        <f>VLOOKUP(B489,'Layout (Modified)'!$B$4:$AD$33,MATCH(A489,'Layout (Modified)'!$B$3:$AD$3,0),FALSE)</f>
        <v>1311</v>
      </c>
      <c r="D489" t="str">
        <f>IF($C489="Bord","Border",IF($C489="Fill","Fill",VLOOKUP(_xlfn.NUMBERVALUE($C489),'Index (Original)'!$A:$O,5,FALSE)))</f>
        <v>Hoegemeyer 7089 AMXT</v>
      </c>
      <c r="E489" t="str">
        <f>IF($C489="Bord","Border",IF($C489="Fill","Fill",VLOOKUP(_xlfn.NUMBERVALUE($C489),'Index (Original)'!$A:$O,14,FALSE)))</f>
        <v>partial</v>
      </c>
      <c r="F489" t="str">
        <f>IF($C489="Bord","Border",IF($C489="Fill","Fill",VLOOKUP(_xlfn.NUMBERVALUE($C489),'Index (Original)'!$A:$O,15,FALSE)))</f>
        <v>r2</v>
      </c>
    </row>
    <row r="490" spans="1:6" x14ac:dyDescent="0.2">
      <c r="A490">
        <f t="shared" si="15"/>
        <v>13</v>
      </c>
      <c r="B490">
        <f t="shared" si="16"/>
        <v>18</v>
      </c>
      <c r="C490">
        <f>VLOOKUP(B490,'Layout (Modified)'!$B$4:$AD$33,MATCH(A490,'Layout (Modified)'!$B$3:$AD$3,0),FALSE)</f>
        <v>1286</v>
      </c>
      <c r="D490" t="str">
        <f>IF($C490="Bord","Border",IF($C490="Fill","Fill",VLOOKUP(_xlfn.NUMBERVALUE($C490),'Index (Original)'!$A:$O,5,FALSE)))</f>
        <v>B105 x 3IIH6</v>
      </c>
      <c r="E490" t="str">
        <f>IF($C490="Bord","Border",IF($C490="Fill","Fill",VLOOKUP(_xlfn.NUMBERVALUE($C490),'Index (Original)'!$A:$O,14,FALSE)))</f>
        <v>partial</v>
      </c>
      <c r="F490" t="str">
        <f>IF($C490="Bord","Border",IF($C490="Fill","Fill",VLOOKUP(_xlfn.NUMBERVALUE($C490),'Index (Original)'!$A:$O,15,FALSE)))</f>
        <v>r2</v>
      </c>
    </row>
    <row r="491" spans="1:6" x14ac:dyDescent="0.2">
      <c r="A491">
        <f t="shared" si="15"/>
        <v>14</v>
      </c>
      <c r="B491">
        <f t="shared" si="16"/>
        <v>18</v>
      </c>
      <c r="C491">
        <f>VLOOKUP(B491,'Layout (Modified)'!$B$4:$AD$33,MATCH(A491,'Layout (Modified)'!$B$3:$AD$3,0),FALSE)</f>
        <v>1261</v>
      </c>
      <c r="D491" t="str">
        <f>IF($C491="Bord","Border",IF($C491="Fill","Fill",VLOOKUP(_xlfn.NUMBERVALUE($C491),'Index (Original)'!$A:$O,5,FALSE)))</f>
        <v>PHP02 x PHK76</v>
      </c>
      <c r="E491" t="str">
        <f>IF($C491="Bord","Border",IF($C491="Fill","Fill",VLOOKUP(_xlfn.NUMBERVALUE($C491),'Index (Original)'!$A:$O,14,FALSE)))</f>
        <v>partial</v>
      </c>
      <c r="F491" t="str">
        <f>IF($C491="Bord","Border",IF($C491="Fill","Fill",VLOOKUP(_xlfn.NUMBERVALUE($C491),'Index (Original)'!$A:$O,15,FALSE)))</f>
        <v>r2</v>
      </c>
    </row>
    <row r="492" spans="1:6" x14ac:dyDescent="0.2">
      <c r="A492">
        <f t="shared" si="15"/>
        <v>15</v>
      </c>
      <c r="B492">
        <f t="shared" si="16"/>
        <v>18</v>
      </c>
      <c r="C492">
        <f>VLOOKUP(B492,'Layout (Modified)'!$B$4:$AD$33,MATCH(A492,'Layout (Modified)'!$B$3:$AD$3,0),FALSE)</f>
        <v>1236</v>
      </c>
      <c r="D492" t="str">
        <f>IF($C492="Bord","Border",IF($C492="Fill","Fill",VLOOKUP(_xlfn.NUMBERVALUE($C492),'Index (Original)'!$A:$O,5,FALSE)))</f>
        <v>B37 x H95</v>
      </c>
      <c r="E492" t="str">
        <f>IF($C492="Bord","Border",IF($C492="Fill","Fill",VLOOKUP(_xlfn.NUMBERVALUE($C492),'Index (Original)'!$A:$O,14,FALSE)))</f>
        <v>partial</v>
      </c>
      <c r="F492" t="str">
        <f>IF($C492="Bord","Border",IF($C492="Fill","Fill",VLOOKUP(_xlfn.NUMBERVALUE($C492),'Index (Original)'!$A:$O,15,FALSE)))</f>
        <v>r2</v>
      </c>
    </row>
    <row r="493" spans="1:6" x14ac:dyDescent="0.2">
      <c r="A493">
        <f t="shared" si="15"/>
        <v>16</v>
      </c>
      <c r="B493">
        <f t="shared" si="16"/>
        <v>18</v>
      </c>
      <c r="C493">
        <f>VLOOKUP(B493,'Layout (Modified)'!$B$4:$AD$33,MATCH(A493,'Layout (Modified)'!$B$3:$AD$3,0),FALSE)</f>
        <v>1211</v>
      </c>
      <c r="D493" t="str">
        <f>IF($C493="Bord","Border",IF($C493="Fill","Fill",VLOOKUP(_xlfn.NUMBERVALUE($C493),'Index (Original)'!$A:$O,5,FALSE)))</f>
        <v>PHW52 x PHM49</v>
      </c>
      <c r="E493" t="str">
        <f>IF($C493="Bord","Border",IF($C493="Fill","Fill",VLOOKUP(_xlfn.NUMBERVALUE($C493),'Index (Original)'!$A:$O,14,FALSE)))</f>
        <v>partial</v>
      </c>
      <c r="F493" t="str">
        <f>IF($C493="Bord","Border",IF($C493="Fill","Fill",VLOOKUP(_xlfn.NUMBERVALUE($C493),'Index (Original)'!$A:$O,15,FALSE)))</f>
        <v>r2</v>
      </c>
    </row>
    <row r="494" spans="1:6" x14ac:dyDescent="0.2">
      <c r="A494">
        <f t="shared" si="15"/>
        <v>17</v>
      </c>
      <c r="B494">
        <f t="shared" si="16"/>
        <v>18</v>
      </c>
      <c r="C494">
        <f>VLOOKUP(B494,'Layout (Modified)'!$B$4:$AD$33,MATCH(A494,'Layout (Modified)'!$B$3:$AD$3,0),FALSE)</f>
        <v>1186</v>
      </c>
      <c r="D494" t="str">
        <f>IF($C494="Bord","Border",IF($C494="Fill","Fill",VLOOKUP(_xlfn.NUMBERVALUE($C494),'Index (Original)'!$A:$O,5,FALSE)))</f>
        <v>PHP02 x LH82</v>
      </c>
      <c r="E494" t="str">
        <f>IF($C494="Bord","Border",IF($C494="Fill","Fill",VLOOKUP(_xlfn.NUMBERVALUE($C494),'Index (Original)'!$A:$O,14,FALSE)))</f>
        <v>partial</v>
      </c>
      <c r="F494" t="str">
        <f>IF($C494="Bord","Border",IF($C494="Fill","Fill",VLOOKUP(_xlfn.NUMBERVALUE($C494),'Index (Original)'!$A:$O,15,FALSE)))</f>
        <v>r2</v>
      </c>
    </row>
    <row r="495" spans="1:6" x14ac:dyDescent="0.2">
      <c r="A495">
        <f t="shared" si="15"/>
        <v>18</v>
      </c>
      <c r="B495">
        <f t="shared" si="16"/>
        <v>18</v>
      </c>
      <c r="C495" t="str">
        <f>VLOOKUP(B495,'Layout (Modified)'!$B$4:$AD$33,MATCH(A495,'Layout (Modified)'!$B$3:$AD$3,0),FALSE)</f>
        <v>Bord</v>
      </c>
      <c r="D495" t="str">
        <f>IF($C495="Bord","Border",IF($C495="Fill","Fill",VLOOKUP(_xlfn.NUMBERVALUE($C495),'Index (Original)'!$A:$O,5,FALSE)))</f>
        <v>Border</v>
      </c>
      <c r="E495" t="str">
        <f>IF($C495="Bord","Border",IF($C495="Fill","Fill",VLOOKUP(_xlfn.NUMBERVALUE($C495),'Index (Original)'!$A:$O,14,FALSE)))</f>
        <v>Border</v>
      </c>
      <c r="F495" t="str">
        <f>IF($C495="Bord","Border",IF($C495="Fill","Fill",VLOOKUP(_xlfn.NUMBERVALUE($C495),'Index (Original)'!$A:$O,15,FALSE)))</f>
        <v>Border</v>
      </c>
    </row>
    <row r="496" spans="1:6" x14ac:dyDescent="0.2">
      <c r="A496">
        <f t="shared" si="15"/>
        <v>19</v>
      </c>
      <c r="B496">
        <f t="shared" si="16"/>
        <v>18</v>
      </c>
      <c r="C496" t="str">
        <f>VLOOKUP(B496,'Layout (Modified)'!$B$4:$AD$33,MATCH(A496,'Layout (Modified)'!$B$3:$AD$3,0),FALSE)</f>
        <v>Bord</v>
      </c>
      <c r="D496" t="str">
        <f>IF($C496="Bord","Border",IF($C496="Fill","Fill",VLOOKUP(_xlfn.NUMBERVALUE($C496),'Index (Original)'!$A:$O,5,FALSE)))</f>
        <v>Border</v>
      </c>
      <c r="E496" t="str">
        <f>IF($C496="Bord","Border",IF($C496="Fill","Fill",VLOOKUP(_xlfn.NUMBERVALUE($C496),'Index (Original)'!$A:$O,14,FALSE)))</f>
        <v>Border</v>
      </c>
      <c r="F496" t="str">
        <f>IF($C496="Bord","Border",IF($C496="Fill","Fill",VLOOKUP(_xlfn.NUMBERVALUE($C496),'Index (Original)'!$A:$O,15,FALSE)))</f>
        <v>Border</v>
      </c>
    </row>
    <row r="497" spans="1:6" x14ac:dyDescent="0.2">
      <c r="A497">
        <f t="shared" si="15"/>
        <v>20</v>
      </c>
      <c r="B497">
        <f t="shared" si="16"/>
        <v>18</v>
      </c>
      <c r="C497">
        <f>VLOOKUP(B497,'Layout (Modified)'!$B$4:$AD$33,MATCH(A497,'Layout (Modified)'!$B$3:$AD$3,0),FALSE)</f>
        <v>1166</v>
      </c>
      <c r="D497" t="str">
        <f>IF($C497="Bord","Border",IF($C497="Fill","Fill",VLOOKUP(_xlfn.NUMBERVALUE($C497),'Index (Original)'!$A:$O,5,FALSE)))</f>
        <v>PHG39 x PHM49</v>
      </c>
      <c r="E497" t="str">
        <f>IF($C497="Bord","Border",IF($C497="Fill","Fill",VLOOKUP(_xlfn.NUMBERVALUE($C497),'Index (Original)'!$A:$O,14,FALSE)))</f>
        <v>low</v>
      </c>
      <c r="F497" t="str">
        <f>IF($C497="Bord","Border",IF($C497="Fill","Fill",VLOOKUP(_xlfn.NUMBERVALUE($C497),'Index (Original)'!$A:$O,15,FALSE)))</f>
        <v>r2</v>
      </c>
    </row>
    <row r="498" spans="1:6" x14ac:dyDescent="0.2">
      <c r="A498">
        <f t="shared" si="15"/>
        <v>21</v>
      </c>
      <c r="B498">
        <f t="shared" si="16"/>
        <v>18</v>
      </c>
      <c r="C498">
        <f>VLOOKUP(B498,'Layout (Modified)'!$B$4:$AD$33,MATCH(A498,'Layout (Modified)'!$B$3:$AD$3,0),FALSE)</f>
        <v>1141</v>
      </c>
      <c r="D498" t="str">
        <f>IF($C498="Bord","Border",IF($C498="Fill","Fill",VLOOKUP(_xlfn.NUMBERVALUE($C498),'Index (Original)'!$A:$O,5,FALSE)))</f>
        <v>PHP02 x PHG47</v>
      </c>
      <c r="E498" t="str">
        <f>IF($C498="Bord","Border",IF($C498="Fill","Fill",VLOOKUP(_xlfn.NUMBERVALUE($C498),'Index (Original)'!$A:$O,14,FALSE)))</f>
        <v>low</v>
      </c>
      <c r="F498" t="str">
        <f>IF($C498="Bord","Border",IF($C498="Fill","Fill",VLOOKUP(_xlfn.NUMBERVALUE($C498),'Index (Original)'!$A:$O,15,FALSE)))</f>
        <v>r2</v>
      </c>
    </row>
    <row r="499" spans="1:6" x14ac:dyDescent="0.2">
      <c r="A499">
        <f t="shared" si="15"/>
        <v>22</v>
      </c>
      <c r="B499">
        <f t="shared" si="16"/>
        <v>18</v>
      </c>
      <c r="C499">
        <f>VLOOKUP(B499,'Layout (Modified)'!$B$4:$AD$33,MATCH(A499,'Layout (Modified)'!$B$3:$AD$3,0),FALSE)</f>
        <v>1116</v>
      </c>
      <c r="D499" t="str">
        <f>IF($C499="Bord","Border",IF($C499="Fill","Fill",VLOOKUP(_xlfn.NUMBERVALUE($C499),'Index (Original)'!$A:$O,5,FALSE)))</f>
        <v>WF9 x H95</v>
      </c>
      <c r="E499" t="str">
        <f>IF($C499="Bord","Border",IF($C499="Fill","Fill",VLOOKUP(_xlfn.NUMBERVALUE($C499),'Index (Original)'!$A:$O,14,FALSE)))</f>
        <v>low</v>
      </c>
      <c r="F499" t="str">
        <f>IF($C499="Bord","Border",IF($C499="Fill","Fill",VLOOKUP(_xlfn.NUMBERVALUE($C499),'Index (Original)'!$A:$O,15,FALSE)))</f>
        <v>r2</v>
      </c>
    </row>
    <row r="500" spans="1:6" x14ac:dyDescent="0.2">
      <c r="A500">
        <f t="shared" si="15"/>
        <v>23</v>
      </c>
      <c r="B500">
        <f t="shared" si="16"/>
        <v>18</v>
      </c>
      <c r="C500">
        <f>VLOOKUP(B500,'Layout (Modified)'!$B$4:$AD$33,MATCH(A500,'Layout (Modified)'!$B$3:$AD$3,0),FALSE)</f>
        <v>1091</v>
      </c>
      <c r="D500" t="str">
        <f>IF($C500="Bord","Border",IF($C500="Fill","Fill",VLOOKUP(_xlfn.NUMBERVALUE($C500),'Index (Original)'!$A:$O,5,FALSE)))</f>
        <v>LH198 x PHZ51</v>
      </c>
      <c r="E500" t="str">
        <f>IF($C500="Bord","Border",IF($C500="Fill","Fill",VLOOKUP(_xlfn.NUMBERVALUE($C500),'Index (Original)'!$A:$O,14,FALSE)))</f>
        <v>low</v>
      </c>
      <c r="F500" t="str">
        <f>IF($C500="Bord","Border",IF($C500="Fill","Fill",VLOOKUP(_xlfn.NUMBERVALUE($C500),'Index (Original)'!$A:$O,15,FALSE)))</f>
        <v>r2</v>
      </c>
    </row>
    <row r="501" spans="1:6" x14ac:dyDescent="0.2">
      <c r="A501">
        <f t="shared" si="15"/>
        <v>24</v>
      </c>
      <c r="B501">
        <f t="shared" si="16"/>
        <v>18</v>
      </c>
      <c r="C501">
        <f>VLOOKUP(B501,'Layout (Modified)'!$B$4:$AD$33,MATCH(A501,'Layout (Modified)'!$B$3:$AD$3,0),FALSE)</f>
        <v>1066</v>
      </c>
      <c r="D501" t="str">
        <f>IF($C501="Bord","Border",IF($C501="Fill","Fill",VLOOKUP(_xlfn.NUMBERVALUE($C501),'Index (Original)'!$A:$O,5,FALSE)))</f>
        <v>LH195 x PHZ51</v>
      </c>
      <c r="E501" t="str">
        <f>IF($C501="Bord","Border",IF($C501="Fill","Fill",VLOOKUP(_xlfn.NUMBERVALUE($C501),'Index (Original)'!$A:$O,14,FALSE)))</f>
        <v>low</v>
      </c>
      <c r="F501" t="str">
        <f>IF($C501="Bord","Border",IF($C501="Fill","Fill",VLOOKUP(_xlfn.NUMBERVALUE($C501),'Index (Original)'!$A:$O,15,FALSE)))</f>
        <v>r2</v>
      </c>
    </row>
    <row r="502" spans="1:6" x14ac:dyDescent="0.2">
      <c r="A502">
        <f t="shared" si="15"/>
        <v>25</v>
      </c>
      <c r="B502">
        <f t="shared" si="16"/>
        <v>18</v>
      </c>
      <c r="C502">
        <f>VLOOKUP(B502,'Layout (Modified)'!$B$4:$AD$33,MATCH(A502,'Layout (Modified)'!$B$3:$AD$3,0),FALSE)</f>
        <v>1041</v>
      </c>
      <c r="D502" t="str">
        <f>IF($C502="Bord","Border",IF($C502="Fill","Fill",VLOOKUP(_xlfn.NUMBERVALUE($C502),'Index (Original)'!$A:$O,5,FALSE)))</f>
        <v>F42 x OH43</v>
      </c>
      <c r="E502" t="str">
        <f>IF($C502="Bord","Border",IF($C502="Fill","Fill",VLOOKUP(_xlfn.NUMBERVALUE($C502),'Index (Original)'!$A:$O,14,FALSE)))</f>
        <v>low</v>
      </c>
      <c r="F502" t="str">
        <f>IF($C502="Bord","Border",IF($C502="Fill","Fill",VLOOKUP(_xlfn.NUMBERVALUE($C502),'Index (Original)'!$A:$O,15,FALSE)))</f>
        <v>r2</v>
      </c>
    </row>
    <row r="503" spans="1:6" x14ac:dyDescent="0.2">
      <c r="A503">
        <f t="shared" si="15"/>
        <v>26</v>
      </c>
      <c r="B503">
        <f t="shared" si="16"/>
        <v>18</v>
      </c>
      <c r="C503">
        <f>VLOOKUP(B503,'Layout (Modified)'!$B$4:$AD$33,MATCH(A503,'Layout (Modified)'!$B$3:$AD$3,0),FALSE)</f>
        <v>1016</v>
      </c>
      <c r="D503" t="str">
        <f>IF($C503="Bord","Border",IF($C503="Fill","Fill",VLOOKUP(_xlfn.NUMBERVALUE($C503),'Index (Original)'!$A:$O,5,FALSE)))</f>
        <v>Hoegemeyer 7089 AMXT</v>
      </c>
      <c r="E503" t="str">
        <f>IF($C503="Bord","Border",IF($C503="Fill","Fill",VLOOKUP(_xlfn.NUMBERVALUE($C503),'Index (Original)'!$A:$O,14,FALSE)))</f>
        <v>low</v>
      </c>
      <c r="F503" t="str">
        <f>IF($C503="Bord","Border",IF($C503="Fill","Fill",VLOOKUP(_xlfn.NUMBERVALUE($C503),'Index (Original)'!$A:$O,15,FALSE)))</f>
        <v>r2</v>
      </c>
    </row>
    <row r="504" spans="1:6" x14ac:dyDescent="0.2">
      <c r="A504">
        <f t="shared" si="15"/>
        <v>27</v>
      </c>
      <c r="B504">
        <f t="shared" si="16"/>
        <v>18</v>
      </c>
      <c r="C504" t="str">
        <f>VLOOKUP(B504,'Layout (Modified)'!$B$4:$AD$33,MATCH(A504,'Layout (Modified)'!$B$3:$AD$3,0),FALSE)</f>
        <v>Bord</v>
      </c>
      <c r="D504" t="str">
        <f>IF($C504="Bord","Border",IF($C504="Fill","Fill",VLOOKUP(_xlfn.NUMBERVALUE($C504),'Index (Original)'!$A:$O,5,FALSE)))</f>
        <v>Border</v>
      </c>
      <c r="E504" t="str">
        <f>IF($C504="Bord","Border",IF($C504="Fill","Fill",VLOOKUP(_xlfn.NUMBERVALUE($C504),'Index (Original)'!$A:$O,14,FALSE)))</f>
        <v>Border</v>
      </c>
      <c r="F504" t="str">
        <f>IF($C504="Bord","Border",IF($C504="Fill","Fill",VLOOKUP(_xlfn.NUMBERVALUE($C504),'Index (Original)'!$A:$O,15,FALSE)))</f>
        <v>Border</v>
      </c>
    </row>
    <row r="505" spans="1:6" x14ac:dyDescent="0.2">
      <c r="A505">
        <f t="shared" si="15"/>
        <v>28</v>
      </c>
      <c r="B505">
        <f t="shared" si="16"/>
        <v>18</v>
      </c>
      <c r="C505" t="str">
        <f>VLOOKUP(B505,'Layout (Modified)'!$B$4:$AD$33,MATCH(A505,'Layout (Modified)'!$B$3:$AD$3,0),FALSE)</f>
        <v>Bord</v>
      </c>
      <c r="D505" t="str">
        <f>IF($C505="Bord","Border",IF($C505="Fill","Fill",VLOOKUP(_xlfn.NUMBERVALUE($C505),'Index (Original)'!$A:$O,5,FALSE)))</f>
        <v>Border</v>
      </c>
      <c r="E505" t="str">
        <f>IF($C505="Bord","Border",IF($C505="Fill","Fill",VLOOKUP(_xlfn.NUMBERVALUE($C505),'Index (Original)'!$A:$O,14,FALSE)))</f>
        <v>Border</v>
      </c>
      <c r="F505" t="str">
        <f>IF($C505="Bord","Border",IF($C505="Fill","Fill",VLOOKUP(_xlfn.NUMBERVALUE($C505),'Index (Original)'!$A:$O,15,FALSE)))</f>
        <v>Border</v>
      </c>
    </row>
    <row r="506" spans="1:6" x14ac:dyDescent="0.2">
      <c r="A506">
        <f t="shared" si="15"/>
        <v>1</v>
      </c>
      <c r="B506">
        <f t="shared" si="16"/>
        <v>19</v>
      </c>
      <c r="C506">
        <f>VLOOKUP(B506,'Layout (Modified)'!$B$4:$AD$33,MATCH(A506,'Layout (Modified)'!$B$3:$AD$3,0),FALSE)</f>
        <v>1507</v>
      </c>
      <c r="D506" t="str">
        <f>IF($C506="Bord","Border",IF($C506="Fill","Fill",VLOOKUP(_xlfn.NUMBERVALUE($C506),'Index (Original)'!$A:$O,5,FALSE)))</f>
        <v>LH185 x LH82</v>
      </c>
      <c r="E506" t="str">
        <f>IF($C506="Bord","Border",IF($C506="Fill","Fill",VLOOKUP(_xlfn.NUMBERVALUE($C506),'Index (Original)'!$A:$O,14,FALSE)))</f>
        <v>full</v>
      </c>
      <c r="F506" t="str">
        <f>IF($C506="Bord","Border",IF($C506="Fill","Fill",VLOOKUP(_xlfn.NUMBERVALUE($C506),'Index (Original)'!$A:$O,15,FALSE)))</f>
        <v>r2</v>
      </c>
    </row>
    <row r="507" spans="1:6" x14ac:dyDescent="0.2">
      <c r="A507">
        <f t="shared" si="15"/>
        <v>2</v>
      </c>
      <c r="B507">
        <f t="shared" si="16"/>
        <v>19</v>
      </c>
      <c r="C507">
        <f>VLOOKUP(B507,'Layout (Modified)'!$B$4:$AD$33,MATCH(A507,'Layout (Modified)'!$B$3:$AD$3,0),FALSE)</f>
        <v>1482</v>
      </c>
      <c r="D507" t="str">
        <f>IF($C507="Bord","Border",IF($C507="Fill","Fill",VLOOKUP(_xlfn.NUMBERVALUE($C507),'Index (Original)'!$A:$O,5,FALSE)))</f>
        <v>2369 x PHP02</v>
      </c>
      <c r="E507" t="str">
        <f>IF($C507="Bord","Border",IF($C507="Fill","Fill",VLOOKUP(_xlfn.NUMBERVALUE($C507),'Index (Original)'!$A:$O,14,FALSE)))</f>
        <v>full</v>
      </c>
      <c r="F507" t="str">
        <f>IF($C507="Bord","Border",IF($C507="Fill","Fill",VLOOKUP(_xlfn.NUMBERVALUE($C507),'Index (Original)'!$A:$O,15,FALSE)))</f>
        <v>r2</v>
      </c>
    </row>
    <row r="508" spans="1:6" x14ac:dyDescent="0.2">
      <c r="A508">
        <f t="shared" si="15"/>
        <v>3</v>
      </c>
      <c r="B508">
        <f t="shared" si="16"/>
        <v>19</v>
      </c>
      <c r="C508">
        <f>VLOOKUP(B508,'Layout (Modified)'!$B$4:$AD$33,MATCH(A508,'Layout (Modified)'!$B$3:$AD$3,0),FALSE)</f>
        <v>1457</v>
      </c>
      <c r="D508" t="str">
        <f>IF($C508="Bord","Border",IF($C508="Fill","Fill",VLOOKUP(_xlfn.NUMBERVALUE($C508),'Index (Original)'!$A:$O,5,FALSE)))</f>
        <v>PHJ40 x LH82</v>
      </c>
      <c r="E508" t="str">
        <f>IF($C508="Bord","Border",IF($C508="Fill","Fill",VLOOKUP(_xlfn.NUMBERVALUE($C508),'Index (Original)'!$A:$O,14,FALSE)))</f>
        <v>full</v>
      </c>
      <c r="F508" t="str">
        <f>IF($C508="Bord","Border",IF($C508="Fill","Fill",VLOOKUP(_xlfn.NUMBERVALUE($C508),'Index (Original)'!$A:$O,15,FALSE)))</f>
        <v>r2</v>
      </c>
    </row>
    <row r="509" spans="1:6" x14ac:dyDescent="0.2">
      <c r="A509">
        <f t="shared" si="15"/>
        <v>4</v>
      </c>
      <c r="B509">
        <f t="shared" si="16"/>
        <v>19</v>
      </c>
      <c r="C509">
        <f>VLOOKUP(B509,'Layout (Modified)'!$B$4:$AD$33,MATCH(A509,'Layout (Modified)'!$B$3:$AD$3,0),FALSE)</f>
        <v>1432</v>
      </c>
      <c r="D509" t="str">
        <f>IF($C509="Bord","Border",IF($C509="Fill","Fill",VLOOKUP(_xlfn.NUMBERVALUE($C509),'Index (Original)'!$A:$O,5,FALSE)))</f>
        <v>PHN46 x W606S</v>
      </c>
      <c r="E509" t="str">
        <f>IF($C509="Bord","Border",IF($C509="Fill","Fill",VLOOKUP(_xlfn.NUMBERVALUE($C509),'Index (Original)'!$A:$O,14,FALSE)))</f>
        <v>full</v>
      </c>
      <c r="F509" t="str">
        <f>IF($C509="Bord","Border",IF($C509="Fill","Fill",VLOOKUP(_xlfn.NUMBERVALUE($C509),'Index (Original)'!$A:$O,15,FALSE)))</f>
        <v>r2</v>
      </c>
    </row>
    <row r="510" spans="1:6" x14ac:dyDescent="0.2">
      <c r="A510">
        <f t="shared" si="15"/>
        <v>5</v>
      </c>
      <c r="B510">
        <f t="shared" si="16"/>
        <v>19</v>
      </c>
      <c r="C510">
        <f>VLOOKUP(B510,'Layout (Modified)'!$B$4:$AD$33,MATCH(A510,'Layout (Modified)'!$B$3:$AD$3,0),FALSE)</f>
        <v>1407</v>
      </c>
      <c r="D510" t="str">
        <f>IF($C510="Bord","Border",IF($C510="Fill","Fill",VLOOKUP(_xlfn.NUMBERVALUE($C510),'Index (Original)'!$A:$O,5,FALSE)))</f>
        <v>LH185 x LH145</v>
      </c>
      <c r="E510" t="str">
        <f>IF($C510="Bord","Border",IF($C510="Fill","Fill",VLOOKUP(_xlfn.NUMBERVALUE($C510),'Index (Original)'!$A:$O,14,FALSE)))</f>
        <v>full</v>
      </c>
      <c r="F510" t="str">
        <f>IF($C510="Bord","Border",IF($C510="Fill","Fill",VLOOKUP(_xlfn.NUMBERVALUE($C510),'Index (Original)'!$A:$O,15,FALSE)))</f>
        <v>r2</v>
      </c>
    </row>
    <row r="511" spans="1:6" x14ac:dyDescent="0.2">
      <c r="A511">
        <f t="shared" si="15"/>
        <v>6</v>
      </c>
      <c r="B511">
        <f t="shared" si="16"/>
        <v>19</v>
      </c>
      <c r="C511">
        <f>VLOOKUP(B511,'Layout (Modified)'!$B$4:$AD$33,MATCH(A511,'Layout (Modified)'!$B$3:$AD$3,0),FALSE)</f>
        <v>1382</v>
      </c>
      <c r="D511" t="str">
        <f>IF($C511="Bord","Border",IF($C511="Fill","Fill",VLOOKUP(_xlfn.NUMBERVALUE($C511),'Index (Original)'!$A:$O,5,FALSE)))</f>
        <v>PHP02 x W606S</v>
      </c>
      <c r="E511" t="str">
        <f>IF($C511="Bord","Border",IF($C511="Fill","Fill",VLOOKUP(_xlfn.NUMBERVALUE($C511),'Index (Original)'!$A:$O,14,FALSE)))</f>
        <v>full</v>
      </c>
      <c r="F511" t="str">
        <f>IF($C511="Bord","Border",IF($C511="Fill","Fill",VLOOKUP(_xlfn.NUMBERVALUE($C511),'Index (Original)'!$A:$O,15,FALSE)))</f>
        <v>r2</v>
      </c>
    </row>
    <row r="512" spans="1:6" x14ac:dyDescent="0.2">
      <c r="A512">
        <f t="shared" si="15"/>
        <v>7</v>
      </c>
      <c r="B512">
        <f t="shared" si="16"/>
        <v>19</v>
      </c>
      <c r="C512">
        <f>VLOOKUP(B512,'Layout (Modified)'!$B$4:$AD$33,MATCH(A512,'Layout (Modified)'!$B$3:$AD$3,0),FALSE)</f>
        <v>1357</v>
      </c>
      <c r="D512" t="str">
        <f>IF($C512="Bord","Border",IF($C512="Fill","Fill",VLOOKUP(_xlfn.NUMBERVALUE($C512),'Index (Original)'!$A:$O,5,FALSE)))</f>
        <v>PHK56 x W606S</v>
      </c>
      <c r="E512" t="str">
        <f>IF($C512="Bord","Border",IF($C512="Fill","Fill",VLOOKUP(_xlfn.NUMBERVALUE($C512),'Index (Original)'!$A:$O,14,FALSE)))</f>
        <v>full</v>
      </c>
      <c r="F512" t="str">
        <f>IF($C512="Bord","Border",IF($C512="Fill","Fill",VLOOKUP(_xlfn.NUMBERVALUE($C512),'Index (Original)'!$A:$O,15,FALSE)))</f>
        <v>r2</v>
      </c>
    </row>
    <row r="513" spans="1:6" x14ac:dyDescent="0.2">
      <c r="A513">
        <f t="shared" si="15"/>
        <v>8</v>
      </c>
      <c r="B513">
        <f t="shared" si="16"/>
        <v>19</v>
      </c>
      <c r="C513" t="str">
        <f>VLOOKUP(B513,'Layout (Modified)'!$B$4:$AD$33,MATCH(A513,'Layout (Modified)'!$B$3:$AD$3,0),FALSE)</f>
        <v>Bord</v>
      </c>
      <c r="D513" t="str">
        <f>IF($C513="Bord","Border",IF($C513="Fill","Fill",VLOOKUP(_xlfn.NUMBERVALUE($C513),'Index (Original)'!$A:$O,5,FALSE)))</f>
        <v>Border</v>
      </c>
      <c r="E513" t="str">
        <f>IF($C513="Bord","Border",IF($C513="Fill","Fill",VLOOKUP(_xlfn.NUMBERVALUE($C513),'Index (Original)'!$A:$O,14,FALSE)))</f>
        <v>Border</v>
      </c>
      <c r="F513" t="str">
        <f>IF($C513="Bord","Border",IF($C513="Fill","Fill",VLOOKUP(_xlfn.NUMBERVALUE($C513),'Index (Original)'!$A:$O,15,FALSE)))</f>
        <v>Border</v>
      </c>
    </row>
    <row r="514" spans="1:6" x14ac:dyDescent="0.2">
      <c r="A514">
        <f t="shared" si="15"/>
        <v>9</v>
      </c>
      <c r="B514">
        <f t="shared" si="16"/>
        <v>19</v>
      </c>
      <c r="C514" t="str">
        <f>VLOOKUP(B514,'Layout (Modified)'!$B$4:$AD$33,MATCH(A514,'Layout (Modified)'!$B$3:$AD$3,0),FALSE)</f>
        <v>Bord</v>
      </c>
      <c r="D514" t="str">
        <f>IF($C514="Bord","Border",IF($C514="Fill","Fill",VLOOKUP(_xlfn.NUMBERVALUE($C514),'Index (Original)'!$A:$O,5,FALSE)))</f>
        <v>Border</v>
      </c>
      <c r="E514" t="str">
        <f>IF($C514="Bord","Border",IF($C514="Fill","Fill",VLOOKUP(_xlfn.NUMBERVALUE($C514),'Index (Original)'!$A:$O,14,FALSE)))</f>
        <v>Border</v>
      </c>
      <c r="F514" t="str">
        <f>IF($C514="Bord","Border",IF($C514="Fill","Fill",VLOOKUP(_xlfn.NUMBERVALUE($C514),'Index (Original)'!$A:$O,15,FALSE)))</f>
        <v>Border</v>
      </c>
    </row>
    <row r="515" spans="1:6" x14ac:dyDescent="0.2">
      <c r="A515">
        <f t="shared" si="15"/>
        <v>10</v>
      </c>
      <c r="B515">
        <f t="shared" si="16"/>
        <v>19</v>
      </c>
      <c r="C515" t="str">
        <f>VLOOKUP(B515,'Layout (Modified)'!$B$4:$AD$33,MATCH(A515,'Layout (Modified)'!$B$3:$AD$3,0),FALSE)</f>
        <v>Bord</v>
      </c>
      <c r="D515" t="str">
        <f>IF($C515="Bord","Border",IF($C515="Fill","Fill",VLOOKUP(_xlfn.NUMBERVALUE($C515),'Index (Original)'!$A:$O,5,FALSE)))</f>
        <v>Border</v>
      </c>
      <c r="E515" t="str">
        <f>IF($C515="Bord","Border",IF($C515="Fill","Fill",VLOOKUP(_xlfn.NUMBERVALUE($C515),'Index (Original)'!$A:$O,14,FALSE)))</f>
        <v>Border</v>
      </c>
      <c r="F515" t="str">
        <f>IF($C515="Bord","Border",IF($C515="Fill","Fill",VLOOKUP(_xlfn.NUMBERVALUE($C515),'Index (Original)'!$A:$O,15,FALSE)))</f>
        <v>Border</v>
      </c>
    </row>
    <row r="516" spans="1:6" x14ac:dyDescent="0.2">
      <c r="A516">
        <f t="shared" si="15"/>
        <v>11</v>
      </c>
      <c r="B516">
        <f t="shared" si="16"/>
        <v>19</v>
      </c>
      <c r="C516">
        <f>VLOOKUP(B516,'Layout (Modified)'!$B$4:$AD$33,MATCH(A516,'Layout (Modified)'!$B$3:$AD$3,0),FALSE)</f>
        <v>1337</v>
      </c>
      <c r="D516" t="str">
        <f>IF($C516="Bord","Border",IF($C516="Fill","Fill",VLOOKUP(_xlfn.NUMBERVALUE($C516),'Index (Original)'!$A:$O,5,FALSE)))</f>
        <v>PHK76 x LH198</v>
      </c>
      <c r="E516" t="str">
        <f>IF($C516="Bord","Border",IF($C516="Fill","Fill",VLOOKUP(_xlfn.NUMBERVALUE($C516),'Index (Original)'!$A:$O,14,FALSE)))</f>
        <v>partial</v>
      </c>
      <c r="F516" t="str">
        <f>IF($C516="Bord","Border",IF($C516="Fill","Fill",VLOOKUP(_xlfn.NUMBERVALUE($C516),'Index (Original)'!$A:$O,15,FALSE)))</f>
        <v>r2</v>
      </c>
    </row>
    <row r="517" spans="1:6" x14ac:dyDescent="0.2">
      <c r="A517">
        <f t="shared" si="15"/>
        <v>12</v>
      </c>
      <c r="B517">
        <f t="shared" si="16"/>
        <v>19</v>
      </c>
      <c r="C517">
        <f>VLOOKUP(B517,'Layout (Modified)'!$B$4:$AD$33,MATCH(A517,'Layout (Modified)'!$B$3:$AD$3,0),FALSE)</f>
        <v>1312</v>
      </c>
      <c r="D517" t="str">
        <f>IF($C517="Bord","Border",IF($C517="Fill","Fill",VLOOKUP(_xlfn.NUMBERVALUE($C517),'Index (Original)'!$A:$O,5,FALSE)))</f>
        <v>PHK76 x W606S</v>
      </c>
      <c r="E517" t="str">
        <f>IF($C517="Bord","Border",IF($C517="Fill","Fill",VLOOKUP(_xlfn.NUMBERVALUE($C517),'Index (Original)'!$A:$O,14,FALSE)))</f>
        <v>partial</v>
      </c>
      <c r="F517" t="str">
        <f>IF($C517="Bord","Border",IF($C517="Fill","Fill",VLOOKUP(_xlfn.NUMBERVALUE($C517),'Index (Original)'!$A:$O,15,FALSE)))</f>
        <v>r2</v>
      </c>
    </row>
    <row r="518" spans="1:6" x14ac:dyDescent="0.2">
      <c r="A518">
        <f t="shared" si="15"/>
        <v>13</v>
      </c>
      <c r="B518">
        <f t="shared" si="16"/>
        <v>19</v>
      </c>
      <c r="C518">
        <f>VLOOKUP(B518,'Layout (Modified)'!$B$4:$AD$33,MATCH(A518,'Layout (Modified)'!$B$3:$AD$3,0),FALSE)</f>
        <v>1287</v>
      </c>
      <c r="D518" t="str">
        <f>IF($C518="Bord","Border",IF($C518="Fill","Fill",VLOOKUP(_xlfn.NUMBERVALUE($C518),'Index (Original)'!$A:$O,5,FALSE)))</f>
        <v>PHJ40 x LH82</v>
      </c>
      <c r="E518" t="str">
        <f>IF($C518="Bord","Border",IF($C518="Fill","Fill",VLOOKUP(_xlfn.NUMBERVALUE($C518),'Index (Original)'!$A:$O,14,FALSE)))</f>
        <v>partial</v>
      </c>
      <c r="F518" t="str">
        <f>IF($C518="Bord","Border",IF($C518="Fill","Fill",VLOOKUP(_xlfn.NUMBERVALUE($C518),'Index (Original)'!$A:$O,15,FALSE)))</f>
        <v>r2</v>
      </c>
    </row>
    <row r="519" spans="1:6" x14ac:dyDescent="0.2">
      <c r="A519">
        <f t="shared" si="15"/>
        <v>14</v>
      </c>
      <c r="B519">
        <f t="shared" si="16"/>
        <v>19</v>
      </c>
      <c r="C519">
        <f>VLOOKUP(B519,'Layout (Modified)'!$B$4:$AD$33,MATCH(A519,'Layout (Modified)'!$B$3:$AD$3,0),FALSE)</f>
        <v>1262</v>
      </c>
      <c r="D519" t="str">
        <f>IF($C519="Bord","Border",IF($C519="Fill","Fill",VLOOKUP(_xlfn.NUMBERVALUE($C519),'Index (Original)'!$A:$O,5,FALSE)))</f>
        <v>B73 x Mo17</v>
      </c>
      <c r="E519" t="str">
        <f>IF($C519="Bord","Border",IF($C519="Fill","Fill",VLOOKUP(_xlfn.NUMBERVALUE($C519),'Index (Original)'!$A:$O,14,FALSE)))</f>
        <v>partial</v>
      </c>
      <c r="F519" t="str">
        <f>IF($C519="Bord","Border",IF($C519="Fill","Fill",VLOOKUP(_xlfn.NUMBERVALUE($C519),'Index (Original)'!$A:$O,15,FALSE)))</f>
        <v>r2</v>
      </c>
    </row>
    <row r="520" spans="1:6" x14ac:dyDescent="0.2">
      <c r="A520">
        <f t="shared" si="15"/>
        <v>15</v>
      </c>
      <c r="B520">
        <f t="shared" si="16"/>
        <v>19</v>
      </c>
      <c r="C520">
        <f>VLOOKUP(B520,'Layout (Modified)'!$B$4:$AD$33,MATCH(A520,'Layout (Modified)'!$B$3:$AD$3,0),FALSE)</f>
        <v>1237</v>
      </c>
      <c r="D520" t="str">
        <f>IF($C520="Bord","Border",IF($C520="Fill","Fill",VLOOKUP(_xlfn.NUMBERVALUE($C520),'Index (Original)'!$A:$O,5,FALSE)))</f>
        <v>B73 x 3IIH6</v>
      </c>
      <c r="E520" t="str">
        <f>IF($C520="Bord","Border",IF($C520="Fill","Fill",VLOOKUP(_xlfn.NUMBERVALUE($C520),'Index (Original)'!$A:$O,14,FALSE)))</f>
        <v>partial</v>
      </c>
      <c r="F520" t="str">
        <f>IF($C520="Bord","Border",IF($C520="Fill","Fill",VLOOKUP(_xlfn.NUMBERVALUE($C520),'Index (Original)'!$A:$O,15,FALSE)))</f>
        <v>r2</v>
      </c>
    </row>
    <row r="521" spans="1:6" x14ac:dyDescent="0.2">
      <c r="A521">
        <f t="shared" si="15"/>
        <v>16</v>
      </c>
      <c r="B521">
        <f t="shared" si="16"/>
        <v>19</v>
      </c>
      <c r="C521">
        <f>VLOOKUP(B521,'Layout (Modified)'!$B$4:$AD$33,MATCH(A521,'Layout (Modified)'!$B$3:$AD$3,0),FALSE)</f>
        <v>1212</v>
      </c>
      <c r="D521" t="str">
        <f>IF($C521="Bord","Border",IF($C521="Fill","Fill",VLOOKUP(_xlfn.NUMBERVALUE($C521),'Index (Original)'!$A:$O,5,FALSE)))</f>
        <v>Hoegemeyer 8065RR</v>
      </c>
      <c r="E521" t="str">
        <f>IF($C521="Bord","Border",IF($C521="Fill","Fill",VLOOKUP(_xlfn.NUMBERVALUE($C521),'Index (Original)'!$A:$O,14,FALSE)))</f>
        <v>partial</v>
      </c>
      <c r="F521" t="str">
        <f>IF($C521="Bord","Border",IF($C521="Fill","Fill",VLOOKUP(_xlfn.NUMBERVALUE($C521),'Index (Original)'!$A:$O,15,FALSE)))</f>
        <v>r2</v>
      </c>
    </row>
    <row r="522" spans="1:6" x14ac:dyDescent="0.2">
      <c r="A522">
        <f t="shared" si="15"/>
        <v>17</v>
      </c>
      <c r="B522">
        <f t="shared" si="16"/>
        <v>19</v>
      </c>
      <c r="C522">
        <f>VLOOKUP(B522,'Layout (Modified)'!$B$4:$AD$33,MATCH(A522,'Layout (Modified)'!$B$3:$AD$3,0),FALSE)</f>
        <v>1187</v>
      </c>
      <c r="D522" t="str">
        <f>IF($C522="Bord","Border",IF($C522="Fill","Fill",VLOOKUP(_xlfn.NUMBERVALUE($C522),'Index (Original)'!$A:$O,5,FALSE)))</f>
        <v>4N506 x 3IIH6</v>
      </c>
      <c r="E522" t="str">
        <f>IF($C522="Bord","Border",IF($C522="Fill","Fill",VLOOKUP(_xlfn.NUMBERVALUE($C522),'Index (Original)'!$A:$O,14,FALSE)))</f>
        <v>partial</v>
      </c>
      <c r="F522" t="str">
        <f>IF($C522="Bord","Border",IF($C522="Fill","Fill",VLOOKUP(_xlfn.NUMBERVALUE($C522),'Index (Original)'!$A:$O,15,FALSE)))</f>
        <v>r2</v>
      </c>
    </row>
    <row r="523" spans="1:6" x14ac:dyDescent="0.2">
      <c r="A523">
        <f t="shared" si="15"/>
        <v>18</v>
      </c>
      <c r="B523">
        <f t="shared" si="16"/>
        <v>19</v>
      </c>
      <c r="C523" t="str">
        <f>VLOOKUP(B523,'Layout (Modified)'!$B$4:$AD$33,MATCH(A523,'Layout (Modified)'!$B$3:$AD$3,0),FALSE)</f>
        <v>Bord</v>
      </c>
      <c r="D523" t="str">
        <f>IF($C523="Bord","Border",IF($C523="Fill","Fill",VLOOKUP(_xlfn.NUMBERVALUE($C523),'Index (Original)'!$A:$O,5,FALSE)))</f>
        <v>Border</v>
      </c>
      <c r="E523" t="str">
        <f>IF($C523="Bord","Border",IF($C523="Fill","Fill",VLOOKUP(_xlfn.NUMBERVALUE($C523),'Index (Original)'!$A:$O,14,FALSE)))</f>
        <v>Border</v>
      </c>
      <c r="F523" t="str">
        <f>IF($C523="Bord","Border",IF($C523="Fill","Fill",VLOOKUP(_xlfn.NUMBERVALUE($C523),'Index (Original)'!$A:$O,15,FALSE)))</f>
        <v>Border</v>
      </c>
    </row>
    <row r="524" spans="1:6" x14ac:dyDescent="0.2">
      <c r="A524">
        <f t="shared" si="15"/>
        <v>19</v>
      </c>
      <c r="B524">
        <f t="shared" si="16"/>
        <v>19</v>
      </c>
      <c r="C524" t="str">
        <f>VLOOKUP(B524,'Layout (Modified)'!$B$4:$AD$33,MATCH(A524,'Layout (Modified)'!$B$3:$AD$3,0),FALSE)</f>
        <v>Bord</v>
      </c>
      <c r="D524" t="str">
        <f>IF($C524="Bord","Border",IF($C524="Fill","Fill",VLOOKUP(_xlfn.NUMBERVALUE($C524),'Index (Original)'!$A:$O,5,FALSE)))</f>
        <v>Border</v>
      </c>
      <c r="E524" t="str">
        <f>IF($C524="Bord","Border",IF($C524="Fill","Fill",VLOOKUP(_xlfn.NUMBERVALUE($C524),'Index (Original)'!$A:$O,14,FALSE)))</f>
        <v>Border</v>
      </c>
      <c r="F524" t="str">
        <f>IF($C524="Bord","Border",IF($C524="Fill","Fill",VLOOKUP(_xlfn.NUMBERVALUE($C524),'Index (Original)'!$A:$O,15,FALSE)))</f>
        <v>Border</v>
      </c>
    </row>
    <row r="525" spans="1:6" x14ac:dyDescent="0.2">
      <c r="A525">
        <f t="shared" si="15"/>
        <v>20</v>
      </c>
      <c r="B525">
        <f t="shared" si="16"/>
        <v>19</v>
      </c>
      <c r="C525">
        <f>VLOOKUP(B525,'Layout (Modified)'!$B$4:$AD$33,MATCH(A525,'Layout (Modified)'!$B$3:$AD$3,0),FALSE)</f>
        <v>1167</v>
      </c>
      <c r="D525" t="str">
        <f>IF($C525="Bord","Border",IF($C525="Fill","Fill",VLOOKUP(_xlfn.NUMBERVALUE($C525),'Index (Original)'!$A:$O,5,FALSE)))</f>
        <v>LH198 x PHB47</v>
      </c>
      <c r="E525" t="str">
        <f>IF($C525="Bord","Border",IF($C525="Fill","Fill",VLOOKUP(_xlfn.NUMBERVALUE($C525),'Index (Original)'!$A:$O,14,FALSE)))</f>
        <v>low</v>
      </c>
      <c r="F525" t="str">
        <f>IF($C525="Bord","Border",IF($C525="Fill","Fill",VLOOKUP(_xlfn.NUMBERVALUE($C525),'Index (Original)'!$A:$O,15,FALSE)))</f>
        <v>r2</v>
      </c>
    </row>
    <row r="526" spans="1:6" x14ac:dyDescent="0.2">
      <c r="A526">
        <f t="shared" si="15"/>
        <v>21</v>
      </c>
      <c r="B526">
        <f t="shared" si="16"/>
        <v>19</v>
      </c>
      <c r="C526">
        <f>VLOOKUP(B526,'Layout (Modified)'!$B$4:$AD$33,MATCH(A526,'Layout (Modified)'!$B$3:$AD$3,0),FALSE)</f>
        <v>1142</v>
      </c>
      <c r="D526" t="str">
        <f>IF($C526="Bord","Border",IF($C526="Fill","Fill",VLOOKUP(_xlfn.NUMBERVALUE($C526),'Index (Original)'!$A:$O,5,FALSE)))</f>
        <v>PHP02 x LH82</v>
      </c>
      <c r="E526" t="str">
        <f>IF($C526="Bord","Border",IF($C526="Fill","Fill",VLOOKUP(_xlfn.NUMBERVALUE($C526),'Index (Original)'!$A:$O,14,FALSE)))</f>
        <v>low</v>
      </c>
      <c r="F526" t="str">
        <f>IF($C526="Bord","Border",IF($C526="Fill","Fill",VLOOKUP(_xlfn.NUMBERVALUE($C526),'Index (Original)'!$A:$O,15,FALSE)))</f>
        <v>r2</v>
      </c>
    </row>
    <row r="527" spans="1:6" x14ac:dyDescent="0.2">
      <c r="A527">
        <f t="shared" si="15"/>
        <v>22</v>
      </c>
      <c r="B527">
        <f t="shared" si="16"/>
        <v>19</v>
      </c>
      <c r="C527">
        <f>VLOOKUP(B527,'Layout (Modified)'!$B$4:$AD$33,MATCH(A527,'Layout (Modified)'!$B$3:$AD$3,0),FALSE)</f>
        <v>1117</v>
      </c>
      <c r="D527" t="str">
        <f>IF($C527="Bord","Border",IF($C527="Fill","Fill",VLOOKUP(_xlfn.NUMBERVALUE($C527),'Index (Original)'!$A:$O,5,FALSE)))</f>
        <v>Pioneer 1311 AMXT</v>
      </c>
      <c r="E527" t="str">
        <f>IF($C527="Bord","Border",IF($C527="Fill","Fill",VLOOKUP(_xlfn.NUMBERVALUE($C527),'Index (Original)'!$A:$O,14,FALSE)))</f>
        <v>low</v>
      </c>
      <c r="F527" t="str">
        <f>IF($C527="Bord","Border",IF($C527="Fill","Fill",VLOOKUP(_xlfn.NUMBERVALUE($C527),'Index (Original)'!$A:$O,15,FALSE)))</f>
        <v>r2</v>
      </c>
    </row>
    <row r="528" spans="1:6" x14ac:dyDescent="0.2">
      <c r="A528">
        <f t="shared" si="15"/>
        <v>23</v>
      </c>
      <c r="B528">
        <f t="shared" si="16"/>
        <v>19</v>
      </c>
      <c r="C528">
        <f>VLOOKUP(B528,'Layout (Modified)'!$B$4:$AD$33,MATCH(A528,'Layout (Modified)'!$B$3:$AD$3,0),FALSE)</f>
        <v>1092</v>
      </c>
      <c r="D528" t="str">
        <f>IF($C528="Bord","Border",IF($C528="Fill","Fill",VLOOKUP(_xlfn.NUMBERVALUE($C528),'Index (Original)'!$A:$O,5,FALSE)))</f>
        <v>B73 x 3IIH6</v>
      </c>
      <c r="E528" t="str">
        <f>IF($C528="Bord","Border",IF($C528="Fill","Fill",VLOOKUP(_xlfn.NUMBERVALUE($C528),'Index (Original)'!$A:$O,14,FALSE)))</f>
        <v>low</v>
      </c>
      <c r="F528" t="str">
        <f>IF($C528="Bord","Border",IF($C528="Fill","Fill",VLOOKUP(_xlfn.NUMBERVALUE($C528),'Index (Original)'!$A:$O,15,FALSE)))</f>
        <v>r2</v>
      </c>
    </row>
    <row r="529" spans="1:6" x14ac:dyDescent="0.2">
      <c r="A529">
        <f t="shared" si="15"/>
        <v>24</v>
      </c>
      <c r="B529">
        <f t="shared" si="16"/>
        <v>19</v>
      </c>
      <c r="C529">
        <f>VLOOKUP(B529,'Layout (Modified)'!$B$4:$AD$33,MATCH(A529,'Layout (Modified)'!$B$3:$AD$3,0),FALSE)</f>
        <v>1067</v>
      </c>
      <c r="D529" t="str">
        <f>IF($C529="Bord","Border",IF($C529="Fill","Fill",VLOOKUP(_xlfn.NUMBERVALUE($C529),'Index (Original)'!$A:$O,5,FALSE)))</f>
        <v>PHZ51 x LH145</v>
      </c>
      <c r="E529" t="str">
        <f>IF($C529="Bord","Border",IF($C529="Fill","Fill",VLOOKUP(_xlfn.NUMBERVALUE($C529),'Index (Original)'!$A:$O,14,FALSE)))</f>
        <v>low</v>
      </c>
      <c r="F529" t="str">
        <f>IF($C529="Bord","Border",IF($C529="Fill","Fill",VLOOKUP(_xlfn.NUMBERVALUE($C529),'Index (Original)'!$A:$O,15,FALSE)))</f>
        <v>r2</v>
      </c>
    </row>
    <row r="530" spans="1:6" x14ac:dyDescent="0.2">
      <c r="A530">
        <f t="shared" si="15"/>
        <v>25</v>
      </c>
      <c r="B530">
        <f t="shared" si="16"/>
        <v>19</v>
      </c>
      <c r="C530">
        <f>VLOOKUP(B530,'Layout (Modified)'!$B$4:$AD$33,MATCH(A530,'Layout (Modified)'!$B$3:$AD$3,0),FALSE)</f>
        <v>1042</v>
      </c>
      <c r="D530" t="str">
        <f>IF($C530="Bord","Border",IF($C530="Fill","Fill",VLOOKUP(_xlfn.NUMBERVALUE($C530),'Index (Original)'!$A:$O,5,FALSE)))</f>
        <v>PHG39 x PHN82</v>
      </c>
      <c r="E530" t="str">
        <f>IF($C530="Bord","Border",IF($C530="Fill","Fill",VLOOKUP(_xlfn.NUMBERVALUE($C530),'Index (Original)'!$A:$O,14,FALSE)))</f>
        <v>low</v>
      </c>
      <c r="F530" t="str">
        <f>IF($C530="Bord","Border",IF($C530="Fill","Fill",VLOOKUP(_xlfn.NUMBERVALUE($C530),'Index (Original)'!$A:$O,15,FALSE)))</f>
        <v>r2</v>
      </c>
    </row>
    <row r="531" spans="1:6" x14ac:dyDescent="0.2">
      <c r="A531">
        <f t="shared" si="15"/>
        <v>26</v>
      </c>
      <c r="B531">
        <f t="shared" si="16"/>
        <v>19</v>
      </c>
      <c r="C531">
        <f>VLOOKUP(B531,'Layout (Modified)'!$B$4:$AD$33,MATCH(A531,'Layout (Modified)'!$B$3:$AD$3,0),FALSE)</f>
        <v>1017</v>
      </c>
      <c r="D531" t="str">
        <f>IF($C531="Bord","Border",IF($C531="Fill","Fill",VLOOKUP(_xlfn.NUMBERVALUE($C531),'Index (Original)'!$A:$O,5,FALSE)))</f>
        <v>PHP02 x PHB47</v>
      </c>
      <c r="E531" t="str">
        <f>IF($C531="Bord","Border",IF($C531="Fill","Fill",VLOOKUP(_xlfn.NUMBERVALUE($C531),'Index (Original)'!$A:$O,14,FALSE)))</f>
        <v>low</v>
      </c>
      <c r="F531" t="str">
        <f>IF($C531="Bord","Border",IF($C531="Fill","Fill",VLOOKUP(_xlfn.NUMBERVALUE($C531),'Index (Original)'!$A:$O,15,FALSE)))</f>
        <v>r2</v>
      </c>
    </row>
    <row r="532" spans="1:6" x14ac:dyDescent="0.2">
      <c r="A532">
        <f t="shared" si="15"/>
        <v>27</v>
      </c>
      <c r="B532">
        <f t="shared" si="16"/>
        <v>19</v>
      </c>
      <c r="C532" t="str">
        <f>VLOOKUP(B532,'Layout (Modified)'!$B$4:$AD$33,MATCH(A532,'Layout (Modified)'!$B$3:$AD$3,0),FALSE)</f>
        <v>Bord</v>
      </c>
      <c r="D532" t="str">
        <f>IF($C532="Bord","Border",IF($C532="Fill","Fill",VLOOKUP(_xlfn.NUMBERVALUE($C532),'Index (Original)'!$A:$O,5,FALSE)))</f>
        <v>Border</v>
      </c>
      <c r="E532" t="str">
        <f>IF($C532="Bord","Border",IF($C532="Fill","Fill",VLOOKUP(_xlfn.NUMBERVALUE($C532),'Index (Original)'!$A:$O,14,FALSE)))</f>
        <v>Border</v>
      </c>
      <c r="F532" t="str">
        <f>IF($C532="Bord","Border",IF($C532="Fill","Fill",VLOOKUP(_xlfn.NUMBERVALUE($C532),'Index (Original)'!$A:$O,15,FALSE)))</f>
        <v>Border</v>
      </c>
    </row>
    <row r="533" spans="1:6" x14ac:dyDescent="0.2">
      <c r="A533">
        <f t="shared" si="15"/>
        <v>28</v>
      </c>
      <c r="B533">
        <f t="shared" si="16"/>
        <v>19</v>
      </c>
      <c r="C533" t="str">
        <f>VLOOKUP(B533,'Layout (Modified)'!$B$4:$AD$33,MATCH(A533,'Layout (Modified)'!$B$3:$AD$3,0),FALSE)</f>
        <v>Bord</v>
      </c>
      <c r="D533" t="str">
        <f>IF($C533="Bord","Border",IF($C533="Fill","Fill",VLOOKUP(_xlfn.NUMBERVALUE($C533),'Index (Original)'!$A:$O,5,FALSE)))</f>
        <v>Border</v>
      </c>
      <c r="E533" t="str">
        <f>IF($C533="Bord","Border",IF($C533="Fill","Fill",VLOOKUP(_xlfn.NUMBERVALUE($C533),'Index (Original)'!$A:$O,14,FALSE)))</f>
        <v>Border</v>
      </c>
      <c r="F533" t="str">
        <f>IF($C533="Bord","Border",IF($C533="Fill","Fill",VLOOKUP(_xlfn.NUMBERVALUE($C533),'Index (Original)'!$A:$O,15,FALSE)))</f>
        <v>Border</v>
      </c>
    </row>
    <row r="534" spans="1:6" x14ac:dyDescent="0.2">
      <c r="A534">
        <f t="shared" si="15"/>
        <v>1</v>
      </c>
      <c r="B534">
        <f t="shared" si="16"/>
        <v>20</v>
      </c>
      <c r="C534">
        <f>VLOOKUP(B534,'Layout (Modified)'!$B$4:$AD$33,MATCH(A534,'Layout (Modified)'!$B$3:$AD$3,0),FALSE)</f>
        <v>1508</v>
      </c>
      <c r="D534" t="str">
        <f>IF($C534="Bord","Border",IF($C534="Fill","Fill",VLOOKUP(_xlfn.NUMBERVALUE($C534),'Index (Original)'!$A:$O,5,FALSE)))</f>
        <v>PHW52 x PHN82</v>
      </c>
      <c r="E534" t="str">
        <f>IF($C534="Bord","Border",IF($C534="Fill","Fill",VLOOKUP(_xlfn.NUMBERVALUE($C534),'Index (Original)'!$A:$O,14,FALSE)))</f>
        <v>full</v>
      </c>
      <c r="F534" t="str">
        <f>IF($C534="Bord","Border",IF($C534="Fill","Fill",VLOOKUP(_xlfn.NUMBERVALUE($C534),'Index (Original)'!$A:$O,15,FALSE)))</f>
        <v>r2</v>
      </c>
    </row>
    <row r="535" spans="1:6" x14ac:dyDescent="0.2">
      <c r="A535">
        <f t="shared" si="15"/>
        <v>2</v>
      </c>
      <c r="B535">
        <f t="shared" si="16"/>
        <v>20</v>
      </c>
      <c r="C535">
        <f>VLOOKUP(B535,'Layout (Modified)'!$B$4:$AD$33,MATCH(A535,'Layout (Modified)'!$B$3:$AD$3,0),FALSE)</f>
        <v>1483</v>
      </c>
      <c r="D535" t="str">
        <f>IF($C535="Bord","Border",IF($C535="Fill","Fill",VLOOKUP(_xlfn.NUMBERVALUE($C535),'Index (Original)'!$A:$O,5,FALSE)))</f>
        <v>B73 x PHZ51</v>
      </c>
      <c r="E535" t="str">
        <f>IF($C535="Bord","Border",IF($C535="Fill","Fill",VLOOKUP(_xlfn.NUMBERVALUE($C535),'Index (Original)'!$A:$O,14,FALSE)))</f>
        <v>full</v>
      </c>
      <c r="F535" t="str">
        <f>IF($C535="Bord","Border",IF($C535="Fill","Fill",VLOOKUP(_xlfn.NUMBERVALUE($C535),'Index (Original)'!$A:$O,15,FALSE)))</f>
        <v>r2</v>
      </c>
    </row>
    <row r="536" spans="1:6" x14ac:dyDescent="0.2">
      <c r="A536">
        <f t="shared" si="15"/>
        <v>3</v>
      </c>
      <c r="B536">
        <f t="shared" si="16"/>
        <v>20</v>
      </c>
      <c r="C536">
        <f>VLOOKUP(B536,'Layout (Modified)'!$B$4:$AD$33,MATCH(A536,'Layout (Modified)'!$B$3:$AD$3,0),FALSE)</f>
        <v>1458</v>
      </c>
      <c r="D536" t="str">
        <f>IF($C536="Bord","Border",IF($C536="Fill","Fill",VLOOKUP(_xlfn.NUMBERVALUE($C536),'Index (Original)'!$A:$O,5,FALSE)))</f>
        <v>B37 x Mo17</v>
      </c>
      <c r="E536" t="str">
        <f>IF($C536="Bord","Border",IF($C536="Fill","Fill",VLOOKUP(_xlfn.NUMBERVALUE($C536),'Index (Original)'!$A:$O,14,FALSE)))</f>
        <v>full</v>
      </c>
      <c r="F536" t="str">
        <f>IF($C536="Bord","Border",IF($C536="Fill","Fill",VLOOKUP(_xlfn.NUMBERVALUE($C536),'Index (Original)'!$A:$O,15,FALSE)))</f>
        <v>r2</v>
      </c>
    </row>
    <row r="537" spans="1:6" x14ac:dyDescent="0.2">
      <c r="A537">
        <f t="shared" si="15"/>
        <v>4</v>
      </c>
      <c r="B537">
        <f t="shared" si="16"/>
        <v>20</v>
      </c>
      <c r="C537">
        <f>VLOOKUP(B537,'Layout (Modified)'!$B$4:$AD$33,MATCH(A537,'Layout (Modified)'!$B$3:$AD$3,0),FALSE)</f>
        <v>1433</v>
      </c>
      <c r="D537" t="str">
        <f>IF($C537="Bord","Border",IF($C537="Fill","Fill",VLOOKUP(_xlfn.NUMBERVALUE($C537),'Index (Original)'!$A:$O,5,FALSE)))</f>
        <v>PHG39 x PHN82</v>
      </c>
      <c r="E537" t="str">
        <f>IF($C537="Bord","Border",IF($C537="Fill","Fill",VLOOKUP(_xlfn.NUMBERVALUE($C537),'Index (Original)'!$A:$O,14,FALSE)))</f>
        <v>full</v>
      </c>
      <c r="F537" t="str">
        <f>IF($C537="Bord","Border",IF($C537="Fill","Fill",VLOOKUP(_xlfn.NUMBERVALUE($C537),'Index (Original)'!$A:$O,15,FALSE)))</f>
        <v>r2</v>
      </c>
    </row>
    <row r="538" spans="1:6" x14ac:dyDescent="0.2">
      <c r="A538">
        <f t="shared" si="15"/>
        <v>5</v>
      </c>
      <c r="B538">
        <f t="shared" si="16"/>
        <v>20</v>
      </c>
      <c r="C538">
        <f>VLOOKUP(B538,'Layout (Modified)'!$B$4:$AD$33,MATCH(A538,'Layout (Modified)'!$B$3:$AD$3,0),FALSE)</f>
        <v>1408</v>
      </c>
      <c r="D538" t="str">
        <f>IF($C538="Bord","Border",IF($C538="Fill","Fill",VLOOKUP(_xlfn.NUMBERVALUE($C538),'Index (Original)'!$A:$O,5,FALSE)))</f>
        <v>2369 x PHZ51</v>
      </c>
      <c r="E538" t="str">
        <f>IF($C538="Bord","Border",IF($C538="Fill","Fill",VLOOKUP(_xlfn.NUMBERVALUE($C538),'Index (Original)'!$A:$O,14,FALSE)))</f>
        <v>full</v>
      </c>
      <c r="F538" t="str">
        <f>IF($C538="Bord","Border",IF($C538="Fill","Fill",VLOOKUP(_xlfn.NUMBERVALUE($C538),'Index (Original)'!$A:$O,15,FALSE)))</f>
        <v>r2</v>
      </c>
    </row>
    <row r="539" spans="1:6" x14ac:dyDescent="0.2">
      <c r="A539">
        <f t="shared" si="15"/>
        <v>6</v>
      </c>
      <c r="B539">
        <f t="shared" si="16"/>
        <v>20</v>
      </c>
      <c r="C539">
        <f>VLOOKUP(B539,'Layout (Modified)'!$B$4:$AD$33,MATCH(A539,'Layout (Modified)'!$B$3:$AD$3,0),FALSE)</f>
        <v>1383</v>
      </c>
      <c r="D539" t="str">
        <f>IF($C539="Bord","Border",IF($C539="Fill","Fill",VLOOKUP(_xlfn.NUMBERVALUE($C539),'Index (Original)'!$A:$O,5,FALSE)))</f>
        <v>2369 x 3IIH6</v>
      </c>
      <c r="E539" t="str">
        <f>IF($C539="Bord","Border",IF($C539="Fill","Fill",VLOOKUP(_xlfn.NUMBERVALUE($C539),'Index (Original)'!$A:$O,14,FALSE)))</f>
        <v>full</v>
      </c>
      <c r="F539" t="str">
        <f>IF($C539="Bord","Border",IF($C539="Fill","Fill",VLOOKUP(_xlfn.NUMBERVALUE($C539),'Index (Original)'!$A:$O,15,FALSE)))</f>
        <v>r2</v>
      </c>
    </row>
    <row r="540" spans="1:6" x14ac:dyDescent="0.2">
      <c r="A540">
        <f t="shared" si="15"/>
        <v>7</v>
      </c>
      <c r="B540">
        <f t="shared" si="16"/>
        <v>20</v>
      </c>
      <c r="C540">
        <f>VLOOKUP(B540,'Layout (Modified)'!$B$4:$AD$33,MATCH(A540,'Layout (Modified)'!$B$3:$AD$3,0),FALSE)</f>
        <v>1358</v>
      </c>
      <c r="D540" t="str">
        <f>IF($C540="Bord","Border",IF($C540="Fill","Fill",VLOOKUP(_xlfn.NUMBERVALUE($C540),'Index (Original)'!$A:$O,5,FALSE)))</f>
        <v>LH82 x W606S</v>
      </c>
      <c r="E540" t="str">
        <f>IF($C540="Bord","Border",IF($C540="Fill","Fill",VLOOKUP(_xlfn.NUMBERVALUE($C540),'Index (Original)'!$A:$O,14,FALSE)))</f>
        <v>full</v>
      </c>
      <c r="F540" t="str">
        <f>IF($C540="Bord","Border",IF($C540="Fill","Fill",VLOOKUP(_xlfn.NUMBERVALUE($C540),'Index (Original)'!$A:$O,15,FALSE)))</f>
        <v>r2</v>
      </c>
    </row>
    <row r="541" spans="1:6" x14ac:dyDescent="0.2">
      <c r="A541">
        <f t="shared" si="15"/>
        <v>8</v>
      </c>
      <c r="B541">
        <f t="shared" si="16"/>
        <v>20</v>
      </c>
      <c r="C541" t="str">
        <f>VLOOKUP(B541,'Layout (Modified)'!$B$4:$AD$33,MATCH(A541,'Layout (Modified)'!$B$3:$AD$3,0),FALSE)</f>
        <v>Bord</v>
      </c>
      <c r="D541" t="str">
        <f>IF($C541="Bord","Border",IF($C541="Fill","Fill",VLOOKUP(_xlfn.NUMBERVALUE($C541),'Index (Original)'!$A:$O,5,FALSE)))</f>
        <v>Border</v>
      </c>
      <c r="E541" t="str">
        <f>IF($C541="Bord","Border",IF($C541="Fill","Fill",VLOOKUP(_xlfn.NUMBERVALUE($C541),'Index (Original)'!$A:$O,14,FALSE)))</f>
        <v>Border</v>
      </c>
      <c r="F541" t="str">
        <f>IF($C541="Bord","Border",IF($C541="Fill","Fill",VLOOKUP(_xlfn.NUMBERVALUE($C541),'Index (Original)'!$A:$O,15,FALSE)))</f>
        <v>Border</v>
      </c>
    </row>
    <row r="542" spans="1:6" x14ac:dyDescent="0.2">
      <c r="A542">
        <f t="shared" si="15"/>
        <v>9</v>
      </c>
      <c r="B542">
        <f t="shared" si="16"/>
        <v>20</v>
      </c>
      <c r="C542" t="str">
        <f>VLOOKUP(B542,'Layout (Modified)'!$B$4:$AD$33,MATCH(A542,'Layout (Modified)'!$B$3:$AD$3,0),FALSE)</f>
        <v>Bord</v>
      </c>
      <c r="D542" t="str">
        <f>IF($C542="Bord","Border",IF($C542="Fill","Fill",VLOOKUP(_xlfn.NUMBERVALUE($C542),'Index (Original)'!$A:$O,5,FALSE)))</f>
        <v>Border</v>
      </c>
      <c r="E542" t="str">
        <f>IF($C542="Bord","Border",IF($C542="Fill","Fill",VLOOKUP(_xlfn.NUMBERVALUE($C542),'Index (Original)'!$A:$O,14,FALSE)))</f>
        <v>Border</v>
      </c>
      <c r="F542" t="str">
        <f>IF($C542="Bord","Border",IF($C542="Fill","Fill",VLOOKUP(_xlfn.NUMBERVALUE($C542),'Index (Original)'!$A:$O,15,FALSE)))</f>
        <v>Border</v>
      </c>
    </row>
    <row r="543" spans="1:6" x14ac:dyDescent="0.2">
      <c r="A543">
        <f t="shared" ref="A543:A606" si="17">A515</f>
        <v>10</v>
      </c>
      <c r="B543">
        <f t="shared" ref="B543:B606" si="18">IF(A543&lt;A542,B542+1,B542)</f>
        <v>20</v>
      </c>
      <c r="C543" t="str">
        <f>VLOOKUP(B543,'Layout (Modified)'!$B$4:$AD$33,MATCH(A543,'Layout (Modified)'!$B$3:$AD$3,0),FALSE)</f>
        <v>Bord</v>
      </c>
      <c r="D543" t="str">
        <f>IF($C543="Bord","Border",IF($C543="Fill","Fill",VLOOKUP(_xlfn.NUMBERVALUE($C543),'Index (Original)'!$A:$O,5,FALSE)))</f>
        <v>Border</v>
      </c>
      <c r="E543" t="str">
        <f>IF($C543="Bord","Border",IF($C543="Fill","Fill",VLOOKUP(_xlfn.NUMBERVALUE($C543),'Index (Original)'!$A:$O,14,FALSE)))</f>
        <v>Border</v>
      </c>
      <c r="F543" t="str">
        <f>IF($C543="Bord","Border",IF($C543="Fill","Fill",VLOOKUP(_xlfn.NUMBERVALUE($C543),'Index (Original)'!$A:$O,15,FALSE)))</f>
        <v>Border</v>
      </c>
    </row>
    <row r="544" spans="1:6" x14ac:dyDescent="0.2">
      <c r="A544">
        <f t="shared" si="17"/>
        <v>11</v>
      </c>
      <c r="B544">
        <f t="shared" si="18"/>
        <v>20</v>
      </c>
      <c r="C544">
        <f>VLOOKUP(B544,'Layout (Modified)'!$B$4:$AD$33,MATCH(A544,'Layout (Modified)'!$B$3:$AD$3,0),FALSE)</f>
        <v>1338</v>
      </c>
      <c r="D544" t="str">
        <f>IF($C544="Bord","Border",IF($C544="Fill","Fill",VLOOKUP(_xlfn.NUMBERVALUE($C544),'Index (Original)'!$A:$O,5,FALSE)))</f>
        <v>LH195 x LH123HT</v>
      </c>
      <c r="E544" t="str">
        <f>IF($C544="Bord","Border",IF($C544="Fill","Fill",VLOOKUP(_xlfn.NUMBERVALUE($C544),'Index (Original)'!$A:$O,14,FALSE)))</f>
        <v>partial</v>
      </c>
      <c r="F544" t="str">
        <f>IF($C544="Bord","Border",IF($C544="Fill","Fill",VLOOKUP(_xlfn.NUMBERVALUE($C544),'Index (Original)'!$A:$O,15,FALSE)))</f>
        <v>r2</v>
      </c>
    </row>
    <row r="545" spans="1:6" x14ac:dyDescent="0.2">
      <c r="A545">
        <f t="shared" si="17"/>
        <v>12</v>
      </c>
      <c r="B545">
        <f t="shared" si="18"/>
        <v>20</v>
      </c>
      <c r="C545">
        <f>VLOOKUP(B545,'Layout (Modified)'!$B$4:$AD$33,MATCH(A545,'Layout (Modified)'!$B$3:$AD$3,0),FALSE)</f>
        <v>1313</v>
      </c>
      <c r="D545" t="str">
        <f>IF($C545="Bord","Border",IF($C545="Fill","Fill",VLOOKUP(_xlfn.NUMBERVALUE($C545),'Index (Original)'!$A:$O,5,FALSE)))</f>
        <v>B84 x 3IIH6</v>
      </c>
      <c r="E545" t="str">
        <f>IF($C545="Bord","Border",IF($C545="Fill","Fill",VLOOKUP(_xlfn.NUMBERVALUE($C545),'Index (Original)'!$A:$O,14,FALSE)))</f>
        <v>partial</v>
      </c>
      <c r="F545" t="str">
        <f>IF($C545="Bord","Border",IF($C545="Fill","Fill",VLOOKUP(_xlfn.NUMBERVALUE($C545),'Index (Original)'!$A:$O,15,FALSE)))</f>
        <v>r2</v>
      </c>
    </row>
    <row r="546" spans="1:6" x14ac:dyDescent="0.2">
      <c r="A546">
        <f t="shared" si="17"/>
        <v>13</v>
      </c>
      <c r="B546">
        <f t="shared" si="18"/>
        <v>20</v>
      </c>
      <c r="C546">
        <f>VLOOKUP(B546,'Layout (Modified)'!$B$4:$AD$33,MATCH(A546,'Layout (Modified)'!$B$3:$AD$3,0),FALSE)</f>
        <v>1288</v>
      </c>
      <c r="D546" t="str">
        <f>IF($C546="Bord","Border",IF($C546="Fill","Fill",VLOOKUP(_xlfn.NUMBERVALUE($C546),'Index (Original)'!$A:$O,5,FALSE)))</f>
        <v>LH74 x PHN82</v>
      </c>
      <c r="E546" t="str">
        <f>IF($C546="Bord","Border",IF($C546="Fill","Fill",VLOOKUP(_xlfn.NUMBERVALUE($C546),'Index (Original)'!$A:$O,14,FALSE)))</f>
        <v>partial</v>
      </c>
      <c r="F546" t="str">
        <f>IF($C546="Bord","Border",IF($C546="Fill","Fill",VLOOKUP(_xlfn.NUMBERVALUE($C546),'Index (Original)'!$A:$O,15,FALSE)))</f>
        <v>r2</v>
      </c>
    </row>
    <row r="547" spans="1:6" x14ac:dyDescent="0.2">
      <c r="A547">
        <f t="shared" si="17"/>
        <v>14</v>
      </c>
      <c r="B547">
        <f t="shared" si="18"/>
        <v>20</v>
      </c>
      <c r="C547">
        <f>VLOOKUP(B547,'Layout (Modified)'!$B$4:$AD$33,MATCH(A547,'Layout (Modified)'!$B$3:$AD$3,0),FALSE)</f>
        <v>1263</v>
      </c>
      <c r="D547" t="str">
        <f>IF($C547="Bord","Border",IF($C547="Fill","Fill",VLOOKUP(_xlfn.NUMBERVALUE($C547),'Index (Original)'!$A:$O,5,FALSE)))</f>
        <v>LH195 x PHZ51</v>
      </c>
      <c r="E547" t="str">
        <f>IF($C547="Bord","Border",IF($C547="Fill","Fill",VLOOKUP(_xlfn.NUMBERVALUE($C547),'Index (Original)'!$A:$O,14,FALSE)))</f>
        <v>partial</v>
      </c>
      <c r="F547" t="str">
        <f>IF($C547="Bord","Border",IF($C547="Fill","Fill",VLOOKUP(_xlfn.NUMBERVALUE($C547),'Index (Original)'!$A:$O,15,FALSE)))</f>
        <v>r2</v>
      </c>
    </row>
    <row r="548" spans="1:6" x14ac:dyDescent="0.2">
      <c r="A548">
        <f t="shared" si="17"/>
        <v>15</v>
      </c>
      <c r="B548">
        <f t="shared" si="18"/>
        <v>20</v>
      </c>
      <c r="C548">
        <f>VLOOKUP(B548,'Layout (Modified)'!$B$4:$AD$33,MATCH(A548,'Layout (Modified)'!$B$3:$AD$3,0),FALSE)</f>
        <v>1238</v>
      </c>
      <c r="D548" t="str">
        <f>IF($C548="Bord","Border",IF($C548="Fill","Fill",VLOOKUP(_xlfn.NUMBERVALUE($C548),'Index (Original)'!$A:$O,5,FALSE)))</f>
        <v>LH185 x LH82</v>
      </c>
      <c r="E548" t="str">
        <f>IF($C548="Bord","Border",IF($C548="Fill","Fill",VLOOKUP(_xlfn.NUMBERVALUE($C548),'Index (Original)'!$A:$O,14,FALSE)))</f>
        <v>partial</v>
      </c>
      <c r="F548" t="str">
        <f>IF($C548="Bord","Border",IF($C548="Fill","Fill",VLOOKUP(_xlfn.NUMBERVALUE($C548),'Index (Original)'!$A:$O,15,FALSE)))</f>
        <v>r2</v>
      </c>
    </row>
    <row r="549" spans="1:6" x14ac:dyDescent="0.2">
      <c r="A549">
        <f t="shared" si="17"/>
        <v>16</v>
      </c>
      <c r="B549">
        <f t="shared" si="18"/>
        <v>20</v>
      </c>
      <c r="C549">
        <f>VLOOKUP(B549,'Layout (Modified)'!$B$4:$AD$33,MATCH(A549,'Layout (Modified)'!$B$3:$AD$3,0),FALSE)</f>
        <v>1213</v>
      </c>
      <c r="D549" t="str">
        <f>IF($C549="Bord","Border",IF($C549="Fill","Fill",VLOOKUP(_xlfn.NUMBERVALUE($C549),'Index (Original)'!$A:$O,5,FALSE)))</f>
        <v>PHP02 x PHJ89</v>
      </c>
      <c r="E549" t="str">
        <f>IF($C549="Bord","Border",IF($C549="Fill","Fill",VLOOKUP(_xlfn.NUMBERVALUE($C549),'Index (Original)'!$A:$O,14,FALSE)))</f>
        <v>partial</v>
      </c>
      <c r="F549" t="str">
        <f>IF($C549="Bord","Border",IF($C549="Fill","Fill",VLOOKUP(_xlfn.NUMBERVALUE($C549),'Index (Original)'!$A:$O,15,FALSE)))</f>
        <v>r2</v>
      </c>
    </row>
    <row r="550" spans="1:6" x14ac:dyDescent="0.2">
      <c r="A550">
        <f t="shared" si="17"/>
        <v>17</v>
      </c>
      <c r="B550">
        <f t="shared" si="18"/>
        <v>20</v>
      </c>
      <c r="C550">
        <f>VLOOKUP(B550,'Layout (Modified)'!$B$4:$AD$33,MATCH(A550,'Layout (Modified)'!$B$3:$AD$3,0),FALSE)</f>
        <v>1188</v>
      </c>
      <c r="D550" t="str">
        <f>IF($C550="Bord","Border",IF($C550="Fill","Fill",VLOOKUP(_xlfn.NUMBERVALUE($C550),'Index (Original)'!$A:$O,5,FALSE)))</f>
        <v>WF9 x H95</v>
      </c>
      <c r="E550" t="str">
        <f>IF($C550="Bord","Border",IF($C550="Fill","Fill",VLOOKUP(_xlfn.NUMBERVALUE($C550),'Index (Original)'!$A:$O,14,FALSE)))</f>
        <v>partial</v>
      </c>
      <c r="F550" t="str">
        <f>IF($C550="Bord","Border",IF($C550="Fill","Fill",VLOOKUP(_xlfn.NUMBERVALUE($C550),'Index (Original)'!$A:$O,15,FALSE)))</f>
        <v>r2</v>
      </c>
    </row>
    <row r="551" spans="1:6" x14ac:dyDescent="0.2">
      <c r="A551">
        <f t="shared" si="17"/>
        <v>18</v>
      </c>
      <c r="B551">
        <f t="shared" si="18"/>
        <v>20</v>
      </c>
      <c r="C551" t="str">
        <f>VLOOKUP(B551,'Layout (Modified)'!$B$4:$AD$33,MATCH(A551,'Layout (Modified)'!$B$3:$AD$3,0),FALSE)</f>
        <v>Bord</v>
      </c>
      <c r="D551" t="str">
        <f>IF($C551="Bord","Border",IF($C551="Fill","Fill",VLOOKUP(_xlfn.NUMBERVALUE($C551),'Index (Original)'!$A:$O,5,FALSE)))</f>
        <v>Border</v>
      </c>
      <c r="E551" t="str">
        <f>IF($C551="Bord","Border",IF($C551="Fill","Fill",VLOOKUP(_xlfn.NUMBERVALUE($C551),'Index (Original)'!$A:$O,14,FALSE)))</f>
        <v>Border</v>
      </c>
      <c r="F551" t="str">
        <f>IF($C551="Bord","Border",IF($C551="Fill","Fill",VLOOKUP(_xlfn.NUMBERVALUE($C551),'Index (Original)'!$A:$O,15,FALSE)))</f>
        <v>Border</v>
      </c>
    </row>
    <row r="552" spans="1:6" x14ac:dyDescent="0.2">
      <c r="A552">
        <f t="shared" si="17"/>
        <v>19</v>
      </c>
      <c r="B552">
        <f t="shared" si="18"/>
        <v>20</v>
      </c>
      <c r="C552" t="str">
        <f>VLOOKUP(B552,'Layout (Modified)'!$B$4:$AD$33,MATCH(A552,'Layout (Modified)'!$B$3:$AD$3,0),FALSE)</f>
        <v>Bord</v>
      </c>
      <c r="D552" t="str">
        <f>IF($C552="Bord","Border",IF($C552="Fill","Fill",VLOOKUP(_xlfn.NUMBERVALUE($C552),'Index (Original)'!$A:$O,5,FALSE)))</f>
        <v>Border</v>
      </c>
      <c r="E552" t="str">
        <f>IF($C552="Bord","Border",IF($C552="Fill","Fill",VLOOKUP(_xlfn.NUMBERVALUE($C552),'Index (Original)'!$A:$O,14,FALSE)))</f>
        <v>Border</v>
      </c>
      <c r="F552" t="str">
        <f>IF($C552="Bord","Border",IF($C552="Fill","Fill",VLOOKUP(_xlfn.NUMBERVALUE($C552),'Index (Original)'!$A:$O,15,FALSE)))</f>
        <v>Border</v>
      </c>
    </row>
    <row r="553" spans="1:6" x14ac:dyDescent="0.2">
      <c r="A553">
        <f t="shared" si="17"/>
        <v>20</v>
      </c>
      <c r="B553">
        <f t="shared" si="18"/>
        <v>20</v>
      </c>
      <c r="C553">
        <f>VLOOKUP(B553,'Layout (Modified)'!$B$4:$AD$33,MATCH(A553,'Layout (Modified)'!$B$3:$AD$3,0),FALSE)</f>
        <v>1168</v>
      </c>
      <c r="D553" t="str">
        <f>IF($C553="Bord","Border",IF($C553="Fill","Fill",VLOOKUP(_xlfn.NUMBERVALUE($C553),'Index (Original)'!$A:$O,5,FALSE)))</f>
        <v>B73 x Mo17</v>
      </c>
      <c r="E553" t="str">
        <f>IF($C553="Bord","Border",IF($C553="Fill","Fill",VLOOKUP(_xlfn.NUMBERVALUE($C553),'Index (Original)'!$A:$O,14,FALSE)))</f>
        <v>low</v>
      </c>
      <c r="F553" t="str">
        <f>IF($C553="Bord","Border",IF($C553="Fill","Fill",VLOOKUP(_xlfn.NUMBERVALUE($C553),'Index (Original)'!$A:$O,15,FALSE)))</f>
        <v>r2</v>
      </c>
    </row>
    <row r="554" spans="1:6" x14ac:dyDescent="0.2">
      <c r="A554">
        <f t="shared" si="17"/>
        <v>21</v>
      </c>
      <c r="B554">
        <f t="shared" si="18"/>
        <v>20</v>
      </c>
      <c r="C554">
        <f>VLOOKUP(B554,'Layout (Modified)'!$B$4:$AD$33,MATCH(A554,'Layout (Modified)'!$B$3:$AD$3,0),FALSE)</f>
        <v>1143</v>
      </c>
      <c r="D554" t="str">
        <f>IF($C554="Bord","Border",IF($C554="Fill","Fill",VLOOKUP(_xlfn.NUMBERVALUE($C554),'Index (Original)'!$A:$O,5,FALSE)))</f>
        <v>PHP02 x W606S</v>
      </c>
      <c r="E554" t="str">
        <f>IF($C554="Bord","Border",IF($C554="Fill","Fill",VLOOKUP(_xlfn.NUMBERVALUE($C554),'Index (Original)'!$A:$O,14,FALSE)))</f>
        <v>low</v>
      </c>
      <c r="F554" t="str">
        <f>IF($C554="Bord","Border",IF($C554="Fill","Fill",VLOOKUP(_xlfn.NUMBERVALUE($C554),'Index (Original)'!$A:$O,15,FALSE)))</f>
        <v>r2</v>
      </c>
    </row>
    <row r="555" spans="1:6" x14ac:dyDescent="0.2">
      <c r="A555">
        <f t="shared" si="17"/>
        <v>22</v>
      </c>
      <c r="B555">
        <f t="shared" si="18"/>
        <v>20</v>
      </c>
      <c r="C555">
        <f>VLOOKUP(B555,'Layout (Modified)'!$B$4:$AD$33,MATCH(A555,'Layout (Modified)'!$B$3:$AD$3,0),FALSE)</f>
        <v>1118</v>
      </c>
      <c r="D555" t="str">
        <f>IF($C555="Bord","Border",IF($C555="Fill","Fill",VLOOKUP(_xlfn.NUMBERVALUE($C555),'Index (Original)'!$A:$O,5,FALSE)))</f>
        <v>PHJ40 x LH82</v>
      </c>
      <c r="E555" t="str">
        <f>IF($C555="Bord","Border",IF($C555="Fill","Fill",VLOOKUP(_xlfn.NUMBERVALUE($C555),'Index (Original)'!$A:$O,14,FALSE)))</f>
        <v>low</v>
      </c>
      <c r="F555" t="str">
        <f>IF($C555="Bord","Border",IF($C555="Fill","Fill",VLOOKUP(_xlfn.NUMBERVALUE($C555),'Index (Original)'!$A:$O,15,FALSE)))</f>
        <v>r2</v>
      </c>
    </row>
    <row r="556" spans="1:6" x14ac:dyDescent="0.2">
      <c r="A556">
        <f t="shared" si="17"/>
        <v>23</v>
      </c>
      <c r="B556">
        <f t="shared" si="18"/>
        <v>20</v>
      </c>
      <c r="C556">
        <f>VLOOKUP(B556,'Layout (Modified)'!$B$4:$AD$33,MATCH(A556,'Layout (Modified)'!$B$3:$AD$3,0),FALSE)</f>
        <v>1093</v>
      </c>
      <c r="D556" t="str">
        <f>IF($C556="Bord","Border",IF($C556="Fill","Fill",VLOOKUP(_xlfn.NUMBERVALUE($C556),'Index (Original)'!$A:$O,5,FALSE)))</f>
        <v>PHW52 x PHN82</v>
      </c>
      <c r="E556" t="str">
        <f>IF($C556="Bord","Border",IF($C556="Fill","Fill",VLOOKUP(_xlfn.NUMBERVALUE($C556),'Index (Original)'!$A:$O,14,FALSE)))</f>
        <v>low</v>
      </c>
      <c r="F556" t="str">
        <f>IF($C556="Bord","Border",IF($C556="Fill","Fill",VLOOKUP(_xlfn.NUMBERVALUE($C556),'Index (Original)'!$A:$O,15,FALSE)))</f>
        <v>r2</v>
      </c>
    </row>
    <row r="557" spans="1:6" x14ac:dyDescent="0.2">
      <c r="A557">
        <f t="shared" si="17"/>
        <v>24</v>
      </c>
      <c r="B557">
        <f t="shared" si="18"/>
        <v>20</v>
      </c>
      <c r="C557">
        <f>VLOOKUP(B557,'Layout (Modified)'!$B$4:$AD$33,MATCH(A557,'Layout (Modified)'!$B$3:$AD$3,0),FALSE)</f>
        <v>1068</v>
      </c>
      <c r="D557" t="str">
        <f>IF($C557="Bord","Border",IF($C557="Fill","Fill",VLOOKUP(_xlfn.NUMBERVALUE($C557),'Index (Original)'!$A:$O,5,FALSE)))</f>
        <v>LH82 x W606S</v>
      </c>
      <c r="E557" t="str">
        <f>IF($C557="Bord","Border",IF($C557="Fill","Fill",VLOOKUP(_xlfn.NUMBERVALUE($C557),'Index (Original)'!$A:$O,14,FALSE)))</f>
        <v>low</v>
      </c>
      <c r="F557" t="str">
        <f>IF($C557="Bord","Border",IF($C557="Fill","Fill",VLOOKUP(_xlfn.NUMBERVALUE($C557),'Index (Original)'!$A:$O,15,FALSE)))</f>
        <v>r2</v>
      </c>
    </row>
    <row r="558" spans="1:6" x14ac:dyDescent="0.2">
      <c r="A558">
        <f t="shared" si="17"/>
        <v>25</v>
      </c>
      <c r="B558">
        <f t="shared" si="18"/>
        <v>20</v>
      </c>
      <c r="C558">
        <f>VLOOKUP(B558,'Layout (Modified)'!$B$4:$AD$33,MATCH(A558,'Layout (Modified)'!$B$3:$AD$3,0),FALSE)</f>
        <v>1043</v>
      </c>
      <c r="D558" t="str">
        <f>IF($C558="Bord","Border",IF($C558="Fill","Fill",VLOOKUP(_xlfn.NUMBERVALUE($C558),'Index (Original)'!$A:$O,5,FALSE)))</f>
        <v>PHK56 x LH145</v>
      </c>
      <c r="E558" t="str">
        <f>IF($C558="Bord","Border",IF($C558="Fill","Fill",VLOOKUP(_xlfn.NUMBERVALUE($C558),'Index (Original)'!$A:$O,14,FALSE)))</f>
        <v>low</v>
      </c>
      <c r="F558" t="str">
        <f>IF($C558="Bord","Border",IF($C558="Fill","Fill",VLOOKUP(_xlfn.NUMBERVALUE($C558),'Index (Original)'!$A:$O,15,FALSE)))</f>
        <v>r2</v>
      </c>
    </row>
    <row r="559" spans="1:6" x14ac:dyDescent="0.2">
      <c r="A559">
        <f t="shared" si="17"/>
        <v>26</v>
      </c>
      <c r="B559">
        <f t="shared" si="18"/>
        <v>20</v>
      </c>
      <c r="C559">
        <f>VLOOKUP(B559,'Layout (Modified)'!$B$4:$AD$33,MATCH(A559,'Layout (Modified)'!$B$3:$AD$3,0),FALSE)</f>
        <v>1018</v>
      </c>
      <c r="D559" t="str">
        <f>IF($C559="Bord","Border",IF($C559="Fill","Fill",VLOOKUP(_xlfn.NUMBERVALUE($C559),'Index (Original)'!$A:$O,5,FALSE)))</f>
        <v>Hoegemeyer 8065RR</v>
      </c>
      <c r="E559" t="str">
        <f>IF($C559="Bord","Border",IF($C559="Fill","Fill",VLOOKUP(_xlfn.NUMBERVALUE($C559),'Index (Original)'!$A:$O,14,FALSE)))</f>
        <v>low</v>
      </c>
      <c r="F559" t="str">
        <f>IF($C559="Bord","Border",IF($C559="Fill","Fill",VLOOKUP(_xlfn.NUMBERVALUE($C559),'Index (Original)'!$A:$O,15,FALSE)))</f>
        <v>r2</v>
      </c>
    </row>
    <row r="560" spans="1:6" x14ac:dyDescent="0.2">
      <c r="A560">
        <f t="shared" si="17"/>
        <v>27</v>
      </c>
      <c r="B560">
        <f t="shared" si="18"/>
        <v>20</v>
      </c>
      <c r="C560" t="str">
        <f>VLOOKUP(B560,'Layout (Modified)'!$B$4:$AD$33,MATCH(A560,'Layout (Modified)'!$B$3:$AD$3,0),FALSE)</f>
        <v>Bord</v>
      </c>
      <c r="D560" t="str">
        <f>IF($C560="Bord","Border",IF($C560="Fill","Fill",VLOOKUP(_xlfn.NUMBERVALUE($C560),'Index (Original)'!$A:$O,5,FALSE)))</f>
        <v>Border</v>
      </c>
      <c r="E560" t="str">
        <f>IF($C560="Bord","Border",IF($C560="Fill","Fill",VLOOKUP(_xlfn.NUMBERVALUE($C560),'Index (Original)'!$A:$O,14,FALSE)))</f>
        <v>Border</v>
      </c>
      <c r="F560" t="str">
        <f>IF($C560="Bord","Border",IF($C560="Fill","Fill",VLOOKUP(_xlfn.NUMBERVALUE($C560),'Index (Original)'!$A:$O,15,FALSE)))</f>
        <v>Border</v>
      </c>
    </row>
    <row r="561" spans="1:6" x14ac:dyDescent="0.2">
      <c r="A561">
        <f t="shared" si="17"/>
        <v>28</v>
      </c>
      <c r="B561">
        <f t="shared" si="18"/>
        <v>20</v>
      </c>
      <c r="C561" t="str">
        <f>VLOOKUP(B561,'Layout (Modified)'!$B$4:$AD$33,MATCH(A561,'Layout (Modified)'!$B$3:$AD$3,0),FALSE)</f>
        <v>Bord</v>
      </c>
      <c r="D561" t="str">
        <f>IF($C561="Bord","Border",IF($C561="Fill","Fill",VLOOKUP(_xlfn.NUMBERVALUE($C561),'Index (Original)'!$A:$O,5,FALSE)))</f>
        <v>Border</v>
      </c>
      <c r="E561" t="str">
        <f>IF($C561="Bord","Border",IF($C561="Fill","Fill",VLOOKUP(_xlfn.NUMBERVALUE($C561),'Index (Original)'!$A:$O,14,FALSE)))</f>
        <v>Border</v>
      </c>
      <c r="F561" t="str">
        <f>IF($C561="Bord","Border",IF($C561="Fill","Fill",VLOOKUP(_xlfn.NUMBERVALUE($C561),'Index (Original)'!$A:$O,15,FALSE)))</f>
        <v>Border</v>
      </c>
    </row>
    <row r="562" spans="1:6" x14ac:dyDescent="0.2">
      <c r="A562">
        <f t="shared" si="17"/>
        <v>1</v>
      </c>
      <c r="B562">
        <f t="shared" si="18"/>
        <v>21</v>
      </c>
      <c r="C562">
        <f>VLOOKUP(B562,'Layout (Modified)'!$B$4:$AD$33,MATCH(A562,'Layout (Modified)'!$B$3:$AD$3,0),FALSE)</f>
        <v>1509</v>
      </c>
      <c r="D562" t="str">
        <f>IF($C562="Bord","Border",IF($C562="Fill","Fill",VLOOKUP(_xlfn.NUMBERVALUE($C562),'Index (Original)'!$A:$O,5,FALSE)))</f>
        <v>N209 x 3IIH6</v>
      </c>
      <c r="E562" t="str">
        <f>IF($C562="Bord","Border",IF($C562="Fill","Fill",VLOOKUP(_xlfn.NUMBERVALUE($C562),'Index (Original)'!$A:$O,14,FALSE)))</f>
        <v>full</v>
      </c>
      <c r="F562" t="str">
        <f>IF($C562="Bord","Border",IF($C562="Fill","Fill",VLOOKUP(_xlfn.NUMBERVALUE($C562),'Index (Original)'!$A:$O,15,FALSE)))</f>
        <v>r2</v>
      </c>
    </row>
    <row r="563" spans="1:6" x14ac:dyDescent="0.2">
      <c r="A563">
        <f t="shared" si="17"/>
        <v>2</v>
      </c>
      <c r="B563">
        <f t="shared" si="18"/>
        <v>21</v>
      </c>
      <c r="C563">
        <f>VLOOKUP(B563,'Layout (Modified)'!$B$4:$AD$33,MATCH(A563,'Layout (Modified)'!$B$3:$AD$3,0),FALSE)</f>
        <v>1484</v>
      </c>
      <c r="D563" t="str">
        <f>IF($C563="Bord","Border",IF($C563="Fill","Fill",VLOOKUP(_xlfn.NUMBERVALUE($C563),'Index (Original)'!$A:$O,5,FALSE)))</f>
        <v>F42 x Mo17</v>
      </c>
      <c r="E563" t="str">
        <f>IF($C563="Bord","Border",IF($C563="Fill","Fill",VLOOKUP(_xlfn.NUMBERVALUE($C563),'Index (Original)'!$A:$O,14,FALSE)))</f>
        <v>full</v>
      </c>
      <c r="F563" t="str">
        <f>IF($C563="Bord","Border",IF($C563="Fill","Fill",VLOOKUP(_xlfn.NUMBERVALUE($C563),'Index (Original)'!$A:$O,15,FALSE)))</f>
        <v>r2</v>
      </c>
    </row>
    <row r="564" spans="1:6" x14ac:dyDescent="0.2">
      <c r="A564">
        <f t="shared" si="17"/>
        <v>3</v>
      </c>
      <c r="B564">
        <f t="shared" si="18"/>
        <v>21</v>
      </c>
      <c r="C564">
        <f>VLOOKUP(B564,'Layout (Modified)'!$B$4:$AD$33,MATCH(A564,'Layout (Modified)'!$B$3:$AD$3,0),FALSE)</f>
        <v>1459</v>
      </c>
      <c r="D564" t="str">
        <f>IF($C564="Bord","Border",IF($C564="Fill","Fill",VLOOKUP(_xlfn.NUMBERVALUE($C564),'Index (Original)'!$A:$O,5,FALSE)))</f>
        <v>LH195 x LH185</v>
      </c>
      <c r="E564" t="str">
        <f>IF($C564="Bord","Border",IF($C564="Fill","Fill",VLOOKUP(_xlfn.NUMBERVALUE($C564),'Index (Original)'!$A:$O,14,FALSE)))</f>
        <v>full</v>
      </c>
      <c r="F564" t="str">
        <f>IF($C564="Bord","Border",IF($C564="Fill","Fill",VLOOKUP(_xlfn.NUMBERVALUE($C564),'Index (Original)'!$A:$O,15,FALSE)))</f>
        <v>r2</v>
      </c>
    </row>
    <row r="565" spans="1:6" x14ac:dyDescent="0.2">
      <c r="A565">
        <f t="shared" si="17"/>
        <v>4</v>
      </c>
      <c r="B565">
        <f t="shared" si="18"/>
        <v>21</v>
      </c>
      <c r="C565">
        <f>VLOOKUP(B565,'Layout (Modified)'!$B$4:$AD$33,MATCH(A565,'Layout (Modified)'!$B$3:$AD$3,0),FALSE)</f>
        <v>1434</v>
      </c>
      <c r="D565" t="str">
        <f>IF($C565="Bord","Border",IF($C565="Fill","Fill",VLOOKUP(_xlfn.NUMBERVALUE($C565),'Index (Original)'!$A:$O,5,FALSE)))</f>
        <v>Syngenta NK0760-3111</v>
      </c>
      <c r="E565" t="str">
        <f>IF($C565="Bord","Border",IF($C565="Fill","Fill",VLOOKUP(_xlfn.NUMBERVALUE($C565),'Index (Original)'!$A:$O,14,FALSE)))</f>
        <v>full</v>
      </c>
      <c r="F565" t="str">
        <f>IF($C565="Bord","Border",IF($C565="Fill","Fill",VLOOKUP(_xlfn.NUMBERVALUE($C565),'Index (Original)'!$A:$O,15,FALSE)))</f>
        <v>r2</v>
      </c>
    </row>
    <row r="566" spans="1:6" x14ac:dyDescent="0.2">
      <c r="A566">
        <f t="shared" si="17"/>
        <v>5</v>
      </c>
      <c r="B566">
        <f t="shared" si="18"/>
        <v>21</v>
      </c>
      <c r="C566">
        <f>VLOOKUP(B566,'Layout (Modified)'!$B$4:$AD$33,MATCH(A566,'Layout (Modified)'!$B$3:$AD$3,0),FALSE)</f>
        <v>1409</v>
      </c>
      <c r="D566" t="str">
        <f>IF($C566="Bord","Border",IF($C566="Fill","Fill",VLOOKUP(_xlfn.NUMBERVALUE($C566),'Index (Original)'!$A:$O,5,FALSE)))</f>
        <v>LH82 x PHB47</v>
      </c>
      <c r="E566" t="str">
        <f>IF($C566="Bord","Border",IF($C566="Fill","Fill",VLOOKUP(_xlfn.NUMBERVALUE($C566),'Index (Original)'!$A:$O,14,FALSE)))</f>
        <v>full</v>
      </c>
      <c r="F566" t="str">
        <f>IF($C566="Bord","Border",IF($C566="Fill","Fill",VLOOKUP(_xlfn.NUMBERVALUE($C566),'Index (Original)'!$A:$O,15,FALSE)))</f>
        <v>r2</v>
      </c>
    </row>
    <row r="567" spans="1:6" x14ac:dyDescent="0.2">
      <c r="A567">
        <f t="shared" si="17"/>
        <v>6</v>
      </c>
      <c r="B567">
        <f t="shared" si="18"/>
        <v>21</v>
      </c>
      <c r="C567">
        <f>VLOOKUP(B567,'Layout (Modified)'!$B$4:$AD$33,MATCH(A567,'Layout (Modified)'!$B$3:$AD$3,0),FALSE)</f>
        <v>1384</v>
      </c>
      <c r="D567" t="str">
        <f>IF($C567="Bord","Border",IF($C567="Fill","Fill",VLOOKUP(_xlfn.NUMBERVALUE($C567),'Index (Original)'!$A:$O,5,FALSE)))</f>
        <v>LH82 x PHJ89</v>
      </c>
      <c r="E567" t="str">
        <f>IF($C567="Bord","Border",IF($C567="Fill","Fill",VLOOKUP(_xlfn.NUMBERVALUE($C567),'Index (Original)'!$A:$O,14,FALSE)))</f>
        <v>full</v>
      </c>
      <c r="F567" t="str">
        <f>IF($C567="Bord","Border",IF($C567="Fill","Fill",VLOOKUP(_xlfn.NUMBERVALUE($C567),'Index (Original)'!$A:$O,15,FALSE)))</f>
        <v>r2</v>
      </c>
    </row>
    <row r="568" spans="1:6" x14ac:dyDescent="0.2">
      <c r="A568">
        <f t="shared" si="17"/>
        <v>7</v>
      </c>
      <c r="B568">
        <f t="shared" si="18"/>
        <v>21</v>
      </c>
      <c r="C568">
        <f>VLOOKUP(B568,'Layout (Modified)'!$B$4:$AD$33,MATCH(A568,'Layout (Modified)'!$B$3:$AD$3,0),FALSE)</f>
        <v>1359</v>
      </c>
      <c r="D568" t="str">
        <f>IF($C568="Bord","Border",IF($C568="Fill","Fill",VLOOKUP(_xlfn.NUMBERVALUE($C568),'Index (Original)'!$A:$O,5,FALSE)))</f>
        <v>2369 x PHN82</v>
      </c>
      <c r="E568" t="str">
        <f>IF($C568="Bord","Border",IF($C568="Fill","Fill",VLOOKUP(_xlfn.NUMBERVALUE($C568),'Index (Original)'!$A:$O,14,FALSE)))</f>
        <v>full</v>
      </c>
      <c r="F568" t="str">
        <f>IF($C568="Bord","Border",IF($C568="Fill","Fill",VLOOKUP(_xlfn.NUMBERVALUE($C568),'Index (Original)'!$A:$O,15,FALSE)))</f>
        <v>r2</v>
      </c>
    </row>
    <row r="569" spans="1:6" x14ac:dyDescent="0.2">
      <c r="A569">
        <f t="shared" si="17"/>
        <v>8</v>
      </c>
      <c r="B569">
        <f t="shared" si="18"/>
        <v>21</v>
      </c>
      <c r="C569" t="str">
        <f>VLOOKUP(B569,'Layout (Modified)'!$B$4:$AD$33,MATCH(A569,'Layout (Modified)'!$B$3:$AD$3,0),FALSE)</f>
        <v>Bord</v>
      </c>
      <c r="D569" t="str">
        <f>IF($C569="Bord","Border",IF($C569="Fill","Fill",VLOOKUP(_xlfn.NUMBERVALUE($C569),'Index (Original)'!$A:$O,5,FALSE)))</f>
        <v>Border</v>
      </c>
      <c r="E569" t="str">
        <f>IF($C569="Bord","Border",IF($C569="Fill","Fill",VLOOKUP(_xlfn.NUMBERVALUE($C569),'Index (Original)'!$A:$O,14,FALSE)))</f>
        <v>Border</v>
      </c>
      <c r="F569" t="str">
        <f>IF($C569="Bord","Border",IF($C569="Fill","Fill",VLOOKUP(_xlfn.NUMBERVALUE($C569),'Index (Original)'!$A:$O,15,FALSE)))</f>
        <v>Border</v>
      </c>
    </row>
    <row r="570" spans="1:6" x14ac:dyDescent="0.2">
      <c r="A570">
        <f t="shared" si="17"/>
        <v>9</v>
      </c>
      <c r="B570">
        <f t="shared" si="18"/>
        <v>21</v>
      </c>
      <c r="C570" t="str">
        <f>VLOOKUP(B570,'Layout (Modified)'!$B$4:$AD$33,MATCH(A570,'Layout (Modified)'!$B$3:$AD$3,0),FALSE)</f>
        <v>Bord</v>
      </c>
      <c r="D570" t="str">
        <f>IF($C570="Bord","Border",IF($C570="Fill","Fill",VLOOKUP(_xlfn.NUMBERVALUE($C570),'Index (Original)'!$A:$O,5,FALSE)))</f>
        <v>Border</v>
      </c>
      <c r="E570" t="str">
        <f>IF($C570="Bord","Border",IF($C570="Fill","Fill",VLOOKUP(_xlfn.NUMBERVALUE($C570),'Index (Original)'!$A:$O,14,FALSE)))</f>
        <v>Border</v>
      </c>
      <c r="F570" t="str">
        <f>IF($C570="Bord","Border",IF($C570="Fill","Fill",VLOOKUP(_xlfn.NUMBERVALUE($C570),'Index (Original)'!$A:$O,15,FALSE)))</f>
        <v>Border</v>
      </c>
    </row>
    <row r="571" spans="1:6" x14ac:dyDescent="0.2">
      <c r="A571">
        <f t="shared" si="17"/>
        <v>10</v>
      </c>
      <c r="B571">
        <f t="shared" si="18"/>
        <v>21</v>
      </c>
      <c r="C571" t="str">
        <f>VLOOKUP(B571,'Layout (Modified)'!$B$4:$AD$33,MATCH(A571,'Layout (Modified)'!$B$3:$AD$3,0),FALSE)</f>
        <v>Bord</v>
      </c>
      <c r="D571" t="str">
        <f>IF($C571="Bord","Border",IF($C571="Fill","Fill",VLOOKUP(_xlfn.NUMBERVALUE($C571),'Index (Original)'!$A:$O,5,FALSE)))</f>
        <v>Border</v>
      </c>
      <c r="E571" t="str">
        <f>IF($C571="Bord","Border",IF($C571="Fill","Fill",VLOOKUP(_xlfn.NUMBERVALUE($C571),'Index (Original)'!$A:$O,14,FALSE)))</f>
        <v>Border</v>
      </c>
      <c r="F571" t="str">
        <f>IF($C571="Bord","Border",IF($C571="Fill","Fill",VLOOKUP(_xlfn.NUMBERVALUE($C571),'Index (Original)'!$A:$O,15,FALSE)))</f>
        <v>Border</v>
      </c>
    </row>
    <row r="572" spans="1:6" x14ac:dyDescent="0.2">
      <c r="A572">
        <f t="shared" si="17"/>
        <v>11</v>
      </c>
      <c r="B572">
        <f t="shared" si="18"/>
        <v>21</v>
      </c>
      <c r="C572">
        <f>VLOOKUP(B572,'Layout (Modified)'!$B$4:$AD$33,MATCH(A572,'Layout (Modified)'!$B$3:$AD$3,0),FALSE)</f>
        <v>1339</v>
      </c>
      <c r="D572" t="str">
        <f>IF($C572="Bord","Border",IF($C572="Fill","Fill",VLOOKUP(_xlfn.NUMBERVALUE($C572),'Index (Original)'!$A:$O,5,FALSE)))</f>
        <v>PHP02 x PHN46</v>
      </c>
      <c r="E572" t="str">
        <f>IF($C572="Bord","Border",IF($C572="Fill","Fill",VLOOKUP(_xlfn.NUMBERVALUE($C572),'Index (Original)'!$A:$O,14,FALSE)))</f>
        <v>partial</v>
      </c>
      <c r="F572" t="str">
        <f>IF($C572="Bord","Border",IF($C572="Fill","Fill",VLOOKUP(_xlfn.NUMBERVALUE($C572),'Index (Original)'!$A:$O,15,FALSE)))</f>
        <v>r2</v>
      </c>
    </row>
    <row r="573" spans="1:6" x14ac:dyDescent="0.2">
      <c r="A573">
        <f t="shared" si="17"/>
        <v>12</v>
      </c>
      <c r="B573">
        <f t="shared" si="18"/>
        <v>21</v>
      </c>
      <c r="C573">
        <f>VLOOKUP(B573,'Layout (Modified)'!$B$4:$AD$33,MATCH(A573,'Layout (Modified)'!$B$3:$AD$3,0),FALSE)</f>
        <v>1314</v>
      </c>
      <c r="D573" t="str">
        <f>IF($C573="Bord","Border",IF($C573="Fill","Fill",VLOOKUP(_xlfn.NUMBERVALUE($C573),'Index (Original)'!$A:$O,5,FALSE)))</f>
        <v>2FACC x 3IIH6</v>
      </c>
      <c r="E573" t="str">
        <f>IF($C573="Bord","Border",IF($C573="Fill","Fill",VLOOKUP(_xlfn.NUMBERVALUE($C573),'Index (Original)'!$A:$O,14,FALSE)))</f>
        <v>partial</v>
      </c>
      <c r="F573" t="str">
        <f>IF($C573="Bord","Border",IF($C573="Fill","Fill",VLOOKUP(_xlfn.NUMBERVALUE($C573),'Index (Original)'!$A:$O,15,FALSE)))</f>
        <v>r2</v>
      </c>
    </row>
    <row r="574" spans="1:6" x14ac:dyDescent="0.2">
      <c r="A574">
        <f t="shared" si="17"/>
        <v>13</v>
      </c>
      <c r="B574">
        <f t="shared" si="18"/>
        <v>21</v>
      </c>
      <c r="C574">
        <f>VLOOKUP(B574,'Layout (Modified)'!$B$4:$AD$33,MATCH(A574,'Layout (Modified)'!$B$3:$AD$3,0),FALSE)</f>
        <v>1289</v>
      </c>
      <c r="D574" t="str">
        <f>IF($C574="Bord","Border",IF($C574="Fill","Fill",VLOOKUP(_xlfn.NUMBERVALUE($C574),'Index (Original)'!$A:$O,5,FALSE)))</f>
        <v>PHK56 x LH82</v>
      </c>
      <c r="E574" t="str">
        <f>IF($C574="Bord","Border",IF($C574="Fill","Fill",VLOOKUP(_xlfn.NUMBERVALUE($C574),'Index (Original)'!$A:$O,14,FALSE)))</f>
        <v>partial</v>
      </c>
      <c r="F574" t="str">
        <f>IF($C574="Bord","Border",IF($C574="Fill","Fill",VLOOKUP(_xlfn.NUMBERVALUE($C574),'Index (Original)'!$A:$O,15,FALSE)))</f>
        <v>r2</v>
      </c>
    </row>
    <row r="575" spans="1:6" x14ac:dyDescent="0.2">
      <c r="A575">
        <f t="shared" si="17"/>
        <v>14</v>
      </c>
      <c r="B575">
        <f t="shared" si="18"/>
        <v>21</v>
      </c>
      <c r="C575">
        <f>VLOOKUP(B575,'Layout (Modified)'!$B$4:$AD$33,MATCH(A575,'Layout (Modified)'!$B$3:$AD$3,0),FALSE)</f>
        <v>1264</v>
      </c>
      <c r="D575" t="str">
        <f>IF($C575="Bord","Border",IF($C575="Fill","Fill",VLOOKUP(_xlfn.NUMBERVALUE($C575),'Index (Original)'!$A:$O,5,FALSE)))</f>
        <v>PHG39 x PHM49</v>
      </c>
      <c r="E575" t="str">
        <f>IF($C575="Bord","Border",IF($C575="Fill","Fill",VLOOKUP(_xlfn.NUMBERVALUE($C575),'Index (Original)'!$A:$O,14,FALSE)))</f>
        <v>partial</v>
      </c>
      <c r="F575" t="str">
        <f>IF($C575="Bord","Border",IF($C575="Fill","Fill",VLOOKUP(_xlfn.NUMBERVALUE($C575),'Index (Original)'!$A:$O,15,FALSE)))</f>
        <v>r2</v>
      </c>
    </row>
    <row r="576" spans="1:6" x14ac:dyDescent="0.2">
      <c r="A576">
        <f t="shared" si="17"/>
        <v>15</v>
      </c>
      <c r="B576">
        <f t="shared" si="18"/>
        <v>21</v>
      </c>
      <c r="C576">
        <f>VLOOKUP(B576,'Layout (Modified)'!$B$4:$AD$33,MATCH(A576,'Layout (Modified)'!$B$3:$AD$3,0),FALSE)</f>
        <v>1239</v>
      </c>
      <c r="D576" t="str">
        <f>IF($C576="Bord","Border",IF($C576="Fill","Fill",VLOOKUP(_xlfn.NUMBERVALUE($C576),'Index (Original)'!$A:$O,5,FALSE)))</f>
        <v>LH195 x LH185</v>
      </c>
      <c r="E576" t="str">
        <f>IF($C576="Bord","Border",IF($C576="Fill","Fill",VLOOKUP(_xlfn.NUMBERVALUE($C576),'Index (Original)'!$A:$O,14,FALSE)))</f>
        <v>partial</v>
      </c>
      <c r="F576" t="str">
        <f>IF($C576="Bord","Border",IF($C576="Fill","Fill",VLOOKUP(_xlfn.NUMBERVALUE($C576),'Index (Original)'!$A:$O,15,FALSE)))</f>
        <v>r2</v>
      </c>
    </row>
    <row r="577" spans="1:6" x14ac:dyDescent="0.2">
      <c r="A577">
        <f t="shared" si="17"/>
        <v>16</v>
      </c>
      <c r="B577">
        <f t="shared" si="18"/>
        <v>21</v>
      </c>
      <c r="C577">
        <f>VLOOKUP(B577,'Layout (Modified)'!$B$4:$AD$33,MATCH(A577,'Layout (Modified)'!$B$3:$AD$3,0),FALSE)</f>
        <v>1214</v>
      </c>
      <c r="D577" t="str">
        <f>IF($C577="Bord","Border",IF($C577="Fill","Fill",VLOOKUP(_xlfn.NUMBERVALUE($C577),'Index (Original)'!$A:$O,5,FALSE)))</f>
        <v>PHW52 x PHN82</v>
      </c>
      <c r="E577" t="str">
        <f>IF($C577="Bord","Border",IF($C577="Fill","Fill",VLOOKUP(_xlfn.NUMBERVALUE($C577),'Index (Original)'!$A:$O,14,FALSE)))</f>
        <v>partial</v>
      </c>
      <c r="F577" t="str">
        <f>IF($C577="Bord","Border",IF($C577="Fill","Fill",VLOOKUP(_xlfn.NUMBERVALUE($C577),'Index (Original)'!$A:$O,15,FALSE)))</f>
        <v>r2</v>
      </c>
    </row>
    <row r="578" spans="1:6" x14ac:dyDescent="0.2">
      <c r="A578">
        <f t="shared" si="17"/>
        <v>17</v>
      </c>
      <c r="B578">
        <f t="shared" si="18"/>
        <v>21</v>
      </c>
      <c r="C578">
        <f>VLOOKUP(B578,'Layout (Modified)'!$B$4:$AD$33,MATCH(A578,'Layout (Modified)'!$B$3:$AD$3,0),FALSE)</f>
        <v>1189</v>
      </c>
      <c r="D578" t="str">
        <f>IF($C578="Bord","Border",IF($C578="Fill","Fill",VLOOKUP(_xlfn.NUMBERVALUE($C578),'Index (Original)'!$A:$O,5,FALSE)))</f>
        <v>LH123HT x 3IIH6</v>
      </c>
      <c r="E578" t="str">
        <f>IF($C578="Bord","Border",IF($C578="Fill","Fill",VLOOKUP(_xlfn.NUMBERVALUE($C578),'Index (Original)'!$A:$O,14,FALSE)))</f>
        <v>partial</v>
      </c>
      <c r="F578" t="str">
        <f>IF($C578="Bord","Border",IF($C578="Fill","Fill",VLOOKUP(_xlfn.NUMBERVALUE($C578),'Index (Original)'!$A:$O,15,FALSE)))</f>
        <v>r2</v>
      </c>
    </row>
    <row r="579" spans="1:6" x14ac:dyDescent="0.2">
      <c r="A579">
        <f t="shared" si="17"/>
        <v>18</v>
      </c>
      <c r="B579">
        <f t="shared" si="18"/>
        <v>21</v>
      </c>
      <c r="C579" t="str">
        <f>VLOOKUP(B579,'Layout (Modified)'!$B$4:$AD$33,MATCH(A579,'Layout (Modified)'!$B$3:$AD$3,0),FALSE)</f>
        <v>Bord</v>
      </c>
      <c r="D579" t="str">
        <f>IF($C579="Bord","Border",IF($C579="Fill","Fill",VLOOKUP(_xlfn.NUMBERVALUE($C579),'Index (Original)'!$A:$O,5,FALSE)))</f>
        <v>Border</v>
      </c>
      <c r="E579" t="str">
        <f>IF($C579="Bord","Border",IF($C579="Fill","Fill",VLOOKUP(_xlfn.NUMBERVALUE($C579),'Index (Original)'!$A:$O,14,FALSE)))</f>
        <v>Border</v>
      </c>
      <c r="F579" t="str">
        <f>IF($C579="Bord","Border",IF($C579="Fill","Fill",VLOOKUP(_xlfn.NUMBERVALUE($C579),'Index (Original)'!$A:$O,15,FALSE)))</f>
        <v>Border</v>
      </c>
    </row>
    <row r="580" spans="1:6" x14ac:dyDescent="0.2">
      <c r="A580">
        <f t="shared" si="17"/>
        <v>19</v>
      </c>
      <c r="B580">
        <f t="shared" si="18"/>
        <v>21</v>
      </c>
      <c r="C580" t="str">
        <f>VLOOKUP(B580,'Layout (Modified)'!$B$4:$AD$33,MATCH(A580,'Layout (Modified)'!$B$3:$AD$3,0),FALSE)</f>
        <v>Bord</v>
      </c>
      <c r="D580" t="str">
        <f>IF($C580="Bord","Border",IF($C580="Fill","Fill",VLOOKUP(_xlfn.NUMBERVALUE($C580),'Index (Original)'!$A:$O,5,FALSE)))</f>
        <v>Border</v>
      </c>
      <c r="E580" t="str">
        <f>IF($C580="Bord","Border",IF($C580="Fill","Fill",VLOOKUP(_xlfn.NUMBERVALUE($C580),'Index (Original)'!$A:$O,14,FALSE)))</f>
        <v>Border</v>
      </c>
      <c r="F580" t="str">
        <f>IF($C580="Bord","Border",IF($C580="Fill","Fill",VLOOKUP(_xlfn.NUMBERVALUE($C580),'Index (Original)'!$A:$O,15,FALSE)))</f>
        <v>Border</v>
      </c>
    </row>
    <row r="581" spans="1:6" x14ac:dyDescent="0.2">
      <c r="A581">
        <f t="shared" si="17"/>
        <v>20</v>
      </c>
      <c r="B581">
        <f t="shared" si="18"/>
        <v>21</v>
      </c>
      <c r="C581">
        <f>VLOOKUP(B581,'Layout (Modified)'!$B$4:$AD$33,MATCH(A581,'Layout (Modified)'!$B$3:$AD$3,0),FALSE)</f>
        <v>1169</v>
      </c>
      <c r="D581" t="str">
        <f>IF($C581="Bord","Border",IF($C581="Fill","Fill",VLOOKUP(_xlfn.NUMBERVALUE($C581),'Index (Original)'!$A:$O,5,FALSE)))</f>
        <v>PHP02 x LH145</v>
      </c>
      <c r="E581" t="str">
        <f>IF($C581="Bord","Border",IF($C581="Fill","Fill",VLOOKUP(_xlfn.NUMBERVALUE($C581),'Index (Original)'!$A:$O,14,FALSE)))</f>
        <v>low</v>
      </c>
      <c r="F581" t="str">
        <f>IF($C581="Bord","Border",IF($C581="Fill","Fill",VLOOKUP(_xlfn.NUMBERVALUE($C581),'Index (Original)'!$A:$O,15,FALSE)))</f>
        <v>r2</v>
      </c>
    </row>
    <row r="582" spans="1:6" x14ac:dyDescent="0.2">
      <c r="A582">
        <f t="shared" si="17"/>
        <v>21</v>
      </c>
      <c r="B582">
        <f t="shared" si="18"/>
        <v>21</v>
      </c>
      <c r="C582">
        <f>VLOOKUP(B582,'Layout (Modified)'!$B$4:$AD$33,MATCH(A582,'Layout (Modified)'!$B$3:$AD$3,0),FALSE)</f>
        <v>1144</v>
      </c>
      <c r="D582" t="str">
        <f>IF($C582="Bord","Border",IF($C582="Fill","Fill",VLOOKUP(_xlfn.NUMBERVALUE($C582),'Index (Original)'!$A:$O,5,FALSE)))</f>
        <v>PHK56 x LH82</v>
      </c>
      <c r="E582" t="str">
        <f>IF($C582="Bord","Border",IF($C582="Fill","Fill",VLOOKUP(_xlfn.NUMBERVALUE($C582),'Index (Original)'!$A:$O,14,FALSE)))</f>
        <v>low</v>
      </c>
      <c r="F582" t="str">
        <f>IF($C582="Bord","Border",IF($C582="Fill","Fill",VLOOKUP(_xlfn.NUMBERVALUE($C582),'Index (Original)'!$A:$O,15,FALSE)))</f>
        <v>r2</v>
      </c>
    </row>
    <row r="583" spans="1:6" x14ac:dyDescent="0.2">
      <c r="A583">
        <f t="shared" si="17"/>
        <v>22</v>
      </c>
      <c r="B583">
        <f t="shared" si="18"/>
        <v>21</v>
      </c>
      <c r="C583">
        <f>VLOOKUP(B583,'Layout (Modified)'!$B$4:$AD$33,MATCH(A583,'Layout (Modified)'!$B$3:$AD$3,0),FALSE)</f>
        <v>1119</v>
      </c>
      <c r="D583" t="str">
        <f>IF($C583="Bord","Border",IF($C583="Fill","Fill",VLOOKUP(_xlfn.NUMBERVALUE($C583),'Index (Original)'!$A:$O,5,FALSE)))</f>
        <v>LH74 x PHN82</v>
      </c>
      <c r="E583" t="str">
        <f>IF($C583="Bord","Border",IF($C583="Fill","Fill",VLOOKUP(_xlfn.NUMBERVALUE($C583),'Index (Original)'!$A:$O,14,FALSE)))</f>
        <v>low</v>
      </c>
      <c r="F583" t="str">
        <f>IF($C583="Bord","Border",IF($C583="Fill","Fill",VLOOKUP(_xlfn.NUMBERVALUE($C583),'Index (Original)'!$A:$O,15,FALSE)))</f>
        <v>r2</v>
      </c>
    </row>
    <row r="584" spans="1:6" x14ac:dyDescent="0.2">
      <c r="A584">
        <f t="shared" si="17"/>
        <v>23</v>
      </c>
      <c r="B584">
        <f t="shared" si="18"/>
        <v>21</v>
      </c>
      <c r="C584">
        <f>VLOOKUP(B584,'Layout (Modified)'!$B$4:$AD$33,MATCH(A584,'Layout (Modified)'!$B$3:$AD$3,0),FALSE)</f>
        <v>1094</v>
      </c>
      <c r="D584" t="str">
        <f>IF($C584="Bord","Border",IF($C584="Fill","Fill",VLOOKUP(_xlfn.NUMBERVALUE($C584),'Index (Original)'!$A:$O,5,FALSE)))</f>
        <v>PHP02 x PHJ89</v>
      </c>
      <c r="E584" t="str">
        <f>IF($C584="Bord","Border",IF($C584="Fill","Fill",VLOOKUP(_xlfn.NUMBERVALUE($C584),'Index (Original)'!$A:$O,14,FALSE)))</f>
        <v>low</v>
      </c>
      <c r="F584" t="str">
        <f>IF($C584="Bord","Border",IF($C584="Fill","Fill",VLOOKUP(_xlfn.NUMBERVALUE($C584),'Index (Original)'!$A:$O,15,FALSE)))</f>
        <v>r2</v>
      </c>
    </row>
    <row r="585" spans="1:6" x14ac:dyDescent="0.2">
      <c r="A585">
        <f t="shared" si="17"/>
        <v>24</v>
      </c>
      <c r="B585">
        <f t="shared" si="18"/>
        <v>21</v>
      </c>
      <c r="C585">
        <f>VLOOKUP(B585,'Layout (Modified)'!$B$4:$AD$33,MATCH(A585,'Layout (Modified)'!$B$3:$AD$3,0),FALSE)</f>
        <v>1069</v>
      </c>
      <c r="D585" t="str">
        <f>IF($C585="Bord","Border",IF($C585="Fill","Fill",VLOOKUP(_xlfn.NUMBERVALUE($C585),'Index (Original)'!$A:$O,5,FALSE)))</f>
        <v>2369 x LH123HT</v>
      </c>
      <c r="E585" t="str">
        <f>IF($C585="Bord","Border",IF($C585="Fill","Fill",VLOOKUP(_xlfn.NUMBERVALUE($C585),'Index (Original)'!$A:$O,14,FALSE)))</f>
        <v>low</v>
      </c>
      <c r="F585" t="str">
        <f>IF($C585="Bord","Border",IF($C585="Fill","Fill",VLOOKUP(_xlfn.NUMBERVALUE($C585),'Index (Original)'!$A:$O,15,FALSE)))</f>
        <v>r2</v>
      </c>
    </row>
    <row r="586" spans="1:6" x14ac:dyDescent="0.2">
      <c r="A586">
        <f t="shared" si="17"/>
        <v>25</v>
      </c>
      <c r="B586">
        <f t="shared" si="18"/>
        <v>21</v>
      </c>
      <c r="C586">
        <f>VLOOKUP(B586,'Layout (Modified)'!$B$4:$AD$33,MATCH(A586,'Layout (Modified)'!$B$3:$AD$3,0),FALSE)</f>
        <v>1044</v>
      </c>
      <c r="D586" t="str">
        <f>IF($C586="Bord","Border",IF($C586="Fill","Fill",VLOOKUP(_xlfn.NUMBERVALUE($C586),'Index (Original)'!$A:$O,5,FALSE)))</f>
        <v>LH185 x W606S</v>
      </c>
      <c r="E586" t="str">
        <f>IF($C586="Bord","Border",IF($C586="Fill","Fill",VLOOKUP(_xlfn.NUMBERVALUE($C586),'Index (Original)'!$A:$O,14,FALSE)))</f>
        <v>low</v>
      </c>
      <c r="F586" t="str">
        <f>IF($C586="Bord","Border",IF($C586="Fill","Fill",VLOOKUP(_xlfn.NUMBERVALUE($C586),'Index (Original)'!$A:$O,15,FALSE)))</f>
        <v>r2</v>
      </c>
    </row>
    <row r="587" spans="1:6" x14ac:dyDescent="0.2">
      <c r="A587">
        <f t="shared" si="17"/>
        <v>26</v>
      </c>
      <c r="B587">
        <f t="shared" si="18"/>
        <v>21</v>
      </c>
      <c r="C587">
        <f>VLOOKUP(B587,'Layout (Modified)'!$B$4:$AD$33,MATCH(A587,'Layout (Modified)'!$B$3:$AD$3,0),FALSE)</f>
        <v>1019</v>
      </c>
      <c r="D587" t="str">
        <f>IF($C587="Bord","Border",IF($C587="Fill","Fill",VLOOKUP(_xlfn.NUMBERVALUE($C587),'Index (Original)'!$A:$O,5,FALSE)))</f>
        <v>LH123HT x 3IIH6</v>
      </c>
      <c r="E587" t="str">
        <f>IF($C587="Bord","Border",IF($C587="Fill","Fill",VLOOKUP(_xlfn.NUMBERVALUE($C587),'Index (Original)'!$A:$O,14,FALSE)))</f>
        <v>low</v>
      </c>
      <c r="F587" t="str">
        <f>IF($C587="Bord","Border",IF($C587="Fill","Fill",VLOOKUP(_xlfn.NUMBERVALUE($C587),'Index (Original)'!$A:$O,15,FALSE)))</f>
        <v>r2</v>
      </c>
    </row>
    <row r="588" spans="1:6" x14ac:dyDescent="0.2">
      <c r="A588">
        <f t="shared" si="17"/>
        <v>27</v>
      </c>
      <c r="B588">
        <f t="shared" si="18"/>
        <v>21</v>
      </c>
      <c r="C588" t="str">
        <f>VLOOKUP(B588,'Layout (Modified)'!$B$4:$AD$33,MATCH(A588,'Layout (Modified)'!$B$3:$AD$3,0),FALSE)</f>
        <v>Bord</v>
      </c>
      <c r="D588" t="str">
        <f>IF($C588="Bord","Border",IF($C588="Fill","Fill",VLOOKUP(_xlfn.NUMBERVALUE($C588),'Index (Original)'!$A:$O,5,FALSE)))</f>
        <v>Border</v>
      </c>
      <c r="E588" t="str">
        <f>IF($C588="Bord","Border",IF($C588="Fill","Fill",VLOOKUP(_xlfn.NUMBERVALUE($C588),'Index (Original)'!$A:$O,14,FALSE)))</f>
        <v>Border</v>
      </c>
      <c r="F588" t="str">
        <f>IF($C588="Bord","Border",IF($C588="Fill","Fill",VLOOKUP(_xlfn.NUMBERVALUE($C588),'Index (Original)'!$A:$O,15,FALSE)))</f>
        <v>Border</v>
      </c>
    </row>
    <row r="589" spans="1:6" x14ac:dyDescent="0.2">
      <c r="A589">
        <f t="shared" si="17"/>
        <v>28</v>
      </c>
      <c r="B589">
        <f t="shared" si="18"/>
        <v>21</v>
      </c>
      <c r="C589" t="str">
        <f>VLOOKUP(B589,'Layout (Modified)'!$B$4:$AD$33,MATCH(A589,'Layout (Modified)'!$B$3:$AD$3,0),FALSE)</f>
        <v>Bord</v>
      </c>
      <c r="D589" t="str">
        <f>IF($C589="Bord","Border",IF($C589="Fill","Fill",VLOOKUP(_xlfn.NUMBERVALUE($C589),'Index (Original)'!$A:$O,5,FALSE)))</f>
        <v>Border</v>
      </c>
      <c r="E589" t="str">
        <f>IF($C589="Bord","Border",IF($C589="Fill","Fill",VLOOKUP(_xlfn.NUMBERVALUE($C589),'Index (Original)'!$A:$O,14,FALSE)))</f>
        <v>Border</v>
      </c>
      <c r="F589" t="str">
        <f>IF($C589="Bord","Border",IF($C589="Fill","Fill",VLOOKUP(_xlfn.NUMBERVALUE($C589),'Index (Original)'!$A:$O,15,FALSE)))</f>
        <v>Border</v>
      </c>
    </row>
    <row r="590" spans="1:6" x14ac:dyDescent="0.2">
      <c r="A590">
        <f t="shared" si="17"/>
        <v>1</v>
      </c>
      <c r="B590">
        <f t="shared" si="18"/>
        <v>22</v>
      </c>
      <c r="C590">
        <f>VLOOKUP(B590,'Layout (Modified)'!$B$4:$AD$33,MATCH(A590,'Layout (Modified)'!$B$3:$AD$3,0),FALSE)</f>
        <v>1510</v>
      </c>
      <c r="D590" t="str">
        <f>IF($C590="Bord","Border",IF($C590="Fill","Fill",VLOOKUP(_xlfn.NUMBERVALUE($C590),'Index (Original)'!$A:$O,5,FALSE)))</f>
        <v>B73 x 3IIH6</v>
      </c>
      <c r="E590" t="str">
        <f>IF($C590="Bord","Border",IF($C590="Fill","Fill",VLOOKUP(_xlfn.NUMBERVALUE($C590),'Index (Original)'!$A:$O,14,FALSE)))</f>
        <v>full</v>
      </c>
      <c r="F590" t="str">
        <f>IF($C590="Bord","Border",IF($C590="Fill","Fill",VLOOKUP(_xlfn.NUMBERVALUE($C590),'Index (Original)'!$A:$O,15,FALSE)))</f>
        <v>r2</v>
      </c>
    </row>
    <row r="591" spans="1:6" x14ac:dyDescent="0.2">
      <c r="A591">
        <f t="shared" si="17"/>
        <v>2</v>
      </c>
      <c r="B591">
        <f t="shared" si="18"/>
        <v>22</v>
      </c>
      <c r="C591">
        <f>VLOOKUP(B591,'Layout (Modified)'!$B$4:$AD$33,MATCH(A591,'Layout (Modified)'!$B$3:$AD$3,0),FALSE)</f>
        <v>1485</v>
      </c>
      <c r="D591" t="str">
        <f>IF($C591="Bord","Border",IF($C591="Fill","Fill",VLOOKUP(_xlfn.NUMBERVALUE($C591),'Index (Original)'!$A:$O,5,FALSE)))</f>
        <v>LH195 x 3IIH6</v>
      </c>
      <c r="E591" t="str">
        <f>IF($C591="Bord","Border",IF($C591="Fill","Fill",VLOOKUP(_xlfn.NUMBERVALUE($C591),'Index (Original)'!$A:$O,14,FALSE)))</f>
        <v>full</v>
      </c>
      <c r="F591" t="str">
        <f>IF($C591="Bord","Border",IF($C591="Fill","Fill",VLOOKUP(_xlfn.NUMBERVALUE($C591),'Index (Original)'!$A:$O,15,FALSE)))</f>
        <v>r2</v>
      </c>
    </row>
    <row r="592" spans="1:6" x14ac:dyDescent="0.2">
      <c r="A592">
        <f t="shared" si="17"/>
        <v>3</v>
      </c>
      <c r="B592">
        <f t="shared" si="18"/>
        <v>22</v>
      </c>
      <c r="C592">
        <f>VLOOKUP(B592,'Layout (Modified)'!$B$4:$AD$33,MATCH(A592,'Layout (Modified)'!$B$3:$AD$3,0),FALSE)</f>
        <v>1460</v>
      </c>
      <c r="D592" t="str">
        <f>IF($C592="Bord","Border",IF($C592="Fill","Fill",VLOOKUP(_xlfn.NUMBERVALUE($C592),'Index (Original)'!$A:$O,5,FALSE)))</f>
        <v>PHT69 x 3IIH6</v>
      </c>
      <c r="E592" t="str">
        <f>IF($C592="Bord","Border",IF($C592="Fill","Fill",VLOOKUP(_xlfn.NUMBERVALUE($C592),'Index (Original)'!$A:$O,14,FALSE)))</f>
        <v>full</v>
      </c>
      <c r="F592" t="str">
        <f>IF($C592="Bord","Border",IF($C592="Fill","Fill",VLOOKUP(_xlfn.NUMBERVALUE($C592),'Index (Original)'!$A:$O,15,FALSE)))</f>
        <v>r2</v>
      </c>
    </row>
    <row r="593" spans="1:6" x14ac:dyDescent="0.2">
      <c r="A593">
        <f t="shared" si="17"/>
        <v>4</v>
      </c>
      <c r="B593">
        <f t="shared" si="18"/>
        <v>22</v>
      </c>
      <c r="C593">
        <f>VLOOKUP(B593,'Layout (Modified)'!$B$4:$AD$33,MATCH(A593,'Layout (Modified)'!$B$3:$AD$3,0),FALSE)</f>
        <v>1435</v>
      </c>
      <c r="D593" t="str">
        <f>IF($C593="Bord","Border",IF($C593="Fill","Fill",VLOOKUP(_xlfn.NUMBERVALUE($C593),'Index (Original)'!$A:$O,5,FALSE)))</f>
        <v>Syngenta NK0760-3111</v>
      </c>
      <c r="E593" t="str">
        <f>IF($C593="Bord","Border",IF($C593="Fill","Fill",VLOOKUP(_xlfn.NUMBERVALUE($C593),'Index (Original)'!$A:$O,14,FALSE)))</f>
        <v>full</v>
      </c>
      <c r="F593" t="str">
        <f>IF($C593="Bord","Border",IF($C593="Fill","Fill",VLOOKUP(_xlfn.NUMBERVALUE($C593),'Index (Original)'!$A:$O,15,FALSE)))</f>
        <v>r2</v>
      </c>
    </row>
    <row r="594" spans="1:6" x14ac:dyDescent="0.2">
      <c r="A594">
        <f t="shared" si="17"/>
        <v>5</v>
      </c>
      <c r="B594">
        <f t="shared" si="18"/>
        <v>22</v>
      </c>
      <c r="C594">
        <f>VLOOKUP(B594,'Layout (Modified)'!$B$4:$AD$33,MATCH(A594,'Layout (Modified)'!$B$3:$AD$3,0),FALSE)</f>
        <v>1410</v>
      </c>
      <c r="D594" t="str">
        <f>IF($C594="Bord","Border",IF($C594="Fill","Fill",VLOOKUP(_xlfn.NUMBERVALUE($C594),'Index (Original)'!$A:$O,5,FALSE)))</f>
        <v>LH74 x PHM49</v>
      </c>
      <c r="E594" t="str">
        <f>IF($C594="Bord","Border",IF($C594="Fill","Fill",VLOOKUP(_xlfn.NUMBERVALUE($C594),'Index (Original)'!$A:$O,14,FALSE)))</f>
        <v>full</v>
      </c>
      <c r="F594" t="str">
        <f>IF($C594="Bord","Border",IF($C594="Fill","Fill",VLOOKUP(_xlfn.NUMBERVALUE($C594),'Index (Original)'!$A:$O,15,FALSE)))</f>
        <v>r2</v>
      </c>
    </row>
    <row r="595" spans="1:6" x14ac:dyDescent="0.2">
      <c r="A595">
        <f t="shared" si="17"/>
        <v>6</v>
      </c>
      <c r="B595">
        <f t="shared" si="18"/>
        <v>22</v>
      </c>
      <c r="C595">
        <f>VLOOKUP(B595,'Layout (Modified)'!$B$4:$AD$33,MATCH(A595,'Layout (Modified)'!$B$3:$AD$3,0),FALSE)</f>
        <v>1385</v>
      </c>
      <c r="D595" t="str">
        <f>IF($C595="Bord","Border",IF($C595="Fill","Fill",VLOOKUP(_xlfn.NUMBERVALUE($C595),'Index (Original)'!$A:$O,5,FALSE)))</f>
        <v>PHB47 x 3IIH6</v>
      </c>
      <c r="E595" t="str">
        <f>IF($C595="Bord","Border",IF($C595="Fill","Fill",VLOOKUP(_xlfn.NUMBERVALUE($C595),'Index (Original)'!$A:$O,14,FALSE)))</f>
        <v>full</v>
      </c>
      <c r="F595" t="str">
        <f>IF($C595="Bord","Border",IF($C595="Fill","Fill",VLOOKUP(_xlfn.NUMBERVALUE($C595),'Index (Original)'!$A:$O,15,FALSE)))</f>
        <v>r2</v>
      </c>
    </row>
    <row r="596" spans="1:6" x14ac:dyDescent="0.2">
      <c r="A596">
        <f t="shared" si="17"/>
        <v>7</v>
      </c>
      <c r="B596">
        <f t="shared" si="18"/>
        <v>22</v>
      </c>
      <c r="C596">
        <f>VLOOKUP(B596,'Layout (Modified)'!$B$4:$AD$33,MATCH(A596,'Layout (Modified)'!$B$3:$AD$3,0),FALSE)</f>
        <v>1360</v>
      </c>
      <c r="D596" t="str">
        <f>IF($C596="Bord","Border",IF($C596="Fill","Fill",VLOOKUP(_xlfn.NUMBERVALUE($C596),'Index (Original)'!$A:$O,5,FALSE)))</f>
        <v>PHK56 x LH198</v>
      </c>
      <c r="E596" t="str">
        <f>IF($C596="Bord","Border",IF($C596="Fill","Fill",VLOOKUP(_xlfn.NUMBERVALUE($C596),'Index (Original)'!$A:$O,14,FALSE)))</f>
        <v>full</v>
      </c>
      <c r="F596" t="str">
        <f>IF($C596="Bord","Border",IF($C596="Fill","Fill",VLOOKUP(_xlfn.NUMBERVALUE($C596),'Index (Original)'!$A:$O,15,FALSE)))</f>
        <v>r2</v>
      </c>
    </row>
    <row r="597" spans="1:6" x14ac:dyDescent="0.2">
      <c r="A597">
        <f t="shared" si="17"/>
        <v>8</v>
      </c>
      <c r="B597">
        <f t="shared" si="18"/>
        <v>22</v>
      </c>
      <c r="C597" t="str">
        <f>VLOOKUP(B597,'Layout (Modified)'!$B$4:$AD$33,MATCH(A597,'Layout (Modified)'!$B$3:$AD$3,0),FALSE)</f>
        <v>Bord</v>
      </c>
      <c r="D597" t="str">
        <f>IF($C597="Bord","Border",IF($C597="Fill","Fill",VLOOKUP(_xlfn.NUMBERVALUE($C597),'Index (Original)'!$A:$O,5,FALSE)))</f>
        <v>Border</v>
      </c>
      <c r="E597" t="str">
        <f>IF($C597="Bord","Border",IF($C597="Fill","Fill",VLOOKUP(_xlfn.NUMBERVALUE($C597),'Index (Original)'!$A:$O,14,FALSE)))</f>
        <v>Border</v>
      </c>
      <c r="F597" t="str">
        <f>IF($C597="Bord","Border",IF($C597="Fill","Fill",VLOOKUP(_xlfn.NUMBERVALUE($C597),'Index (Original)'!$A:$O,15,FALSE)))</f>
        <v>Border</v>
      </c>
    </row>
    <row r="598" spans="1:6" x14ac:dyDescent="0.2">
      <c r="A598">
        <f t="shared" si="17"/>
        <v>9</v>
      </c>
      <c r="B598">
        <f t="shared" si="18"/>
        <v>22</v>
      </c>
      <c r="C598" t="str">
        <f>VLOOKUP(B598,'Layout (Modified)'!$B$4:$AD$33,MATCH(A598,'Layout (Modified)'!$B$3:$AD$3,0),FALSE)</f>
        <v>Bord</v>
      </c>
      <c r="D598" t="str">
        <f>IF($C598="Bord","Border",IF($C598="Fill","Fill",VLOOKUP(_xlfn.NUMBERVALUE($C598),'Index (Original)'!$A:$O,5,FALSE)))</f>
        <v>Border</v>
      </c>
      <c r="E598" t="str">
        <f>IF($C598="Bord","Border",IF($C598="Fill","Fill",VLOOKUP(_xlfn.NUMBERVALUE($C598),'Index (Original)'!$A:$O,14,FALSE)))</f>
        <v>Border</v>
      </c>
      <c r="F598" t="str">
        <f>IF($C598="Bord","Border",IF($C598="Fill","Fill",VLOOKUP(_xlfn.NUMBERVALUE($C598),'Index (Original)'!$A:$O,15,FALSE)))</f>
        <v>Border</v>
      </c>
    </row>
    <row r="599" spans="1:6" x14ac:dyDescent="0.2">
      <c r="A599">
        <f t="shared" si="17"/>
        <v>10</v>
      </c>
      <c r="B599">
        <f t="shared" si="18"/>
        <v>22</v>
      </c>
      <c r="C599" t="str">
        <f>VLOOKUP(B599,'Layout (Modified)'!$B$4:$AD$33,MATCH(A599,'Layout (Modified)'!$B$3:$AD$3,0),FALSE)</f>
        <v>Bord</v>
      </c>
      <c r="D599" t="str">
        <f>IF($C599="Bord","Border",IF($C599="Fill","Fill",VLOOKUP(_xlfn.NUMBERVALUE($C599),'Index (Original)'!$A:$O,5,FALSE)))</f>
        <v>Border</v>
      </c>
      <c r="E599" t="str">
        <f>IF($C599="Bord","Border",IF($C599="Fill","Fill",VLOOKUP(_xlfn.NUMBERVALUE($C599),'Index (Original)'!$A:$O,14,FALSE)))</f>
        <v>Border</v>
      </c>
      <c r="F599" t="str">
        <f>IF($C599="Bord","Border",IF($C599="Fill","Fill",VLOOKUP(_xlfn.NUMBERVALUE($C599),'Index (Original)'!$A:$O,15,FALSE)))</f>
        <v>Border</v>
      </c>
    </row>
    <row r="600" spans="1:6" x14ac:dyDescent="0.2">
      <c r="A600">
        <f t="shared" si="17"/>
        <v>11</v>
      </c>
      <c r="B600">
        <f t="shared" si="18"/>
        <v>22</v>
      </c>
      <c r="C600">
        <f>VLOOKUP(B600,'Layout (Modified)'!$B$4:$AD$33,MATCH(A600,'Layout (Modified)'!$B$3:$AD$3,0),FALSE)</f>
        <v>1340</v>
      </c>
      <c r="D600" t="str">
        <f>IF($C600="Bord","Border",IF($C600="Fill","Fill",VLOOKUP(_xlfn.NUMBERVALUE($C600),'Index (Original)'!$A:$O,5,FALSE)))</f>
        <v>Syngenta NK0760-3111</v>
      </c>
      <c r="E600" t="str">
        <f>IF($C600="Bord","Border",IF($C600="Fill","Fill",VLOOKUP(_xlfn.NUMBERVALUE($C600),'Index (Original)'!$A:$O,14,FALSE)))</f>
        <v>partial</v>
      </c>
      <c r="F600" t="str">
        <f>IF($C600="Bord","Border",IF($C600="Fill","Fill",VLOOKUP(_xlfn.NUMBERVALUE($C600),'Index (Original)'!$A:$O,15,FALSE)))</f>
        <v>r2</v>
      </c>
    </row>
    <row r="601" spans="1:6" x14ac:dyDescent="0.2">
      <c r="A601">
        <f t="shared" si="17"/>
        <v>12</v>
      </c>
      <c r="B601">
        <f t="shared" si="18"/>
        <v>22</v>
      </c>
      <c r="C601">
        <f>VLOOKUP(B601,'Layout (Modified)'!$B$4:$AD$33,MATCH(A601,'Layout (Modified)'!$B$3:$AD$3,0),FALSE)</f>
        <v>1315</v>
      </c>
      <c r="D601" t="str">
        <f>IF($C601="Bord","Border",IF($C601="Fill","Fill",VLOOKUP(_xlfn.NUMBERVALUE($C601),'Index (Original)'!$A:$O,5,FALSE)))</f>
        <v>PHB47 x LH185</v>
      </c>
      <c r="E601" t="str">
        <f>IF($C601="Bord","Border",IF($C601="Fill","Fill",VLOOKUP(_xlfn.NUMBERVALUE($C601),'Index (Original)'!$A:$O,14,FALSE)))</f>
        <v>partial</v>
      </c>
      <c r="F601" t="str">
        <f>IF($C601="Bord","Border",IF($C601="Fill","Fill",VLOOKUP(_xlfn.NUMBERVALUE($C601),'Index (Original)'!$A:$O,15,FALSE)))</f>
        <v>r2</v>
      </c>
    </row>
    <row r="602" spans="1:6" x14ac:dyDescent="0.2">
      <c r="A602">
        <f t="shared" si="17"/>
        <v>13</v>
      </c>
      <c r="B602">
        <f t="shared" si="18"/>
        <v>22</v>
      </c>
      <c r="C602">
        <f>VLOOKUP(B602,'Layout (Modified)'!$B$4:$AD$33,MATCH(A602,'Layout (Modified)'!$B$3:$AD$3,0),FALSE)</f>
        <v>1290</v>
      </c>
      <c r="D602" t="str">
        <f>IF($C602="Bord","Border",IF($C602="Fill","Fill",VLOOKUP(_xlfn.NUMBERVALUE($C602),'Index (Original)'!$A:$O,5,FALSE)))</f>
        <v>PHB47 x 3IIH6</v>
      </c>
      <c r="E602" t="str">
        <f>IF($C602="Bord","Border",IF($C602="Fill","Fill",VLOOKUP(_xlfn.NUMBERVALUE($C602),'Index (Original)'!$A:$O,14,FALSE)))</f>
        <v>partial</v>
      </c>
      <c r="F602" t="str">
        <f>IF($C602="Bord","Border",IF($C602="Fill","Fill",VLOOKUP(_xlfn.NUMBERVALUE($C602),'Index (Original)'!$A:$O,15,FALSE)))</f>
        <v>r2</v>
      </c>
    </row>
    <row r="603" spans="1:6" x14ac:dyDescent="0.2">
      <c r="A603">
        <f t="shared" si="17"/>
        <v>14</v>
      </c>
      <c r="B603">
        <f t="shared" si="18"/>
        <v>22</v>
      </c>
      <c r="C603">
        <f>VLOOKUP(B603,'Layout (Modified)'!$B$4:$AD$33,MATCH(A603,'Layout (Modified)'!$B$3:$AD$3,0),FALSE)</f>
        <v>1265</v>
      </c>
      <c r="D603" t="str">
        <f>IF($C603="Bord","Border",IF($C603="Fill","Fill",VLOOKUP(_xlfn.NUMBERVALUE($C603),'Index (Original)'!$A:$O,5,FALSE)))</f>
        <v>Syngenta NK0760-3111</v>
      </c>
      <c r="E603" t="str">
        <f>IF($C603="Bord","Border",IF($C603="Fill","Fill",VLOOKUP(_xlfn.NUMBERVALUE($C603),'Index (Original)'!$A:$O,14,FALSE)))</f>
        <v>partial</v>
      </c>
      <c r="F603" t="str">
        <f>IF($C603="Bord","Border",IF($C603="Fill","Fill",VLOOKUP(_xlfn.NUMBERVALUE($C603),'Index (Original)'!$A:$O,15,FALSE)))</f>
        <v>r2</v>
      </c>
    </row>
    <row r="604" spans="1:6" x14ac:dyDescent="0.2">
      <c r="A604">
        <f t="shared" si="17"/>
        <v>15</v>
      </c>
      <c r="B604">
        <f t="shared" si="18"/>
        <v>22</v>
      </c>
      <c r="C604">
        <f>VLOOKUP(B604,'Layout (Modified)'!$B$4:$AD$33,MATCH(A604,'Layout (Modified)'!$B$3:$AD$3,0),FALSE)</f>
        <v>1240</v>
      </c>
      <c r="D604" t="str">
        <f>IF($C604="Bord","Border",IF($C604="Fill","Fill",VLOOKUP(_xlfn.NUMBERVALUE($C604),'Index (Original)'!$A:$O,5,FALSE)))</f>
        <v>2369 x PHN82</v>
      </c>
      <c r="E604" t="str">
        <f>IF($C604="Bord","Border",IF($C604="Fill","Fill",VLOOKUP(_xlfn.NUMBERVALUE($C604),'Index (Original)'!$A:$O,14,FALSE)))</f>
        <v>partial</v>
      </c>
      <c r="F604" t="str">
        <f>IF($C604="Bord","Border",IF($C604="Fill","Fill",VLOOKUP(_xlfn.NUMBERVALUE($C604),'Index (Original)'!$A:$O,15,FALSE)))</f>
        <v>r2</v>
      </c>
    </row>
    <row r="605" spans="1:6" x14ac:dyDescent="0.2">
      <c r="A605">
        <f t="shared" si="17"/>
        <v>16</v>
      </c>
      <c r="B605">
        <f t="shared" si="18"/>
        <v>22</v>
      </c>
      <c r="C605">
        <f>VLOOKUP(B605,'Layout (Modified)'!$B$4:$AD$33,MATCH(A605,'Layout (Modified)'!$B$3:$AD$3,0),FALSE)</f>
        <v>1215</v>
      </c>
      <c r="D605" t="str">
        <f>IF($C605="Bord","Border",IF($C605="Fill","Fill",VLOOKUP(_xlfn.NUMBERVALUE($C605),'Index (Original)'!$A:$O,5,FALSE)))</f>
        <v>PHK56 x LH198</v>
      </c>
      <c r="E605" t="str">
        <f>IF($C605="Bord","Border",IF($C605="Fill","Fill",VLOOKUP(_xlfn.NUMBERVALUE($C605),'Index (Original)'!$A:$O,14,FALSE)))</f>
        <v>partial</v>
      </c>
      <c r="F605" t="str">
        <f>IF($C605="Bord","Border",IF($C605="Fill","Fill",VLOOKUP(_xlfn.NUMBERVALUE($C605),'Index (Original)'!$A:$O,15,FALSE)))</f>
        <v>r2</v>
      </c>
    </row>
    <row r="606" spans="1:6" x14ac:dyDescent="0.2">
      <c r="A606">
        <f t="shared" si="17"/>
        <v>17</v>
      </c>
      <c r="B606">
        <f t="shared" si="18"/>
        <v>22</v>
      </c>
      <c r="C606">
        <f>VLOOKUP(B606,'Layout (Modified)'!$B$4:$AD$33,MATCH(A606,'Layout (Modified)'!$B$3:$AD$3,0),FALSE)</f>
        <v>1190</v>
      </c>
      <c r="D606" t="str">
        <f>IF($C606="Bord","Border",IF($C606="Fill","Fill",VLOOKUP(_xlfn.NUMBERVALUE($C606),'Index (Original)'!$A:$O,5,FALSE)))</f>
        <v>LH82 x PHJ89</v>
      </c>
      <c r="E606" t="str">
        <f>IF($C606="Bord","Border",IF($C606="Fill","Fill",VLOOKUP(_xlfn.NUMBERVALUE($C606),'Index (Original)'!$A:$O,14,FALSE)))</f>
        <v>partial</v>
      </c>
      <c r="F606" t="str">
        <f>IF($C606="Bord","Border",IF($C606="Fill","Fill",VLOOKUP(_xlfn.NUMBERVALUE($C606),'Index (Original)'!$A:$O,15,FALSE)))</f>
        <v>r2</v>
      </c>
    </row>
    <row r="607" spans="1:6" x14ac:dyDescent="0.2">
      <c r="A607">
        <f t="shared" ref="A607:A670" si="19">A579</f>
        <v>18</v>
      </c>
      <c r="B607">
        <f t="shared" ref="B607:B670" si="20">IF(A607&lt;A606,B606+1,B606)</f>
        <v>22</v>
      </c>
      <c r="C607" t="str">
        <f>VLOOKUP(B607,'Layout (Modified)'!$B$4:$AD$33,MATCH(A607,'Layout (Modified)'!$B$3:$AD$3,0),FALSE)</f>
        <v>Bord</v>
      </c>
      <c r="D607" t="str">
        <f>IF($C607="Bord","Border",IF($C607="Fill","Fill",VLOOKUP(_xlfn.NUMBERVALUE($C607),'Index (Original)'!$A:$O,5,FALSE)))</f>
        <v>Border</v>
      </c>
      <c r="E607" t="str">
        <f>IF($C607="Bord","Border",IF($C607="Fill","Fill",VLOOKUP(_xlfn.NUMBERVALUE($C607),'Index (Original)'!$A:$O,14,FALSE)))</f>
        <v>Border</v>
      </c>
      <c r="F607" t="str">
        <f>IF($C607="Bord","Border",IF($C607="Fill","Fill",VLOOKUP(_xlfn.NUMBERVALUE($C607),'Index (Original)'!$A:$O,15,FALSE)))</f>
        <v>Border</v>
      </c>
    </row>
    <row r="608" spans="1:6" x14ac:dyDescent="0.2">
      <c r="A608">
        <f t="shared" si="19"/>
        <v>19</v>
      </c>
      <c r="B608">
        <f t="shared" si="20"/>
        <v>22</v>
      </c>
      <c r="C608" t="str">
        <f>VLOOKUP(B608,'Layout (Modified)'!$B$4:$AD$33,MATCH(A608,'Layout (Modified)'!$B$3:$AD$3,0),FALSE)</f>
        <v>Bord</v>
      </c>
      <c r="D608" t="str">
        <f>IF($C608="Bord","Border",IF($C608="Fill","Fill",VLOOKUP(_xlfn.NUMBERVALUE($C608),'Index (Original)'!$A:$O,5,FALSE)))</f>
        <v>Border</v>
      </c>
      <c r="E608" t="str">
        <f>IF($C608="Bord","Border",IF($C608="Fill","Fill",VLOOKUP(_xlfn.NUMBERVALUE($C608),'Index (Original)'!$A:$O,14,FALSE)))</f>
        <v>Border</v>
      </c>
      <c r="F608" t="str">
        <f>IF($C608="Bord","Border",IF($C608="Fill","Fill",VLOOKUP(_xlfn.NUMBERVALUE($C608),'Index (Original)'!$A:$O,15,FALSE)))</f>
        <v>Border</v>
      </c>
    </row>
    <row r="609" spans="1:6" x14ac:dyDescent="0.2">
      <c r="A609">
        <f t="shared" si="19"/>
        <v>20</v>
      </c>
      <c r="B609">
        <f t="shared" si="20"/>
        <v>22</v>
      </c>
      <c r="C609">
        <f>VLOOKUP(B609,'Layout (Modified)'!$B$4:$AD$33,MATCH(A609,'Layout (Modified)'!$B$3:$AD$3,0),FALSE)</f>
        <v>1170</v>
      </c>
      <c r="D609" t="str">
        <f>IF($C609="Bord","Border",IF($C609="Fill","Fill",VLOOKUP(_xlfn.NUMBERVALUE($C609),'Index (Original)'!$A:$O,5,FALSE)))</f>
        <v>Syngenta NK0760-3111</v>
      </c>
      <c r="E609" t="str">
        <f>IF($C609="Bord","Border",IF($C609="Fill","Fill",VLOOKUP(_xlfn.NUMBERVALUE($C609),'Index (Original)'!$A:$O,14,FALSE)))</f>
        <v>low</v>
      </c>
      <c r="F609" t="str">
        <f>IF($C609="Bord","Border",IF($C609="Fill","Fill",VLOOKUP(_xlfn.NUMBERVALUE($C609),'Index (Original)'!$A:$O,15,FALSE)))</f>
        <v>r2</v>
      </c>
    </row>
    <row r="610" spans="1:6" x14ac:dyDescent="0.2">
      <c r="A610">
        <f t="shared" si="19"/>
        <v>21</v>
      </c>
      <c r="B610">
        <f t="shared" si="20"/>
        <v>22</v>
      </c>
      <c r="C610">
        <f>VLOOKUP(B610,'Layout (Modified)'!$B$4:$AD$33,MATCH(A610,'Layout (Modified)'!$B$3:$AD$3,0),FALSE)</f>
        <v>1145</v>
      </c>
      <c r="D610" t="str">
        <f>IF($C610="Bord","Border",IF($C610="Fill","Fill",VLOOKUP(_xlfn.NUMBERVALUE($C610),'Index (Original)'!$A:$O,5,FALSE)))</f>
        <v>PHB47 x 3IIH6</v>
      </c>
      <c r="E610" t="str">
        <f>IF($C610="Bord","Border",IF($C610="Fill","Fill",VLOOKUP(_xlfn.NUMBERVALUE($C610),'Index (Original)'!$A:$O,14,FALSE)))</f>
        <v>low</v>
      </c>
      <c r="F610" t="str">
        <f>IF($C610="Bord","Border",IF($C610="Fill","Fill",VLOOKUP(_xlfn.NUMBERVALUE($C610),'Index (Original)'!$A:$O,15,FALSE)))</f>
        <v>r2</v>
      </c>
    </row>
    <row r="611" spans="1:6" x14ac:dyDescent="0.2">
      <c r="A611">
        <f t="shared" si="19"/>
        <v>22</v>
      </c>
      <c r="B611">
        <f t="shared" si="20"/>
        <v>22</v>
      </c>
      <c r="C611">
        <f>VLOOKUP(B611,'Layout (Modified)'!$B$4:$AD$33,MATCH(A611,'Layout (Modified)'!$B$3:$AD$3,0),FALSE)</f>
        <v>1120</v>
      </c>
      <c r="D611" t="str">
        <f>IF($C611="Bord","Border",IF($C611="Fill","Fill",VLOOKUP(_xlfn.NUMBERVALUE($C611),'Index (Original)'!$A:$O,5,FALSE)))</f>
        <v>PHK56 x LH198</v>
      </c>
      <c r="E611" t="str">
        <f>IF($C611="Bord","Border",IF($C611="Fill","Fill",VLOOKUP(_xlfn.NUMBERVALUE($C611),'Index (Original)'!$A:$O,14,FALSE)))</f>
        <v>low</v>
      </c>
      <c r="F611" t="str">
        <f>IF($C611="Bord","Border",IF($C611="Fill","Fill",VLOOKUP(_xlfn.NUMBERVALUE($C611),'Index (Original)'!$A:$O,15,FALSE)))</f>
        <v>r2</v>
      </c>
    </row>
    <row r="612" spans="1:6" x14ac:dyDescent="0.2">
      <c r="A612">
        <f t="shared" si="19"/>
        <v>23</v>
      </c>
      <c r="B612">
        <f t="shared" si="20"/>
        <v>22</v>
      </c>
      <c r="C612">
        <f>VLOOKUP(B612,'Layout (Modified)'!$B$4:$AD$33,MATCH(A612,'Layout (Modified)'!$B$3:$AD$3,0),FALSE)</f>
        <v>1095</v>
      </c>
      <c r="D612" t="str">
        <f>IF($C612="Bord","Border",IF($C612="Fill","Fill",VLOOKUP(_xlfn.NUMBERVALUE($C612),'Index (Original)'!$A:$O,5,FALSE)))</f>
        <v>Syngenta NK0760-3111</v>
      </c>
      <c r="E612" t="str">
        <f>IF($C612="Bord","Border",IF($C612="Fill","Fill",VLOOKUP(_xlfn.NUMBERVALUE($C612),'Index (Original)'!$A:$O,14,FALSE)))</f>
        <v>low</v>
      </c>
      <c r="F612" t="str">
        <f>IF($C612="Bord","Border",IF($C612="Fill","Fill",VLOOKUP(_xlfn.NUMBERVALUE($C612),'Index (Original)'!$A:$O,15,FALSE)))</f>
        <v>r2</v>
      </c>
    </row>
    <row r="613" spans="1:6" x14ac:dyDescent="0.2">
      <c r="A613">
        <f t="shared" si="19"/>
        <v>24</v>
      </c>
      <c r="B613">
        <f t="shared" si="20"/>
        <v>22</v>
      </c>
      <c r="C613">
        <f>VLOOKUP(B613,'Layout (Modified)'!$B$4:$AD$33,MATCH(A613,'Layout (Modified)'!$B$3:$AD$3,0),FALSE)</f>
        <v>1070</v>
      </c>
      <c r="D613" t="str">
        <f>IF($C613="Bord","Border",IF($C613="Fill","Fill",VLOOKUP(_xlfn.NUMBERVALUE($C613),'Index (Original)'!$A:$O,5,FALSE)))</f>
        <v>2369 x PHN82</v>
      </c>
      <c r="E613" t="str">
        <f>IF($C613="Bord","Border",IF($C613="Fill","Fill",VLOOKUP(_xlfn.NUMBERVALUE($C613),'Index (Original)'!$A:$O,14,FALSE)))</f>
        <v>low</v>
      </c>
      <c r="F613" t="str">
        <f>IF($C613="Bord","Border",IF($C613="Fill","Fill",VLOOKUP(_xlfn.NUMBERVALUE($C613),'Index (Original)'!$A:$O,15,FALSE)))</f>
        <v>r2</v>
      </c>
    </row>
    <row r="614" spans="1:6" x14ac:dyDescent="0.2">
      <c r="A614">
        <f t="shared" si="19"/>
        <v>25</v>
      </c>
      <c r="B614">
        <f t="shared" si="20"/>
        <v>22</v>
      </c>
      <c r="C614">
        <f>VLOOKUP(B614,'Layout (Modified)'!$B$4:$AD$33,MATCH(A614,'Layout (Modified)'!$B$3:$AD$3,0),FALSE)</f>
        <v>1045</v>
      </c>
      <c r="D614" t="str">
        <f>IF($C614="Bord","Border",IF($C614="Fill","Fill",VLOOKUP(_xlfn.NUMBERVALUE($C614),'Index (Original)'!$A:$O,5,FALSE)))</f>
        <v>PHB47 x LH185</v>
      </c>
      <c r="E614" t="str">
        <f>IF($C614="Bord","Border",IF($C614="Fill","Fill",VLOOKUP(_xlfn.NUMBERVALUE($C614),'Index (Original)'!$A:$O,14,FALSE)))</f>
        <v>low</v>
      </c>
      <c r="F614" t="str">
        <f>IF($C614="Bord","Border",IF($C614="Fill","Fill",VLOOKUP(_xlfn.NUMBERVALUE($C614),'Index (Original)'!$A:$O,15,FALSE)))</f>
        <v>r2</v>
      </c>
    </row>
    <row r="615" spans="1:6" x14ac:dyDescent="0.2">
      <c r="A615">
        <f t="shared" si="19"/>
        <v>26</v>
      </c>
      <c r="B615">
        <f t="shared" si="20"/>
        <v>22</v>
      </c>
      <c r="C615">
        <f>VLOOKUP(B615,'Layout (Modified)'!$B$4:$AD$33,MATCH(A615,'Layout (Modified)'!$B$3:$AD$3,0),FALSE)</f>
        <v>1020</v>
      </c>
      <c r="D615" t="str">
        <f>IF($C615="Bord","Border",IF($C615="Fill","Fill",VLOOKUP(_xlfn.NUMBERVALUE($C615),'Index (Original)'!$A:$O,5,FALSE)))</f>
        <v>LH82 x PHB47</v>
      </c>
      <c r="E615" t="str">
        <f>IF($C615="Bord","Border",IF($C615="Fill","Fill",VLOOKUP(_xlfn.NUMBERVALUE($C615),'Index (Original)'!$A:$O,14,FALSE)))</f>
        <v>low</v>
      </c>
      <c r="F615" t="str">
        <f>IF($C615="Bord","Border",IF($C615="Fill","Fill",VLOOKUP(_xlfn.NUMBERVALUE($C615),'Index (Original)'!$A:$O,15,FALSE)))</f>
        <v>r2</v>
      </c>
    </row>
    <row r="616" spans="1:6" x14ac:dyDescent="0.2">
      <c r="A616">
        <f t="shared" si="19"/>
        <v>27</v>
      </c>
      <c r="B616">
        <f t="shared" si="20"/>
        <v>22</v>
      </c>
      <c r="C616" t="str">
        <f>VLOOKUP(B616,'Layout (Modified)'!$B$4:$AD$33,MATCH(A616,'Layout (Modified)'!$B$3:$AD$3,0),FALSE)</f>
        <v>Bord</v>
      </c>
      <c r="D616" t="str">
        <f>IF($C616="Bord","Border",IF($C616="Fill","Fill",VLOOKUP(_xlfn.NUMBERVALUE($C616),'Index (Original)'!$A:$O,5,FALSE)))</f>
        <v>Border</v>
      </c>
      <c r="E616" t="str">
        <f>IF($C616="Bord","Border",IF($C616="Fill","Fill",VLOOKUP(_xlfn.NUMBERVALUE($C616),'Index (Original)'!$A:$O,14,FALSE)))</f>
        <v>Border</v>
      </c>
      <c r="F616" t="str">
        <f>IF($C616="Bord","Border",IF($C616="Fill","Fill",VLOOKUP(_xlfn.NUMBERVALUE($C616),'Index (Original)'!$A:$O,15,FALSE)))</f>
        <v>Border</v>
      </c>
    </row>
    <row r="617" spans="1:6" x14ac:dyDescent="0.2">
      <c r="A617">
        <f t="shared" si="19"/>
        <v>28</v>
      </c>
      <c r="B617">
        <f t="shared" si="20"/>
        <v>22</v>
      </c>
      <c r="C617" t="str">
        <f>VLOOKUP(B617,'Layout (Modified)'!$B$4:$AD$33,MATCH(A617,'Layout (Modified)'!$B$3:$AD$3,0),FALSE)</f>
        <v>Bord</v>
      </c>
      <c r="D617" t="str">
        <f>IF($C617="Bord","Border",IF($C617="Fill","Fill",VLOOKUP(_xlfn.NUMBERVALUE($C617),'Index (Original)'!$A:$O,5,FALSE)))</f>
        <v>Border</v>
      </c>
      <c r="E617" t="str">
        <f>IF($C617="Bord","Border",IF($C617="Fill","Fill",VLOOKUP(_xlfn.NUMBERVALUE($C617),'Index (Original)'!$A:$O,14,FALSE)))</f>
        <v>Border</v>
      </c>
      <c r="F617" t="str">
        <f>IF($C617="Bord","Border",IF($C617="Fill","Fill",VLOOKUP(_xlfn.NUMBERVALUE($C617),'Index (Original)'!$A:$O,15,FALSE)))</f>
        <v>Border</v>
      </c>
    </row>
    <row r="618" spans="1:6" x14ac:dyDescent="0.2">
      <c r="A618">
        <f t="shared" si="19"/>
        <v>1</v>
      </c>
      <c r="B618">
        <f t="shared" si="20"/>
        <v>23</v>
      </c>
      <c r="C618" t="str">
        <f>VLOOKUP(B618,'Layout (Modified)'!$B$4:$AD$33,MATCH(A618,'Layout (Modified)'!$B$3:$AD$3,0),FALSE)</f>
        <v>Fill</v>
      </c>
      <c r="D618" t="str">
        <f>IF($C618="Bord","Border",IF($C618="Fill","Fill",VLOOKUP(_xlfn.NUMBERVALUE($C618),'Index (Original)'!$A:$O,5,FALSE)))</f>
        <v>Fill</v>
      </c>
      <c r="E618" t="str">
        <f>IF($C618="Bord","Border",IF($C618="Fill","Fill",VLOOKUP(_xlfn.NUMBERVALUE($C618),'Index (Original)'!$A:$O,14,FALSE)))</f>
        <v>Fill</v>
      </c>
      <c r="F618" t="str">
        <f>IF($C618="Bord","Border",IF($C618="Fill","Fill",VLOOKUP(_xlfn.NUMBERVALUE($C618),'Index (Original)'!$A:$O,15,FALSE)))</f>
        <v>Fill</v>
      </c>
    </row>
    <row r="619" spans="1:6" x14ac:dyDescent="0.2">
      <c r="A619">
        <f t="shared" si="19"/>
        <v>2</v>
      </c>
      <c r="B619">
        <f t="shared" si="20"/>
        <v>23</v>
      </c>
      <c r="C619">
        <f>VLOOKUP(B619,'Layout (Modified)'!$B$4:$AD$33,MATCH(A619,'Layout (Modified)'!$B$3:$AD$3,0),FALSE)</f>
        <v>1486</v>
      </c>
      <c r="D619" t="str">
        <f>IF($C619="Bord","Border",IF($C619="Fill","Fill",VLOOKUP(_xlfn.NUMBERVALUE($C619),'Index (Original)'!$A:$O,5,FALSE)))</f>
        <v>LH74 x PHN82</v>
      </c>
      <c r="E619" t="str">
        <f>IF($C619="Bord","Border",IF($C619="Fill","Fill",VLOOKUP(_xlfn.NUMBERVALUE($C619),'Index (Original)'!$A:$O,14,FALSE)))</f>
        <v>full</v>
      </c>
      <c r="F619" t="str">
        <f>IF($C619="Bord","Border",IF($C619="Fill","Fill",VLOOKUP(_xlfn.NUMBERVALUE($C619),'Index (Original)'!$A:$O,15,FALSE)))</f>
        <v>r2</v>
      </c>
    </row>
    <row r="620" spans="1:6" x14ac:dyDescent="0.2">
      <c r="A620">
        <f t="shared" si="19"/>
        <v>3</v>
      </c>
      <c r="B620">
        <f t="shared" si="20"/>
        <v>23</v>
      </c>
      <c r="C620">
        <f>VLOOKUP(B620,'Layout (Modified)'!$B$4:$AD$33,MATCH(A620,'Layout (Modified)'!$B$3:$AD$3,0),FALSE)</f>
        <v>1461</v>
      </c>
      <c r="D620" t="str">
        <f>IF($C620="Bord","Border",IF($C620="Fill","Fill",VLOOKUP(_xlfn.NUMBERVALUE($C620),'Index (Original)'!$A:$O,5,FALSE)))</f>
        <v>WF9 x H95</v>
      </c>
      <c r="E620" t="str">
        <f>IF($C620="Bord","Border",IF($C620="Fill","Fill",VLOOKUP(_xlfn.NUMBERVALUE($C620),'Index (Original)'!$A:$O,14,FALSE)))</f>
        <v>full</v>
      </c>
      <c r="F620" t="str">
        <f>IF($C620="Bord","Border",IF($C620="Fill","Fill",VLOOKUP(_xlfn.NUMBERVALUE($C620),'Index (Original)'!$A:$O,15,FALSE)))</f>
        <v>r2</v>
      </c>
    </row>
    <row r="621" spans="1:6" x14ac:dyDescent="0.2">
      <c r="A621">
        <f t="shared" si="19"/>
        <v>4</v>
      </c>
      <c r="B621">
        <f t="shared" si="20"/>
        <v>23</v>
      </c>
      <c r="C621">
        <f>VLOOKUP(B621,'Layout (Modified)'!$B$4:$AD$33,MATCH(A621,'Layout (Modified)'!$B$3:$AD$3,0),FALSE)</f>
        <v>1436</v>
      </c>
      <c r="D621" t="str">
        <f>IF($C621="Bord","Border",IF($C621="Fill","Fill",VLOOKUP(_xlfn.NUMBERVALUE($C621),'Index (Original)'!$A:$O,5,FALSE)))</f>
        <v>2369 x LH123HT</v>
      </c>
      <c r="E621" t="str">
        <f>IF($C621="Bord","Border",IF($C621="Fill","Fill",VLOOKUP(_xlfn.NUMBERVALUE($C621),'Index (Original)'!$A:$O,14,FALSE)))</f>
        <v>full</v>
      </c>
      <c r="F621" t="str">
        <f>IF($C621="Bord","Border",IF($C621="Fill","Fill",VLOOKUP(_xlfn.NUMBERVALUE($C621),'Index (Original)'!$A:$O,15,FALSE)))</f>
        <v>r2</v>
      </c>
    </row>
    <row r="622" spans="1:6" x14ac:dyDescent="0.2">
      <c r="A622">
        <f t="shared" si="19"/>
        <v>5</v>
      </c>
      <c r="B622">
        <f t="shared" si="20"/>
        <v>23</v>
      </c>
      <c r="C622">
        <f>VLOOKUP(B622,'Layout (Modified)'!$B$4:$AD$33,MATCH(A622,'Layout (Modified)'!$B$3:$AD$3,0),FALSE)</f>
        <v>1411</v>
      </c>
      <c r="D622" t="str">
        <f>IF($C622="Bord","Border",IF($C622="Fill","Fill",VLOOKUP(_xlfn.NUMBERVALUE($C622),'Index (Original)'!$A:$O,5,FALSE)))</f>
        <v>LH198 x PHZ51</v>
      </c>
      <c r="E622" t="str">
        <f>IF($C622="Bord","Border",IF($C622="Fill","Fill",VLOOKUP(_xlfn.NUMBERVALUE($C622),'Index (Original)'!$A:$O,14,FALSE)))</f>
        <v>full</v>
      </c>
      <c r="F622" t="str">
        <f>IF($C622="Bord","Border",IF($C622="Fill","Fill",VLOOKUP(_xlfn.NUMBERVALUE($C622),'Index (Original)'!$A:$O,15,FALSE)))</f>
        <v>r2</v>
      </c>
    </row>
    <row r="623" spans="1:6" x14ac:dyDescent="0.2">
      <c r="A623">
        <f t="shared" si="19"/>
        <v>6</v>
      </c>
      <c r="B623">
        <f t="shared" si="20"/>
        <v>23</v>
      </c>
      <c r="C623">
        <f>VLOOKUP(B623,'Layout (Modified)'!$B$4:$AD$33,MATCH(A623,'Layout (Modified)'!$B$3:$AD$3,0),FALSE)</f>
        <v>1386</v>
      </c>
      <c r="D623" t="str">
        <f>IF($C623="Bord","Border",IF($C623="Fill","Fill",VLOOKUP(_xlfn.NUMBERVALUE($C623),'Index (Original)'!$A:$O,5,FALSE)))</f>
        <v>PHB47 x LH185</v>
      </c>
      <c r="E623" t="str">
        <f>IF($C623="Bord","Border",IF($C623="Fill","Fill",VLOOKUP(_xlfn.NUMBERVALUE($C623),'Index (Original)'!$A:$O,14,FALSE)))</f>
        <v>full</v>
      </c>
      <c r="F623" t="str">
        <f>IF($C623="Bord","Border",IF($C623="Fill","Fill",VLOOKUP(_xlfn.NUMBERVALUE($C623),'Index (Original)'!$A:$O,15,FALSE)))</f>
        <v>r2</v>
      </c>
    </row>
    <row r="624" spans="1:6" x14ac:dyDescent="0.2">
      <c r="A624">
        <f t="shared" si="19"/>
        <v>7</v>
      </c>
      <c r="B624">
        <f t="shared" si="20"/>
        <v>23</v>
      </c>
      <c r="C624">
        <f>VLOOKUP(B624,'Layout (Modified)'!$B$4:$AD$33,MATCH(A624,'Layout (Modified)'!$B$3:$AD$3,0),FALSE)</f>
        <v>1361</v>
      </c>
      <c r="D624" t="str">
        <f>IF($C624="Bord","Border",IF($C624="Fill","Fill",VLOOKUP(_xlfn.NUMBERVALUE($C624),'Index (Original)'!$A:$O,5,FALSE)))</f>
        <v>PHK56 x PHJ89</v>
      </c>
      <c r="E624" t="str">
        <f>IF($C624="Bord","Border",IF($C624="Fill","Fill",VLOOKUP(_xlfn.NUMBERVALUE($C624),'Index (Original)'!$A:$O,14,FALSE)))</f>
        <v>full</v>
      </c>
      <c r="F624" t="str">
        <f>IF($C624="Bord","Border",IF($C624="Fill","Fill",VLOOKUP(_xlfn.NUMBERVALUE($C624),'Index (Original)'!$A:$O,15,FALSE)))</f>
        <v>r2</v>
      </c>
    </row>
    <row r="625" spans="1:6" x14ac:dyDescent="0.2">
      <c r="A625">
        <f t="shared" si="19"/>
        <v>8</v>
      </c>
      <c r="B625">
        <f t="shared" si="20"/>
        <v>23</v>
      </c>
      <c r="C625" t="str">
        <f>VLOOKUP(B625,'Layout (Modified)'!$B$4:$AD$33,MATCH(A625,'Layout (Modified)'!$B$3:$AD$3,0),FALSE)</f>
        <v>Bord</v>
      </c>
      <c r="D625" t="str">
        <f>IF($C625="Bord","Border",IF($C625="Fill","Fill",VLOOKUP(_xlfn.NUMBERVALUE($C625),'Index (Original)'!$A:$O,5,FALSE)))</f>
        <v>Border</v>
      </c>
      <c r="E625" t="str">
        <f>IF($C625="Bord","Border",IF($C625="Fill","Fill",VLOOKUP(_xlfn.NUMBERVALUE($C625),'Index (Original)'!$A:$O,14,FALSE)))</f>
        <v>Border</v>
      </c>
      <c r="F625" t="str">
        <f>IF($C625="Bord","Border",IF($C625="Fill","Fill",VLOOKUP(_xlfn.NUMBERVALUE($C625),'Index (Original)'!$A:$O,15,FALSE)))</f>
        <v>Border</v>
      </c>
    </row>
    <row r="626" spans="1:6" x14ac:dyDescent="0.2">
      <c r="A626">
        <f t="shared" si="19"/>
        <v>9</v>
      </c>
      <c r="B626">
        <f t="shared" si="20"/>
        <v>23</v>
      </c>
      <c r="C626" t="str">
        <f>VLOOKUP(B626,'Layout (Modified)'!$B$4:$AD$33,MATCH(A626,'Layout (Modified)'!$B$3:$AD$3,0),FALSE)</f>
        <v>Bord</v>
      </c>
      <c r="D626" t="str">
        <f>IF($C626="Bord","Border",IF($C626="Fill","Fill",VLOOKUP(_xlfn.NUMBERVALUE($C626),'Index (Original)'!$A:$O,5,FALSE)))</f>
        <v>Border</v>
      </c>
      <c r="E626" t="str">
        <f>IF($C626="Bord","Border",IF($C626="Fill","Fill",VLOOKUP(_xlfn.NUMBERVALUE($C626),'Index (Original)'!$A:$O,14,FALSE)))</f>
        <v>Border</v>
      </c>
      <c r="F626" t="str">
        <f>IF($C626="Bord","Border",IF($C626="Fill","Fill",VLOOKUP(_xlfn.NUMBERVALUE($C626),'Index (Original)'!$A:$O,15,FALSE)))</f>
        <v>Border</v>
      </c>
    </row>
    <row r="627" spans="1:6" x14ac:dyDescent="0.2">
      <c r="A627">
        <f t="shared" si="19"/>
        <v>10</v>
      </c>
      <c r="B627">
        <f t="shared" si="20"/>
        <v>23</v>
      </c>
      <c r="C627" t="str">
        <f>VLOOKUP(B627,'Layout (Modified)'!$B$4:$AD$33,MATCH(A627,'Layout (Modified)'!$B$3:$AD$3,0),FALSE)</f>
        <v>Bord</v>
      </c>
      <c r="D627" t="str">
        <f>IF($C627="Bord","Border",IF($C627="Fill","Fill",VLOOKUP(_xlfn.NUMBERVALUE($C627),'Index (Original)'!$A:$O,5,FALSE)))</f>
        <v>Border</v>
      </c>
      <c r="E627" t="str">
        <f>IF($C627="Bord","Border",IF($C627="Fill","Fill",VLOOKUP(_xlfn.NUMBERVALUE($C627),'Index (Original)'!$A:$O,14,FALSE)))</f>
        <v>Border</v>
      </c>
      <c r="F627" t="str">
        <f>IF($C627="Bord","Border",IF($C627="Fill","Fill",VLOOKUP(_xlfn.NUMBERVALUE($C627),'Index (Original)'!$A:$O,15,FALSE)))</f>
        <v>Border</v>
      </c>
    </row>
    <row r="628" spans="1:6" x14ac:dyDescent="0.2">
      <c r="A628">
        <f t="shared" si="19"/>
        <v>11</v>
      </c>
      <c r="B628">
        <f t="shared" si="20"/>
        <v>23</v>
      </c>
      <c r="C628" t="str">
        <f>VLOOKUP(B628,'Layout (Modified)'!$B$4:$AD$33,MATCH(A628,'Layout (Modified)'!$B$3:$AD$3,0),FALSE)</f>
        <v>Fill</v>
      </c>
      <c r="D628" t="str">
        <f>IF($C628="Bord","Border",IF($C628="Fill","Fill",VLOOKUP(_xlfn.NUMBERVALUE($C628),'Index (Original)'!$A:$O,5,FALSE)))</f>
        <v>Fill</v>
      </c>
      <c r="E628" t="str">
        <f>IF($C628="Bord","Border",IF($C628="Fill","Fill",VLOOKUP(_xlfn.NUMBERVALUE($C628),'Index (Original)'!$A:$O,14,FALSE)))</f>
        <v>Fill</v>
      </c>
      <c r="F628" t="str">
        <f>IF($C628="Bord","Border",IF($C628="Fill","Fill",VLOOKUP(_xlfn.NUMBERVALUE($C628),'Index (Original)'!$A:$O,15,FALSE)))</f>
        <v>Fill</v>
      </c>
    </row>
    <row r="629" spans="1:6" x14ac:dyDescent="0.2">
      <c r="A629">
        <f t="shared" si="19"/>
        <v>12</v>
      </c>
      <c r="B629">
        <f t="shared" si="20"/>
        <v>23</v>
      </c>
      <c r="C629">
        <f>VLOOKUP(B629,'Layout (Modified)'!$B$4:$AD$33,MATCH(A629,'Layout (Modified)'!$B$3:$AD$3,0),FALSE)</f>
        <v>1316</v>
      </c>
      <c r="D629" t="str">
        <f>IF($C629="Bord","Border",IF($C629="Fill","Fill",VLOOKUP(_xlfn.NUMBERVALUE($C629),'Index (Original)'!$A:$O,5,FALSE)))</f>
        <v>LH74 x PHM49</v>
      </c>
      <c r="E629" t="str">
        <f>IF($C629="Bord","Border",IF($C629="Fill","Fill",VLOOKUP(_xlfn.NUMBERVALUE($C629),'Index (Original)'!$A:$O,14,FALSE)))</f>
        <v>partial</v>
      </c>
      <c r="F629" t="str">
        <f>IF($C629="Bord","Border",IF($C629="Fill","Fill",VLOOKUP(_xlfn.NUMBERVALUE($C629),'Index (Original)'!$A:$O,15,FALSE)))</f>
        <v>r2</v>
      </c>
    </row>
    <row r="630" spans="1:6" x14ac:dyDescent="0.2">
      <c r="A630">
        <f t="shared" si="19"/>
        <v>13</v>
      </c>
      <c r="B630">
        <f t="shared" si="20"/>
        <v>23</v>
      </c>
      <c r="C630">
        <f>VLOOKUP(B630,'Layout (Modified)'!$B$4:$AD$33,MATCH(A630,'Layout (Modified)'!$B$3:$AD$3,0),FALSE)</f>
        <v>1291</v>
      </c>
      <c r="D630" t="str">
        <f>IF($C630="Bord","Border",IF($C630="Fill","Fill",VLOOKUP(_xlfn.NUMBERVALUE($C630),'Index (Original)'!$A:$O,5,FALSE)))</f>
        <v>LH82 x PHB47</v>
      </c>
      <c r="E630" t="str">
        <f>IF($C630="Bord","Border",IF($C630="Fill","Fill",VLOOKUP(_xlfn.NUMBERVALUE($C630),'Index (Original)'!$A:$O,14,FALSE)))</f>
        <v>partial</v>
      </c>
      <c r="F630" t="str">
        <f>IF($C630="Bord","Border",IF($C630="Fill","Fill",VLOOKUP(_xlfn.NUMBERVALUE($C630),'Index (Original)'!$A:$O,15,FALSE)))</f>
        <v>r2</v>
      </c>
    </row>
    <row r="631" spans="1:6" x14ac:dyDescent="0.2">
      <c r="A631">
        <f t="shared" si="19"/>
        <v>14</v>
      </c>
      <c r="B631">
        <f t="shared" si="20"/>
        <v>23</v>
      </c>
      <c r="C631">
        <f>VLOOKUP(B631,'Layout (Modified)'!$B$4:$AD$33,MATCH(A631,'Layout (Modified)'!$B$3:$AD$3,0),FALSE)</f>
        <v>1266</v>
      </c>
      <c r="D631" t="str">
        <f>IF($C631="Bord","Border",IF($C631="Fill","Fill",VLOOKUP(_xlfn.NUMBERVALUE($C631),'Index (Original)'!$A:$O,5,FALSE)))</f>
        <v>LH82 x W606S</v>
      </c>
      <c r="E631" t="str">
        <f>IF($C631="Bord","Border",IF($C631="Fill","Fill",VLOOKUP(_xlfn.NUMBERVALUE($C631),'Index (Original)'!$A:$O,14,FALSE)))</f>
        <v>partial</v>
      </c>
      <c r="F631" t="str">
        <f>IF($C631="Bord","Border",IF($C631="Fill","Fill",VLOOKUP(_xlfn.NUMBERVALUE($C631),'Index (Original)'!$A:$O,15,FALSE)))</f>
        <v>r2</v>
      </c>
    </row>
    <row r="632" spans="1:6" x14ac:dyDescent="0.2">
      <c r="A632">
        <f t="shared" si="19"/>
        <v>15</v>
      </c>
      <c r="B632">
        <f t="shared" si="20"/>
        <v>23</v>
      </c>
      <c r="C632">
        <f>VLOOKUP(B632,'Layout (Modified)'!$B$4:$AD$33,MATCH(A632,'Layout (Modified)'!$B$3:$AD$3,0),FALSE)</f>
        <v>1241</v>
      </c>
      <c r="D632" t="str">
        <f>IF($C632="Bord","Border",IF($C632="Fill","Fill",VLOOKUP(_xlfn.NUMBERVALUE($C632),'Index (Original)'!$A:$O,5,FALSE)))</f>
        <v>LH198 x PHZ51</v>
      </c>
      <c r="E632" t="str">
        <f>IF($C632="Bord","Border",IF($C632="Fill","Fill",VLOOKUP(_xlfn.NUMBERVALUE($C632),'Index (Original)'!$A:$O,14,FALSE)))</f>
        <v>partial</v>
      </c>
      <c r="F632" t="str">
        <f>IF($C632="Bord","Border",IF($C632="Fill","Fill",VLOOKUP(_xlfn.NUMBERVALUE($C632),'Index (Original)'!$A:$O,15,FALSE)))</f>
        <v>r2</v>
      </c>
    </row>
    <row r="633" spans="1:6" x14ac:dyDescent="0.2">
      <c r="A633">
        <f t="shared" si="19"/>
        <v>16</v>
      </c>
      <c r="B633">
        <f t="shared" si="20"/>
        <v>23</v>
      </c>
      <c r="C633">
        <f>VLOOKUP(B633,'Layout (Modified)'!$B$4:$AD$33,MATCH(A633,'Layout (Modified)'!$B$3:$AD$3,0),FALSE)</f>
        <v>1216</v>
      </c>
      <c r="D633" t="str">
        <f>IF($C633="Bord","Border",IF($C633="Fill","Fill",VLOOKUP(_xlfn.NUMBERVALUE($C633),'Index (Original)'!$A:$O,5,FALSE)))</f>
        <v>PHT69 x 3IIH6</v>
      </c>
      <c r="E633" t="str">
        <f>IF($C633="Bord","Border",IF($C633="Fill","Fill",VLOOKUP(_xlfn.NUMBERVALUE($C633),'Index (Original)'!$A:$O,14,FALSE)))</f>
        <v>partial</v>
      </c>
      <c r="F633" t="str">
        <f>IF($C633="Bord","Border",IF($C633="Fill","Fill",VLOOKUP(_xlfn.NUMBERVALUE($C633),'Index (Original)'!$A:$O,15,FALSE)))</f>
        <v>r2</v>
      </c>
    </row>
    <row r="634" spans="1:6" x14ac:dyDescent="0.2">
      <c r="A634">
        <f t="shared" si="19"/>
        <v>17</v>
      </c>
      <c r="B634">
        <f t="shared" si="20"/>
        <v>23</v>
      </c>
      <c r="C634">
        <f>VLOOKUP(B634,'Layout (Modified)'!$B$4:$AD$33,MATCH(A634,'Layout (Modified)'!$B$3:$AD$3,0),FALSE)</f>
        <v>1191</v>
      </c>
      <c r="D634" t="str">
        <f>IF($C634="Bord","Border",IF($C634="Fill","Fill",VLOOKUP(_xlfn.NUMBERVALUE($C634),'Index (Original)'!$A:$O,5,FALSE)))</f>
        <v>LH195 x PHM49</v>
      </c>
      <c r="E634" t="str">
        <f>IF($C634="Bord","Border",IF($C634="Fill","Fill",VLOOKUP(_xlfn.NUMBERVALUE($C634),'Index (Original)'!$A:$O,14,FALSE)))</f>
        <v>partial</v>
      </c>
      <c r="F634" t="str">
        <f>IF($C634="Bord","Border",IF($C634="Fill","Fill",VLOOKUP(_xlfn.NUMBERVALUE($C634),'Index (Original)'!$A:$O,15,FALSE)))</f>
        <v>r2</v>
      </c>
    </row>
    <row r="635" spans="1:6" x14ac:dyDescent="0.2">
      <c r="A635">
        <f t="shared" si="19"/>
        <v>18</v>
      </c>
      <c r="B635">
        <f t="shared" si="20"/>
        <v>23</v>
      </c>
      <c r="C635" t="str">
        <f>VLOOKUP(B635,'Layout (Modified)'!$B$4:$AD$33,MATCH(A635,'Layout (Modified)'!$B$3:$AD$3,0),FALSE)</f>
        <v>Bord</v>
      </c>
      <c r="D635" t="str">
        <f>IF($C635="Bord","Border",IF($C635="Fill","Fill",VLOOKUP(_xlfn.NUMBERVALUE($C635),'Index (Original)'!$A:$O,5,FALSE)))</f>
        <v>Border</v>
      </c>
      <c r="E635" t="str">
        <f>IF($C635="Bord","Border",IF($C635="Fill","Fill",VLOOKUP(_xlfn.NUMBERVALUE($C635),'Index (Original)'!$A:$O,14,FALSE)))</f>
        <v>Border</v>
      </c>
      <c r="F635" t="str">
        <f>IF($C635="Bord","Border",IF($C635="Fill","Fill",VLOOKUP(_xlfn.NUMBERVALUE($C635),'Index (Original)'!$A:$O,15,FALSE)))</f>
        <v>Border</v>
      </c>
    </row>
    <row r="636" spans="1:6" x14ac:dyDescent="0.2">
      <c r="A636">
        <f t="shared" si="19"/>
        <v>19</v>
      </c>
      <c r="B636">
        <f t="shared" si="20"/>
        <v>23</v>
      </c>
      <c r="C636" t="str">
        <f>VLOOKUP(B636,'Layout (Modified)'!$B$4:$AD$33,MATCH(A636,'Layout (Modified)'!$B$3:$AD$3,0),FALSE)</f>
        <v>Bord</v>
      </c>
      <c r="D636" t="str">
        <f>IF($C636="Bord","Border",IF($C636="Fill","Fill",VLOOKUP(_xlfn.NUMBERVALUE($C636),'Index (Original)'!$A:$O,5,FALSE)))</f>
        <v>Border</v>
      </c>
      <c r="E636" t="str">
        <f>IF($C636="Bord","Border",IF($C636="Fill","Fill",VLOOKUP(_xlfn.NUMBERVALUE($C636),'Index (Original)'!$A:$O,14,FALSE)))</f>
        <v>Border</v>
      </c>
      <c r="F636" t="str">
        <f>IF($C636="Bord","Border",IF($C636="Fill","Fill",VLOOKUP(_xlfn.NUMBERVALUE($C636),'Index (Original)'!$A:$O,15,FALSE)))</f>
        <v>Border</v>
      </c>
    </row>
    <row r="637" spans="1:6" x14ac:dyDescent="0.2">
      <c r="A637">
        <f t="shared" si="19"/>
        <v>20</v>
      </c>
      <c r="B637">
        <f t="shared" si="20"/>
        <v>23</v>
      </c>
      <c r="C637" t="str">
        <f>VLOOKUP(B637,'Layout (Modified)'!$B$4:$AD$33,MATCH(A637,'Layout (Modified)'!$B$3:$AD$3,0),FALSE)</f>
        <v>Fill</v>
      </c>
      <c r="D637" t="str">
        <f>IF($C637="Bord","Border",IF($C637="Fill","Fill",VLOOKUP(_xlfn.NUMBERVALUE($C637),'Index (Original)'!$A:$O,5,FALSE)))</f>
        <v>Fill</v>
      </c>
      <c r="E637" t="str">
        <f>IF($C637="Bord","Border",IF($C637="Fill","Fill",VLOOKUP(_xlfn.NUMBERVALUE($C637),'Index (Original)'!$A:$O,14,FALSE)))</f>
        <v>Fill</v>
      </c>
      <c r="F637" t="str">
        <f>IF($C637="Bord","Border",IF($C637="Fill","Fill",VLOOKUP(_xlfn.NUMBERVALUE($C637),'Index (Original)'!$A:$O,15,FALSE)))</f>
        <v>Fill</v>
      </c>
    </row>
    <row r="638" spans="1:6" x14ac:dyDescent="0.2">
      <c r="A638">
        <f t="shared" si="19"/>
        <v>21</v>
      </c>
      <c r="B638">
        <f t="shared" si="20"/>
        <v>23</v>
      </c>
      <c r="C638">
        <f>VLOOKUP(B638,'Layout (Modified)'!$B$4:$AD$33,MATCH(A638,'Layout (Modified)'!$B$3:$AD$3,0),FALSE)</f>
        <v>1146</v>
      </c>
      <c r="D638" t="str">
        <f>IF($C638="Bord","Border",IF($C638="Fill","Fill",VLOOKUP(_xlfn.NUMBERVALUE($C638),'Index (Original)'!$A:$O,5,FALSE)))</f>
        <v>LH82 x PHJ89</v>
      </c>
      <c r="E638" t="str">
        <f>IF($C638="Bord","Border",IF($C638="Fill","Fill",VLOOKUP(_xlfn.NUMBERVALUE($C638),'Index (Original)'!$A:$O,14,FALSE)))</f>
        <v>low</v>
      </c>
      <c r="F638" t="str">
        <f>IF($C638="Bord","Border",IF($C638="Fill","Fill",VLOOKUP(_xlfn.NUMBERVALUE($C638),'Index (Original)'!$A:$O,15,FALSE)))</f>
        <v>r2</v>
      </c>
    </row>
    <row r="639" spans="1:6" x14ac:dyDescent="0.2">
      <c r="A639">
        <f t="shared" si="19"/>
        <v>22</v>
      </c>
      <c r="B639">
        <f t="shared" si="20"/>
        <v>23</v>
      </c>
      <c r="C639">
        <f>VLOOKUP(B639,'Layout (Modified)'!$B$4:$AD$33,MATCH(A639,'Layout (Modified)'!$B$3:$AD$3,0),FALSE)</f>
        <v>1121</v>
      </c>
      <c r="D639" t="str">
        <f>IF($C639="Bord","Border",IF($C639="Fill","Fill",VLOOKUP(_xlfn.NUMBERVALUE($C639),'Index (Original)'!$A:$O,5,FALSE)))</f>
        <v>LH74 x PHM49</v>
      </c>
      <c r="E639" t="str">
        <f>IF($C639="Bord","Border",IF($C639="Fill","Fill",VLOOKUP(_xlfn.NUMBERVALUE($C639),'Index (Original)'!$A:$O,14,FALSE)))</f>
        <v>low</v>
      </c>
      <c r="F639" t="str">
        <f>IF($C639="Bord","Border",IF($C639="Fill","Fill",VLOOKUP(_xlfn.NUMBERVALUE($C639),'Index (Original)'!$A:$O,15,FALSE)))</f>
        <v>r2</v>
      </c>
    </row>
    <row r="640" spans="1:6" x14ac:dyDescent="0.2">
      <c r="A640">
        <f t="shared" si="19"/>
        <v>23</v>
      </c>
      <c r="B640">
        <f t="shared" si="20"/>
        <v>23</v>
      </c>
      <c r="C640">
        <f>VLOOKUP(B640,'Layout (Modified)'!$B$4:$AD$33,MATCH(A640,'Layout (Modified)'!$B$3:$AD$3,0),FALSE)</f>
        <v>1096</v>
      </c>
      <c r="D640" t="str">
        <f>IF($C640="Bord","Border",IF($C640="Fill","Fill",VLOOKUP(_xlfn.NUMBERVALUE($C640),'Index (Original)'!$A:$O,5,FALSE)))</f>
        <v>PHW52 x PHM49</v>
      </c>
      <c r="E640" t="str">
        <f>IF($C640="Bord","Border",IF($C640="Fill","Fill",VLOOKUP(_xlfn.NUMBERVALUE($C640),'Index (Original)'!$A:$O,14,FALSE)))</f>
        <v>low</v>
      </c>
      <c r="F640" t="str">
        <f>IF($C640="Bord","Border",IF($C640="Fill","Fill",VLOOKUP(_xlfn.NUMBERVALUE($C640),'Index (Original)'!$A:$O,15,FALSE)))</f>
        <v>r2</v>
      </c>
    </row>
    <row r="641" spans="1:6" x14ac:dyDescent="0.2">
      <c r="A641">
        <f t="shared" si="19"/>
        <v>24</v>
      </c>
      <c r="B641">
        <f t="shared" si="20"/>
        <v>23</v>
      </c>
      <c r="C641">
        <f>VLOOKUP(B641,'Layout (Modified)'!$B$4:$AD$33,MATCH(A641,'Layout (Modified)'!$B$3:$AD$3,0),FALSE)</f>
        <v>1071</v>
      </c>
      <c r="D641" t="str">
        <f>IF($C641="Bord","Border",IF($C641="Fill","Fill",VLOOKUP(_xlfn.NUMBERVALUE($C641),'Index (Original)'!$A:$O,5,FALSE)))</f>
        <v>B84 x 3IIH6</v>
      </c>
      <c r="E641" t="str">
        <f>IF($C641="Bord","Border",IF($C641="Fill","Fill",VLOOKUP(_xlfn.NUMBERVALUE($C641),'Index (Original)'!$A:$O,14,FALSE)))</f>
        <v>low</v>
      </c>
      <c r="F641" t="str">
        <f>IF($C641="Bord","Border",IF($C641="Fill","Fill",VLOOKUP(_xlfn.NUMBERVALUE($C641),'Index (Original)'!$A:$O,15,FALSE)))</f>
        <v>r2</v>
      </c>
    </row>
    <row r="642" spans="1:6" x14ac:dyDescent="0.2">
      <c r="A642">
        <f t="shared" si="19"/>
        <v>25</v>
      </c>
      <c r="B642">
        <f t="shared" si="20"/>
        <v>23</v>
      </c>
      <c r="C642">
        <f>VLOOKUP(B642,'Layout (Modified)'!$B$4:$AD$33,MATCH(A642,'Layout (Modified)'!$B$3:$AD$3,0),FALSE)</f>
        <v>1046</v>
      </c>
      <c r="D642" t="str">
        <f>IF($C642="Bord","Border",IF($C642="Fill","Fill",VLOOKUP(_xlfn.NUMBERVALUE($C642),'Index (Original)'!$A:$O,5,FALSE)))</f>
        <v>PHB47 x PHK56</v>
      </c>
      <c r="E642" t="str">
        <f>IF($C642="Bord","Border",IF($C642="Fill","Fill",VLOOKUP(_xlfn.NUMBERVALUE($C642),'Index (Original)'!$A:$O,14,FALSE)))</f>
        <v>low</v>
      </c>
      <c r="F642" t="str">
        <f>IF($C642="Bord","Border",IF($C642="Fill","Fill",VLOOKUP(_xlfn.NUMBERVALUE($C642),'Index (Original)'!$A:$O,15,FALSE)))</f>
        <v>r2</v>
      </c>
    </row>
    <row r="643" spans="1:6" x14ac:dyDescent="0.2">
      <c r="A643">
        <f t="shared" si="19"/>
        <v>26</v>
      </c>
      <c r="B643">
        <f t="shared" si="20"/>
        <v>23</v>
      </c>
      <c r="C643">
        <f>VLOOKUP(B643,'Layout (Modified)'!$B$4:$AD$33,MATCH(A643,'Layout (Modified)'!$B$3:$AD$3,0),FALSE)</f>
        <v>1021</v>
      </c>
      <c r="D643" t="str">
        <f>IF($C643="Bord","Border",IF($C643="Fill","Fill",VLOOKUP(_xlfn.NUMBERVALUE($C643),'Index (Original)'!$A:$O,5,FALSE)))</f>
        <v>F42 x Mo17</v>
      </c>
      <c r="E643" t="str">
        <f>IF($C643="Bord","Border",IF($C643="Fill","Fill",VLOOKUP(_xlfn.NUMBERVALUE($C643),'Index (Original)'!$A:$O,14,FALSE)))</f>
        <v>low</v>
      </c>
      <c r="F643" t="str">
        <f>IF($C643="Bord","Border",IF($C643="Fill","Fill",VLOOKUP(_xlfn.NUMBERVALUE($C643),'Index (Original)'!$A:$O,15,FALSE)))</f>
        <v>r2</v>
      </c>
    </row>
    <row r="644" spans="1:6" x14ac:dyDescent="0.2">
      <c r="A644">
        <f t="shared" si="19"/>
        <v>27</v>
      </c>
      <c r="B644">
        <f t="shared" si="20"/>
        <v>23</v>
      </c>
      <c r="C644" t="str">
        <f>VLOOKUP(B644,'Layout (Modified)'!$B$4:$AD$33,MATCH(A644,'Layout (Modified)'!$B$3:$AD$3,0),FALSE)</f>
        <v>Bord</v>
      </c>
      <c r="D644" t="str">
        <f>IF($C644="Bord","Border",IF($C644="Fill","Fill",VLOOKUP(_xlfn.NUMBERVALUE($C644),'Index (Original)'!$A:$O,5,FALSE)))</f>
        <v>Border</v>
      </c>
      <c r="E644" t="str">
        <f>IF($C644="Bord","Border",IF($C644="Fill","Fill",VLOOKUP(_xlfn.NUMBERVALUE($C644),'Index (Original)'!$A:$O,14,FALSE)))</f>
        <v>Border</v>
      </c>
      <c r="F644" t="str">
        <f>IF($C644="Bord","Border",IF($C644="Fill","Fill",VLOOKUP(_xlfn.NUMBERVALUE($C644),'Index (Original)'!$A:$O,15,FALSE)))</f>
        <v>Border</v>
      </c>
    </row>
    <row r="645" spans="1:6" x14ac:dyDescent="0.2">
      <c r="A645">
        <f t="shared" si="19"/>
        <v>28</v>
      </c>
      <c r="B645">
        <f t="shared" si="20"/>
        <v>23</v>
      </c>
      <c r="C645" t="str">
        <f>VLOOKUP(B645,'Layout (Modified)'!$B$4:$AD$33,MATCH(A645,'Layout (Modified)'!$B$3:$AD$3,0),FALSE)</f>
        <v>Bord</v>
      </c>
      <c r="D645" t="str">
        <f>IF($C645="Bord","Border",IF($C645="Fill","Fill",VLOOKUP(_xlfn.NUMBERVALUE($C645),'Index (Original)'!$A:$O,5,FALSE)))</f>
        <v>Border</v>
      </c>
      <c r="E645" t="str">
        <f>IF($C645="Bord","Border",IF($C645="Fill","Fill",VLOOKUP(_xlfn.NUMBERVALUE($C645),'Index (Original)'!$A:$O,14,FALSE)))</f>
        <v>Border</v>
      </c>
      <c r="F645" t="str">
        <f>IF($C645="Bord","Border",IF($C645="Fill","Fill",VLOOKUP(_xlfn.NUMBERVALUE($C645),'Index (Original)'!$A:$O,15,FALSE)))</f>
        <v>Border</v>
      </c>
    </row>
    <row r="646" spans="1:6" x14ac:dyDescent="0.2">
      <c r="A646">
        <f t="shared" si="19"/>
        <v>1</v>
      </c>
      <c r="B646">
        <f t="shared" si="20"/>
        <v>24</v>
      </c>
      <c r="C646" t="str">
        <f>VLOOKUP(B646,'Layout (Modified)'!$B$4:$AD$33,MATCH(A646,'Layout (Modified)'!$B$3:$AD$3,0),FALSE)</f>
        <v>Fill</v>
      </c>
      <c r="D646" t="str">
        <f>IF($C646="Bord","Border",IF($C646="Fill","Fill",VLOOKUP(_xlfn.NUMBERVALUE($C646),'Index (Original)'!$A:$O,5,FALSE)))</f>
        <v>Fill</v>
      </c>
      <c r="E646" t="str">
        <f>IF($C646="Bord","Border",IF($C646="Fill","Fill",VLOOKUP(_xlfn.NUMBERVALUE($C646),'Index (Original)'!$A:$O,14,FALSE)))</f>
        <v>Fill</v>
      </c>
      <c r="F646" t="str">
        <f>IF($C646="Bord","Border",IF($C646="Fill","Fill",VLOOKUP(_xlfn.NUMBERVALUE($C646),'Index (Original)'!$A:$O,15,FALSE)))</f>
        <v>Fill</v>
      </c>
    </row>
    <row r="647" spans="1:6" x14ac:dyDescent="0.2">
      <c r="A647">
        <f t="shared" si="19"/>
        <v>2</v>
      </c>
      <c r="B647">
        <f t="shared" si="20"/>
        <v>24</v>
      </c>
      <c r="C647">
        <f>VLOOKUP(B647,'Layout (Modified)'!$B$4:$AD$33,MATCH(A647,'Layout (Modified)'!$B$3:$AD$3,0),FALSE)</f>
        <v>1487</v>
      </c>
      <c r="D647" t="str">
        <f>IF($C647="Bord","Border",IF($C647="Fill","Fill",VLOOKUP(_xlfn.NUMBERVALUE($C647),'Index (Original)'!$A:$O,5,FALSE)))</f>
        <v>PHW52 x LH185</v>
      </c>
      <c r="E647" t="str">
        <f>IF($C647="Bord","Border",IF($C647="Fill","Fill",VLOOKUP(_xlfn.NUMBERVALUE($C647),'Index (Original)'!$A:$O,14,FALSE)))</f>
        <v>full</v>
      </c>
      <c r="F647" t="str">
        <f>IF($C647="Bord","Border",IF($C647="Fill","Fill",VLOOKUP(_xlfn.NUMBERVALUE($C647),'Index (Original)'!$A:$O,15,FALSE)))</f>
        <v>r2</v>
      </c>
    </row>
    <row r="648" spans="1:6" x14ac:dyDescent="0.2">
      <c r="A648">
        <f t="shared" si="19"/>
        <v>3</v>
      </c>
      <c r="B648">
        <f t="shared" si="20"/>
        <v>24</v>
      </c>
      <c r="C648">
        <f>VLOOKUP(B648,'Layout (Modified)'!$B$4:$AD$33,MATCH(A648,'Layout (Modified)'!$B$3:$AD$3,0),FALSE)</f>
        <v>1462</v>
      </c>
      <c r="D648" t="str">
        <f>IF($C648="Bord","Border",IF($C648="Fill","Fill",VLOOKUP(_xlfn.NUMBERVALUE($C648),'Index (Original)'!$A:$O,5,FALSE)))</f>
        <v>B37 x H95</v>
      </c>
      <c r="E648" t="str">
        <f>IF($C648="Bord","Border",IF($C648="Fill","Fill",VLOOKUP(_xlfn.NUMBERVALUE($C648),'Index (Original)'!$A:$O,14,FALSE)))</f>
        <v>full</v>
      </c>
      <c r="F648" t="str">
        <f>IF($C648="Bord","Border",IF($C648="Fill","Fill",VLOOKUP(_xlfn.NUMBERVALUE($C648),'Index (Original)'!$A:$O,15,FALSE)))</f>
        <v>r2</v>
      </c>
    </row>
    <row r="649" spans="1:6" x14ac:dyDescent="0.2">
      <c r="A649">
        <f t="shared" si="19"/>
        <v>4</v>
      </c>
      <c r="B649">
        <f t="shared" si="20"/>
        <v>24</v>
      </c>
      <c r="C649">
        <f>VLOOKUP(B649,'Layout (Modified)'!$B$4:$AD$33,MATCH(A649,'Layout (Modified)'!$B$3:$AD$3,0),FALSE)</f>
        <v>1437</v>
      </c>
      <c r="D649" t="str">
        <f>IF($C649="Bord","Border",IF($C649="Fill","Fill",VLOOKUP(_xlfn.NUMBERVALUE($C649),'Index (Original)'!$A:$O,5,FALSE)))</f>
        <v>PHP02 x PHB47</v>
      </c>
      <c r="E649" t="str">
        <f>IF($C649="Bord","Border",IF($C649="Fill","Fill",VLOOKUP(_xlfn.NUMBERVALUE($C649),'Index (Original)'!$A:$O,14,FALSE)))</f>
        <v>full</v>
      </c>
      <c r="F649" t="str">
        <f>IF($C649="Bord","Border",IF($C649="Fill","Fill",VLOOKUP(_xlfn.NUMBERVALUE($C649),'Index (Original)'!$A:$O,15,FALSE)))</f>
        <v>r2</v>
      </c>
    </row>
    <row r="650" spans="1:6" x14ac:dyDescent="0.2">
      <c r="A650">
        <f t="shared" si="19"/>
        <v>5</v>
      </c>
      <c r="B650">
        <f t="shared" si="20"/>
        <v>24</v>
      </c>
      <c r="C650">
        <f>VLOOKUP(B650,'Layout (Modified)'!$B$4:$AD$33,MATCH(A650,'Layout (Modified)'!$B$3:$AD$3,0),FALSE)</f>
        <v>1412</v>
      </c>
      <c r="D650" t="str">
        <f>IF($C650="Bord","Border",IF($C650="Fill","Fill",VLOOKUP(_xlfn.NUMBERVALUE($C650),'Index (Original)'!$A:$O,5,FALSE)))</f>
        <v>B37 x OH43</v>
      </c>
      <c r="E650" t="str">
        <f>IF($C650="Bord","Border",IF($C650="Fill","Fill",VLOOKUP(_xlfn.NUMBERVALUE($C650),'Index (Original)'!$A:$O,14,FALSE)))</f>
        <v>full</v>
      </c>
      <c r="F650" t="str">
        <f>IF($C650="Bord","Border",IF($C650="Fill","Fill",VLOOKUP(_xlfn.NUMBERVALUE($C650),'Index (Original)'!$A:$O,15,FALSE)))</f>
        <v>r2</v>
      </c>
    </row>
    <row r="651" spans="1:6" x14ac:dyDescent="0.2">
      <c r="A651">
        <f t="shared" si="19"/>
        <v>6</v>
      </c>
      <c r="B651">
        <f t="shared" si="20"/>
        <v>24</v>
      </c>
      <c r="C651">
        <f>VLOOKUP(B651,'Layout (Modified)'!$B$4:$AD$33,MATCH(A651,'Layout (Modified)'!$B$3:$AD$3,0),FALSE)</f>
        <v>1387</v>
      </c>
      <c r="D651" t="str">
        <f>IF($C651="Bord","Border",IF($C651="Fill","Fill",VLOOKUP(_xlfn.NUMBERVALUE($C651),'Index (Original)'!$A:$O,5,FALSE)))</f>
        <v>PHW52 x PHZ51</v>
      </c>
      <c r="E651" t="str">
        <f>IF($C651="Bord","Border",IF($C651="Fill","Fill",VLOOKUP(_xlfn.NUMBERVALUE($C651),'Index (Original)'!$A:$O,14,FALSE)))</f>
        <v>full</v>
      </c>
      <c r="F651" t="str">
        <f>IF($C651="Bord","Border",IF($C651="Fill","Fill",VLOOKUP(_xlfn.NUMBERVALUE($C651),'Index (Original)'!$A:$O,15,FALSE)))</f>
        <v>r2</v>
      </c>
    </row>
    <row r="652" spans="1:6" x14ac:dyDescent="0.2">
      <c r="A652">
        <f t="shared" si="19"/>
        <v>7</v>
      </c>
      <c r="B652">
        <f t="shared" si="20"/>
        <v>24</v>
      </c>
      <c r="C652">
        <f>VLOOKUP(B652,'Layout (Modified)'!$B$4:$AD$33,MATCH(A652,'Layout (Modified)'!$B$3:$AD$3,0),FALSE)</f>
        <v>1362</v>
      </c>
      <c r="D652" t="str">
        <f>IF($C652="Bord","Border",IF($C652="Fill","Fill",VLOOKUP(_xlfn.NUMBERVALUE($C652),'Index (Original)'!$A:$O,5,FALSE)))</f>
        <v>4N506 x 3IIH6</v>
      </c>
      <c r="E652" t="str">
        <f>IF($C652="Bord","Border",IF($C652="Fill","Fill",VLOOKUP(_xlfn.NUMBERVALUE($C652),'Index (Original)'!$A:$O,14,FALSE)))</f>
        <v>full</v>
      </c>
      <c r="F652" t="str">
        <f>IF($C652="Bord","Border",IF($C652="Fill","Fill",VLOOKUP(_xlfn.NUMBERVALUE($C652),'Index (Original)'!$A:$O,15,FALSE)))</f>
        <v>r2</v>
      </c>
    </row>
    <row r="653" spans="1:6" x14ac:dyDescent="0.2">
      <c r="A653">
        <f t="shared" si="19"/>
        <v>8</v>
      </c>
      <c r="B653">
        <f t="shared" si="20"/>
        <v>24</v>
      </c>
      <c r="C653" t="str">
        <f>VLOOKUP(B653,'Layout (Modified)'!$B$4:$AD$33,MATCH(A653,'Layout (Modified)'!$B$3:$AD$3,0),FALSE)</f>
        <v>Bord</v>
      </c>
      <c r="D653" t="str">
        <f>IF($C653="Bord","Border",IF($C653="Fill","Fill",VLOOKUP(_xlfn.NUMBERVALUE($C653),'Index (Original)'!$A:$O,5,FALSE)))</f>
        <v>Border</v>
      </c>
      <c r="E653" t="str">
        <f>IF($C653="Bord","Border",IF($C653="Fill","Fill",VLOOKUP(_xlfn.NUMBERVALUE($C653),'Index (Original)'!$A:$O,14,FALSE)))</f>
        <v>Border</v>
      </c>
      <c r="F653" t="str">
        <f>IF($C653="Bord","Border",IF($C653="Fill","Fill",VLOOKUP(_xlfn.NUMBERVALUE($C653),'Index (Original)'!$A:$O,15,FALSE)))</f>
        <v>Border</v>
      </c>
    </row>
    <row r="654" spans="1:6" x14ac:dyDescent="0.2">
      <c r="A654">
        <f t="shared" si="19"/>
        <v>9</v>
      </c>
      <c r="B654">
        <f t="shared" si="20"/>
        <v>24</v>
      </c>
      <c r="C654" t="str">
        <f>VLOOKUP(B654,'Layout (Modified)'!$B$4:$AD$33,MATCH(A654,'Layout (Modified)'!$B$3:$AD$3,0),FALSE)</f>
        <v>Bord</v>
      </c>
      <c r="D654" t="str">
        <f>IF($C654="Bord","Border",IF($C654="Fill","Fill",VLOOKUP(_xlfn.NUMBERVALUE($C654),'Index (Original)'!$A:$O,5,FALSE)))</f>
        <v>Border</v>
      </c>
      <c r="E654" t="str">
        <f>IF($C654="Bord","Border",IF($C654="Fill","Fill",VLOOKUP(_xlfn.NUMBERVALUE($C654),'Index (Original)'!$A:$O,14,FALSE)))</f>
        <v>Border</v>
      </c>
      <c r="F654" t="str">
        <f>IF($C654="Bord","Border",IF($C654="Fill","Fill",VLOOKUP(_xlfn.NUMBERVALUE($C654),'Index (Original)'!$A:$O,15,FALSE)))</f>
        <v>Border</v>
      </c>
    </row>
    <row r="655" spans="1:6" x14ac:dyDescent="0.2">
      <c r="A655">
        <f t="shared" si="19"/>
        <v>10</v>
      </c>
      <c r="B655">
        <f t="shared" si="20"/>
        <v>24</v>
      </c>
      <c r="C655" t="str">
        <f>VLOOKUP(B655,'Layout (Modified)'!$B$4:$AD$33,MATCH(A655,'Layout (Modified)'!$B$3:$AD$3,0),FALSE)</f>
        <v>Bord</v>
      </c>
      <c r="D655" t="str">
        <f>IF($C655="Bord","Border",IF($C655="Fill","Fill",VLOOKUP(_xlfn.NUMBERVALUE($C655),'Index (Original)'!$A:$O,5,FALSE)))</f>
        <v>Border</v>
      </c>
      <c r="E655" t="str">
        <f>IF($C655="Bord","Border",IF($C655="Fill","Fill",VLOOKUP(_xlfn.NUMBERVALUE($C655),'Index (Original)'!$A:$O,14,FALSE)))</f>
        <v>Border</v>
      </c>
      <c r="F655" t="str">
        <f>IF($C655="Bord","Border",IF($C655="Fill","Fill",VLOOKUP(_xlfn.NUMBERVALUE($C655),'Index (Original)'!$A:$O,15,FALSE)))</f>
        <v>Border</v>
      </c>
    </row>
    <row r="656" spans="1:6" x14ac:dyDescent="0.2">
      <c r="A656">
        <f t="shared" si="19"/>
        <v>11</v>
      </c>
      <c r="B656">
        <f t="shared" si="20"/>
        <v>24</v>
      </c>
      <c r="C656" t="str">
        <f>VLOOKUP(B656,'Layout (Modified)'!$B$4:$AD$33,MATCH(A656,'Layout (Modified)'!$B$3:$AD$3,0),FALSE)</f>
        <v>Fill</v>
      </c>
      <c r="D656" t="str">
        <f>IF($C656="Bord","Border",IF($C656="Fill","Fill",VLOOKUP(_xlfn.NUMBERVALUE($C656),'Index (Original)'!$A:$O,5,FALSE)))</f>
        <v>Fill</v>
      </c>
      <c r="E656" t="str">
        <f>IF($C656="Bord","Border",IF($C656="Fill","Fill",VLOOKUP(_xlfn.NUMBERVALUE($C656),'Index (Original)'!$A:$O,14,FALSE)))</f>
        <v>Fill</v>
      </c>
      <c r="F656" t="str">
        <f>IF($C656="Bord","Border",IF($C656="Fill","Fill",VLOOKUP(_xlfn.NUMBERVALUE($C656),'Index (Original)'!$A:$O,15,FALSE)))</f>
        <v>Fill</v>
      </c>
    </row>
    <row r="657" spans="1:6" x14ac:dyDescent="0.2">
      <c r="A657">
        <f t="shared" si="19"/>
        <v>12</v>
      </c>
      <c r="B657">
        <f t="shared" si="20"/>
        <v>24</v>
      </c>
      <c r="C657">
        <f>VLOOKUP(B657,'Layout (Modified)'!$B$4:$AD$33,MATCH(A657,'Layout (Modified)'!$B$3:$AD$3,0),FALSE)</f>
        <v>1317</v>
      </c>
      <c r="D657" t="str">
        <f>IF($C657="Bord","Border",IF($C657="Fill","Fill",VLOOKUP(_xlfn.NUMBERVALUE($C657),'Index (Original)'!$A:$O,5,FALSE)))</f>
        <v>PHK56 x LH185</v>
      </c>
      <c r="E657" t="str">
        <f>IF($C657="Bord","Border",IF($C657="Fill","Fill",VLOOKUP(_xlfn.NUMBERVALUE($C657),'Index (Original)'!$A:$O,14,FALSE)))</f>
        <v>partial</v>
      </c>
      <c r="F657" t="str">
        <f>IF($C657="Bord","Border",IF($C657="Fill","Fill",VLOOKUP(_xlfn.NUMBERVALUE($C657),'Index (Original)'!$A:$O,15,FALSE)))</f>
        <v>r2</v>
      </c>
    </row>
    <row r="658" spans="1:6" x14ac:dyDescent="0.2">
      <c r="A658">
        <f t="shared" si="19"/>
        <v>13</v>
      </c>
      <c r="B658">
        <f t="shared" si="20"/>
        <v>24</v>
      </c>
      <c r="C658">
        <f>VLOOKUP(B658,'Layout (Modified)'!$B$4:$AD$33,MATCH(A658,'Layout (Modified)'!$B$3:$AD$3,0),FALSE)</f>
        <v>1292</v>
      </c>
      <c r="D658" t="str">
        <f>IF($C658="Bord","Border",IF($C658="Fill","Fill",VLOOKUP(_xlfn.NUMBERVALUE($C658),'Index (Original)'!$A:$O,5,FALSE)))</f>
        <v>Syngenta NK0760-3111</v>
      </c>
      <c r="E658" t="str">
        <f>IF($C658="Bord","Border",IF($C658="Fill","Fill",VLOOKUP(_xlfn.NUMBERVALUE($C658),'Index (Original)'!$A:$O,14,FALSE)))</f>
        <v>partial</v>
      </c>
      <c r="F658" t="str">
        <f>IF($C658="Bord","Border",IF($C658="Fill","Fill",VLOOKUP(_xlfn.NUMBERVALUE($C658),'Index (Original)'!$A:$O,15,FALSE)))</f>
        <v>r2</v>
      </c>
    </row>
    <row r="659" spans="1:6" x14ac:dyDescent="0.2">
      <c r="A659">
        <f t="shared" si="19"/>
        <v>14</v>
      </c>
      <c r="B659">
        <f t="shared" si="20"/>
        <v>24</v>
      </c>
      <c r="C659">
        <f>VLOOKUP(B659,'Layout (Modified)'!$B$4:$AD$33,MATCH(A659,'Layout (Modified)'!$B$3:$AD$3,0),FALSE)</f>
        <v>1267</v>
      </c>
      <c r="D659" t="str">
        <f>IF($C659="Bord","Border",IF($C659="Fill","Fill",VLOOKUP(_xlfn.NUMBERVALUE($C659),'Index (Original)'!$A:$O,5,FALSE)))</f>
        <v>F42 x Mo17</v>
      </c>
      <c r="E659" t="str">
        <f>IF($C659="Bord","Border",IF($C659="Fill","Fill",VLOOKUP(_xlfn.NUMBERVALUE($C659),'Index (Original)'!$A:$O,14,FALSE)))</f>
        <v>partial</v>
      </c>
      <c r="F659" t="str">
        <f>IF($C659="Bord","Border",IF($C659="Fill","Fill",VLOOKUP(_xlfn.NUMBERVALUE($C659),'Index (Original)'!$A:$O,15,FALSE)))</f>
        <v>r2</v>
      </c>
    </row>
    <row r="660" spans="1:6" x14ac:dyDescent="0.2">
      <c r="A660">
        <f t="shared" si="19"/>
        <v>15</v>
      </c>
      <c r="B660">
        <f t="shared" si="20"/>
        <v>24</v>
      </c>
      <c r="C660">
        <f>VLOOKUP(B660,'Layout (Modified)'!$B$4:$AD$33,MATCH(A660,'Layout (Modified)'!$B$3:$AD$3,0),FALSE)</f>
        <v>1242</v>
      </c>
      <c r="D660" t="str">
        <f>IF($C660="Bord","Border",IF($C660="Fill","Fill",VLOOKUP(_xlfn.NUMBERVALUE($C660),'Index (Original)'!$A:$O,5,FALSE)))</f>
        <v>Pioneer P0589 AMXT</v>
      </c>
      <c r="E660" t="str">
        <f>IF($C660="Bord","Border",IF($C660="Fill","Fill",VLOOKUP(_xlfn.NUMBERVALUE($C660),'Index (Original)'!$A:$O,14,FALSE)))</f>
        <v>partial</v>
      </c>
      <c r="F660" t="str">
        <f>IF($C660="Bord","Border",IF($C660="Fill","Fill",VLOOKUP(_xlfn.NUMBERVALUE($C660),'Index (Original)'!$A:$O,15,FALSE)))</f>
        <v>r2</v>
      </c>
    </row>
    <row r="661" spans="1:6" x14ac:dyDescent="0.2">
      <c r="A661">
        <f t="shared" si="19"/>
        <v>16</v>
      </c>
      <c r="B661">
        <f t="shared" si="20"/>
        <v>24</v>
      </c>
      <c r="C661">
        <f>VLOOKUP(B661,'Layout (Modified)'!$B$4:$AD$33,MATCH(A661,'Layout (Modified)'!$B$3:$AD$3,0),FALSE)</f>
        <v>1217</v>
      </c>
      <c r="D661" t="str">
        <f>IF($C661="Bord","Border",IF($C661="Fill","Fill",VLOOKUP(_xlfn.NUMBERVALUE($C661),'Index (Original)'!$A:$O,5,FALSE)))</f>
        <v>PHK56 x LH145</v>
      </c>
      <c r="E661" t="str">
        <f>IF($C661="Bord","Border",IF($C661="Fill","Fill",VLOOKUP(_xlfn.NUMBERVALUE($C661),'Index (Original)'!$A:$O,14,FALSE)))</f>
        <v>partial</v>
      </c>
      <c r="F661" t="str">
        <f>IF($C661="Bord","Border",IF($C661="Fill","Fill",VLOOKUP(_xlfn.NUMBERVALUE($C661),'Index (Original)'!$A:$O,15,FALSE)))</f>
        <v>r2</v>
      </c>
    </row>
    <row r="662" spans="1:6" x14ac:dyDescent="0.2">
      <c r="A662">
        <f t="shared" si="19"/>
        <v>17</v>
      </c>
      <c r="B662">
        <f t="shared" si="20"/>
        <v>24</v>
      </c>
      <c r="C662">
        <f>VLOOKUP(B662,'Layout (Modified)'!$B$4:$AD$33,MATCH(A662,'Layout (Modified)'!$B$3:$AD$3,0),FALSE)</f>
        <v>1192</v>
      </c>
      <c r="D662" t="str">
        <f>IF($C662="Bord","Border",IF($C662="Fill","Fill",VLOOKUP(_xlfn.NUMBERVALUE($C662),'Index (Original)'!$A:$O,5,FALSE)))</f>
        <v>PHW52 x LH185</v>
      </c>
      <c r="E662" t="str">
        <f>IF($C662="Bord","Border",IF($C662="Fill","Fill",VLOOKUP(_xlfn.NUMBERVALUE($C662),'Index (Original)'!$A:$O,14,FALSE)))</f>
        <v>partial</v>
      </c>
      <c r="F662" t="str">
        <f>IF($C662="Bord","Border",IF($C662="Fill","Fill",VLOOKUP(_xlfn.NUMBERVALUE($C662),'Index (Original)'!$A:$O,15,FALSE)))</f>
        <v>r2</v>
      </c>
    </row>
    <row r="663" spans="1:6" x14ac:dyDescent="0.2">
      <c r="A663">
        <f t="shared" si="19"/>
        <v>18</v>
      </c>
      <c r="B663">
        <f t="shared" si="20"/>
        <v>24</v>
      </c>
      <c r="C663" t="str">
        <f>VLOOKUP(B663,'Layout (Modified)'!$B$4:$AD$33,MATCH(A663,'Layout (Modified)'!$B$3:$AD$3,0),FALSE)</f>
        <v>Bord</v>
      </c>
      <c r="D663" t="str">
        <f>IF($C663="Bord","Border",IF($C663="Fill","Fill",VLOOKUP(_xlfn.NUMBERVALUE($C663),'Index (Original)'!$A:$O,5,FALSE)))</f>
        <v>Border</v>
      </c>
      <c r="E663" t="str">
        <f>IF($C663="Bord","Border",IF($C663="Fill","Fill",VLOOKUP(_xlfn.NUMBERVALUE($C663),'Index (Original)'!$A:$O,14,FALSE)))</f>
        <v>Border</v>
      </c>
      <c r="F663" t="str">
        <f>IF($C663="Bord","Border",IF($C663="Fill","Fill",VLOOKUP(_xlfn.NUMBERVALUE($C663),'Index (Original)'!$A:$O,15,FALSE)))</f>
        <v>Border</v>
      </c>
    </row>
    <row r="664" spans="1:6" x14ac:dyDescent="0.2">
      <c r="A664">
        <f t="shared" si="19"/>
        <v>19</v>
      </c>
      <c r="B664">
        <f t="shared" si="20"/>
        <v>24</v>
      </c>
      <c r="C664" t="str">
        <f>VLOOKUP(B664,'Layout (Modified)'!$B$4:$AD$33,MATCH(A664,'Layout (Modified)'!$B$3:$AD$3,0),FALSE)</f>
        <v>Bord</v>
      </c>
      <c r="D664" t="str">
        <f>IF($C664="Bord","Border",IF($C664="Fill","Fill",VLOOKUP(_xlfn.NUMBERVALUE($C664),'Index (Original)'!$A:$O,5,FALSE)))</f>
        <v>Border</v>
      </c>
      <c r="E664" t="str">
        <f>IF($C664="Bord","Border",IF($C664="Fill","Fill",VLOOKUP(_xlfn.NUMBERVALUE($C664),'Index (Original)'!$A:$O,14,FALSE)))</f>
        <v>Border</v>
      </c>
      <c r="F664" t="str">
        <f>IF($C664="Bord","Border",IF($C664="Fill","Fill",VLOOKUP(_xlfn.NUMBERVALUE($C664),'Index (Original)'!$A:$O,15,FALSE)))</f>
        <v>Border</v>
      </c>
    </row>
    <row r="665" spans="1:6" x14ac:dyDescent="0.2">
      <c r="A665">
        <f t="shared" si="19"/>
        <v>20</v>
      </c>
      <c r="B665">
        <f t="shared" si="20"/>
        <v>24</v>
      </c>
      <c r="C665" t="str">
        <f>VLOOKUP(B665,'Layout (Modified)'!$B$4:$AD$33,MATCH(A665,'Layout (Modified)'!$B$3:$AD$3,0),FALSE)</f>
        <v>Fill</v>
      </c>
      <c r="D665" t="str">
        <f>IF($C665="Bord","Border",IF($C665="Fill","Fill",VLOOKUP(_xlfn.NUMBERVALUE($C665),'Index (Original)'!$A:$O,5,FALSE)))</f>
        <v>Fill</v>
      </c>
      <c r="E665" t="str">
        <f>IF($C665="Bord","Border",IF($C665="Fill","Fill",VLOOKUP(_xlfn.NUMBERVALUE($C665),'Index (Original)'!$A:$O,14,FALSE)))</f>
        <v>Fill</v>
      </c>
      <c r="F665" t="str">
        <f>IF($C665="Bord","Border",IF($C665="Fill","Fill",VLOOKUP(_xlfn.NUMBERVALUE($C665),'Index (Original)'!$A:$O,15,FALSE)))</f>
        <v>Fill</v>
      </c>
    </row>
    <row r="666" spans="1:6" x14ac:dyDescent="0.2">
      <c r="A666">
        <f t="shared" si="19"/>
        <v>21</v>
      </c>
      <c r="B666">
        <f t="shared" si="20"/>
        <v>24</v>
      </c>
      <c r="C666">
        <f>VLOOKUP(B666,'Layout (Modified)'!$B$4:$AD$33,MATCH(A666,'Layout (Modified)'!$B$3:$AD$3,0),FALSE)</f>
        <v>1147</v>
      </c>
      <c r="D666" t="str">
        <f>IF($C666="Bord","Border",IF($C666="Fill","Fill",VLOOKUP(_xlfn.NUMBERVALUE($C666),'Index (Original)'!$A:$O,5,FALSE)))</f>
        <v>PHK56 x PHJ89</v>
      </c>
      <c r="E666" t="str">
        <f>IF($C666="Bord","Border",IF($C666="Fill","Fill",VLOOKUP(_xlfn.NUMBERVALUE($C666),'Index (Original)'!$A:$O,14,FALSE)))</f>
        <v>low</v>
      </c>
      <c r="F666" t="str">
        <f>IF($C666="Bord","Border",IF($C666="Fill","Fill",VLOOKUP(_xlfn.NUMBERVALUE($C666),'Index (Original)'!$A:$O,15,FALSE)))</f>
        <v>r2</v>
      </c>
    </row>
    <row r="667" spans="1:6" x14ac:dyDescent="0.2">
      <c r="A667">
        <f t="shared" si="19"/>
        <v>22</v>
      </c>
      <c r="B667">
        <f t="shared" si="20"/>
        <v>24</v>
      </c>
      <c r="C667">
        <f>VLOOKUP(B667,'Layout (Modified)'!$B$4:$AD$33,MATCH(A667,'Layout (Modified)'!$B$3:$AD$3,0),FALSE)</f>
        <v>1122</v>
      </c>
      <c r="D667" t="str">
        <f>IF($C667="Bord","Border",IF($C667="Fill","Fill",VLOOKUP(_xlfn.NUMBERVALUE($C667),'Index (Original)'!$A:$O,5,FALSE)))</f>
        <v>4N506 x 3IIH6</v>
      </c>
      <c r="E667" t="str">
        <f>IF($C667="Bord","Border",IF($C667="Fill","Fill",VLOOKUP(_xlfn.NUMBERVALUE($C667),'Index (Original)'!$A:$O,14,FALSE)))</f>
        <v>low</v>
      </c>
      <c r="F667" t="str">
        <f>IF($C667="Bord","Border",IF($C667="Fill","Fill",VLOOKUP(_xlfn.NUMBERVALUE($C667),'Index (Original)'!$A:$O,15,FALSE)))</f>
        <v>r2</v>
      </c>
    </row>
    <row r="668" spans="1:6" x14ac:dyDescent="0.2">
      <c r="A668">
        <f t="shared" si="19"/>
        <v>23</v>
      </c>
      <c r="B668">
        <f t="shared" si="20"/>
        <v>24</v>
      </c>
      <c r="C668">
        <f>VLOOKUP(B668,'Layout (Modified)'!$B$4:$AD$33,MATCH(A668,'Layout (Modified)'!$B$3:$AD$3,0),FALSE)</f>
        <v>1097</v>
      </c>
      <c r="D668" t="str">
        <f>IF($C668="Bord","Border",IF($C668="Fill","Fill",VLOOKUP(_xlfn.NUMBERVALUE($C668),'Index (Original)'!$A:$O,5,FALSE)))</f>
        <v>PHK56 x LH185</v>
      </c>
      <c r="E668" t="str">
        <f>IF($C668="Bord","Border",IF($C668="Fill","Fill",VLOOKUP(_xlfn.NUMBERVALUE($C668),'Index (Original)'!$A:$O,14,FALSE)))</f>
        <v>low</v>
      </c>
      <c r="F668" t="str">
        <f>IF($C668="Bord","Border",IF($C668="Fill","Fill",VLOOKUP(_xlfn.NUMBERVALUE($C668),'Index (Original)'!$A:$O,15,FALSE)))</f>
        <v>r2</v>
      </c>
    </row>
    <row r="669" spans="1:6" x14ac:dyDescent="0.2">
      <c r="A669">
        <f t="shared" si="19"/>
        <v>24</v>
      </c>
      <c r="B669">
        <f t="shared" si="20"/>
        <v>24</v>
      </c>
      <c r="C669">
        <f>VLOOKUP(B669,'Layout (Modified)'!$B$4:$AD$33,MATCH(A669,'Layout (Modified)'!$B$3:$AD$3,0),FALSE)</f>
        <v>1072</v>
      </c>
      <c r="D669" t="str">
        <f>IF($C669="Bord","Border",IF($C669="Fill","Fill",VLOOKUP(_xlfn.NUMBERVALUE($C669),'Index (Original)'!$A:$O,5,FALSE)))</f>
        <v>PHK76 x LH198</v>
      </c>
      <c r="E669" t="str">
        <f>IF($C669="Bord","Border",IF($C669="Fill","Fill",VLOOKUP(_xlfn.NUMBERVALUE($C669),'Index (Original)'!$A:$O,14,FALSE)))</f>
        <v>low</v>
      </c>
      <c r="F669" t="str">
        <f>IF($C669="Bord","Border",IF($C669="Fill","Fill",VLOOKUP(_xlfn.NUMBERVALUE($C669),'Index (Original)'!$A:$O,15,FALSE)))</f>
        <v>r2</v>
      </c>
    </row>
    <row r="670" spans="1:6" x14ac:dyDescent="0.2">
      <c r="A670">
        <f t="shared" si="19"/>
        <v>25</v>
      </c>
      <c r="B670">
        <f t="shared" si="20"/>
        <v>24</v>
      </c>
      <c r="C670">
        <f>VLOOKUP(B670,'Layout (Modified)'!$B$4:$AD$33,MATCH(A670,'Layout (Modified)'!$B$3:$AD$3,0),FALSE)</f>
        <v>1047</v>
      </c>
      <c r="D670" t="str">
        <f>IF($C670="Bord","Border",IF($C670="Fill","Fill",VLOOKUP(_xlfn.NUMBERVALUE($C670),'Index (Original)'!$A:$O,5,FALSE)))</f>
        <v>PHN46 x PHB47</v>
      </c>
      <c r="E670" t="str">
        <f>IF($C670="Bord","Border",IF($C670="Fill","Fill",VLOOKUP(_xlfn.NUMBERVALUE($C670),'Index (Original)'!$A:$O,14,FALSE)))</f>
        <v>low</v>
      </c>
      <c r="F670" t="str">
        <f>IF($C670="Bord","Border",IF($C670="Fill","Fill",VLOOKUP(_xlfn.NUMBERVALUE($C670),'Index (Original)'!$A:$O,15,FALSE)))</f>
        <v>r2</v>
      </c>
    </row>
    <row r="671" spans="1:6" x14ac:dyDescent="0.2">
      <c r="A671">
        <f t="shared" ref="A671:A734" si="21">A643</f>
        <v>26</v>
      </c>
      <c r="B671">
        <f t="shared" ref="B671:B681" si="22">IF(A671&lt;A670,B670+1,B670)</f>
        <v>24</v>
      </c>
      <c r="C671">
        <f>VLOOKUP(B671,'Layout (Modified)'!$B$4:$AD$33,MATCH(A671,'Layout (Modified)'!$B$3:$AD$3,0),FALSE)</f>
        <v>1022</v>
      </c>
      <c r="D671" t="str">
        <f>IF($C671="Bord","Border",IF($C671="Fill","Fill",VLOOKUP(_xlfn.NUMBERVALUE($C671),'Index (Original)'!$A:$O,5,FALSE)))</f>
        <v>B105 x 3IIH6</v>
      </c>
      <c r="E671" t="str">
        <f>IF($C671="Bord","Border",IF($C671="Fill","Fill",VLOOKUP(_xlfn.NUMBERVALUE($C671),'Index (Original)'!$A:$O,14,FALSE)))</f>
        <v>low</v>
      </c>
      <c r="F671" t="str">
        <f>IF($C671="Bord","Border",IF($C671="Fill","Fill",VLOOKUP(_xlfn.NUMBERVALUE($C671),'Index (Original)'!$A:$O,15,FALSE)))</f>
        <v>r2</v>
      </c>
    </row>
    <row r="672" spans="1:6" x14ac:dyDescent="0.2">
      <c r="A672">
        <f t="shared" si="21"/>
        <v>27</v>
      </c>
      <c r="B672">
        <f t="shared" si="22"/>
        <v>24</v>
      </c>
      <c r="C672" t="str">
        <f>VLOOKUP(B672,'Layout (Modified)'!$B$4:$AD$33,MATCH(A672,'Layout (Modified)'!$B$3:$AD$3,0),FALSE)</f>
        <v>Bord</v>
      </c>
      <c r="D672" t="str">
        <f>IF($C672="Bord","Border",IF($C672="Fill","Fill",VLOOKUP(_xlfn.NUMBERVALUE($C672),'Index (Original)'!$A:$O,5,FALSE)))</f>
        <v>Border</v>
      </c>
      <c r="E672" t="str">
        <f>IF($C672="Bord","Border",IF($C672="Fill","Fill",VLOOKUP(_xlfn.NUMBERVALUE($C672),'Index (Original)'!$A:$O,14,FALSE)))</f>
        <v>Border</v>
      </c>
      <c r="F672" t="str">
        <f>IF($C672="Bord","Border",IF($C672="Fill","Fill",VLOOKUP(_xlfn.NUMBERVALUE($C672),'Index (Original)'!$A:$O,15,FALSE)))</f>
        <v>Border</v>
      </c>
    </row>
    <row r="673" spans="1:6" x14ac:dyDescent="0.2">
      <c r="A673">
        <f t="shared" si="21"/>
        <v>28</v>
      </c>
      <c r="B673">
        <f t="shared" si="22"/>
        <v>24</v>
      </c>
      <c r="C673" t="str">
        <f>VLOOKUP(B673,'Layout (Modified)'!$B$4:$AD$33,MATCH(A673,'Layout (Modified)'!$B$3:$AD$3,0),FALSE)</f>
        <v>Bord</v>
      </c>
      <c r="D673" t="str">
        <f>IF($C673="Bord","Border",IF($C673="Fill","Fill",VLOOKUP(_xlfn.NUMBERVALUE($C673),'Index (Original)'!$A:$O,5,FALSE)))</f>
        <v>Border</v>
      </c>
      <c r="E673" t="str">
        <f>IF($C673="Bord","Border",IF($C673="Fill","Fill",VLOOKUP(_xlfn.NUMBERVALUE($C673),'Index (Original)'!$A:$O,14,FALSE)))</f>
        <v>Border</v>
      </c>
      <c r="F673" t="str">
        <f>IF($C673="Bord","Border",IF($C673="Fill","Fill",VLOOKUP(_xlfn.NUMBERVALUE($C673),'Index (Original)'!$A:$O,15,FALSE)))</f>
        <v>Border</v>
      </c>
    </row>
    <row r="674" spans="1:6" x14ac:dyDescent="0.2">
      <c r="A674">
        <f t="shared" si="21"/>
        <v>1</v>
      </c>
      <c r="B674">
        <f t="shared" si="22"/>
        <v>25</v>
      </c>
      <c r="C674" t="str">
        <f>VLOOKUP(B674,'Layout (Modified)'!$B$4:$AD$33,MATCH(A674,'Layout (Modified)'!$B$3:$AD$3,0),FALSE)</f>
        <v>Fill</v>
      </c>
      <c r="D674" t="str">
        <f>IF($C674="Bord","Border",IF($C674="Fill","Fill",VLOOKUP(_xlfn.NUMBERVALUE($C674),'Index (Original)'!$A:$O,5,FALSE)))</f>
        <v>Fill</v>
      </c>
      <c r="E674" t="str">
        <f>IF($C674="Bord","Border",IF($C674="Fill","Fill",VLOOKUP(_xlfn.NUMBERVALUE($C674),'Index (Original)'!$A:$O,14,FALSE)))</f>
        <v>Fill</v>
      </c>
      <c r="F674" t="str">
        <f>IF($C674="Bord","Border",IF($C674="Fill","Fill",VLOOKUP(_xlfn.NUMBERVALUE($C674),'Index (Original)'!$A:$O,15,FALSE)))</f>
        <v>Fill</v>
      </c>
    </row>
    <row r="675" spans="1:6" x14ac:dyDescent="0.2">
      <c r="A675">
        <f t="shared" si="21"/>
        <v>2</v>
      </c>
      <c r="B675">
        <f t="shared" si="22"/>
        <v>25</v>
      </c>
      <c r="C675">
        <f>VLOOKUP(B675,'Layout (Modified)'!$B$4:$AD$33,MATCH(A675,'Layout (Modified)'!$B$3:$AD$3,0),FALSE)</f>
        <v>1488</v>
      </c>
      <c r="D675" t="str">
        <f>IF($C675="Bord","Border",IF($C675="Fill","Fill",VLOOKUP(_xlfn.NUMBERVALUE($C675),'Index (Original)'!$A:$O,5,FALSE)))</f>
        <v>2FACC x 3IIH6</v>
      </c>
      <c r="E675" t="str">
        <f>IF($C675="Bord","Border",IF($C675="Fill","Fill",VLOOKUP(_xlfn.NUMBERVALUE($C675),'Index (Original)'!$A:$O,14,FALSE)))</f>
        <v>full</v>
      </c>
      <c r="F675" t="str">
        <f>IF($C675="Bord","Border",IF($C675="Fill","Fill",VLOOKUP(_xlfn.NUMBERVALUE($C675),'Index (Original)'!$A:$O,15,FALSE)))</f>
        <v>r2</v>
      </c>
    </row>
    <row r="676" spans="1:6" x14ac:dyDescent="0.2">
      <c r="A676">
        <f t="shared" si="21"/>
        <v>3</v>
      </c>
      <c r="B676">
        <f t="shared" si="22"/>
        <v>25</v>
      </c>
      <c r="C676">
        <f>VLOOKUP(B676,'Layout (Modified)'!$B$4:$AD$33,MATCH(A676,'Layout (Modified)'!$B$3:$AD$3,0),FALSE)</f>
        <v>1463</v>
      </c>
      <c r="D676" t="str">
        <f>IF($C676="Bord","Border",IF($C676="Fill","Fill",VLOOKUP(_xlfn.NUMBERVALUE($C676),'Index (Original)'!$A:$O,5,FALSE)))</f>
        <v>B14A x Mo17</v>
      </c>
      <c r="E676" t="str">
        <f>IF($C676="Bord","Border",IF($C676="Fill","Fill",VLOOKUP(_xlfn.NUMBERVALUE($C676),'Index (Original)'!$A:$O,14,FALSE)))</f>
        <v>full</v>
      </c>
      <c r="F676" t="str">
        <f>IF($C676="Bord","Border",IF($C676="Fill","Fill",VLOOKUP(_xlfn.NUMBERVALUE($C676),'Index (Original)'!$A:$O,15,FALSE)))</f>
        <v>r2</v>
      </c>
    </row>
    <row r="677" spans="1:6" x14ac:dyDescent="0.2">
      <c r="A677">
        <f t="shared" si="21"/>
        <v>4</v>
      </c>
      <c r="B677">
        <f t="shared" si="22"/>
        <v>25</v>
      </c>
      <c r="C677">
        <f>VLOOKUP(B677,'Layout (Modified)'!$B$4:$AD$33,MATCH(A677,'Layout (Modified)'!$B$3:$AD$3,0),FALSE)</f>
        <v>1438</v>
      </c>
      <c r="D677" t="str">
        <f>IF($C677="Bord","Border",IF($C677="Fill","Fill",VLOOKUP(_xlfn.NUMBERVALUE($C677),'Index (Original)'!$A:$O,5,FALSE)))</f>
        <v>LH145 x LH162</v>
      </c>
      <c r="E677" t="str">
        <f>IF($C677="Bord","Border",IF($C677="Fill","Fill",VLOOKUP(_xlfn.NUMBERVALUE($C677),'Index (Original)'!$A:$O,14,FALSE)))</f>
        <v>full</v>
      </c>
      <c r="F677" t="str">
        <f>IF($C677="Bord","Border",IF($C677="Fill","Fill",VLOOKUP(_xlfn.NUMBERVALUE($C677),'Index (Original)'!$A:$O,15,FALSE)))</f>
        <v>r2</v>
      </c>
    </row>
    <row r="678" spans="1:6" x14ac:dyDescent="0.2">
      <c r="A678">
        <f t="shared" si="21"/>
        <v>5</v>
      </c>
      <c r="B678">
        <f t="shared" si="22"/>
        <v>25</v>
      </c>
      <c r="C678">
        <f>VLOOKUP(B678,'Layout (Modified)'!$B$4:$AD$33,MATCH(A678,'Layout (Modified)'!$B$3:$AD$3,0),FALSE)</f>
        <v>1413</v>
      </c>
      <c r="D678" t="str">
        <f>IF($C678="Bord","Border",IF($C678="Fill","Fill",VLOOKUP(_xlfn.NUMBERVALUE($C678),'Index (Original)'!$A:$O,5,FALSE)))</f>
        <v>LH195 x PHM49</v>
      </c>
      <c r="E678" t="str">
        <f>IF($C678="Bord","Border",IF($C678="Fill","Fill",VLOOKUP(_xlfn.NUMBERVALUE($C678),'Index (Original)'!$A:$O,14,FALSE)))</f>
        <v>full</v>
      </c>
      <c r="F678" t="str">
        <f>IF($C678="Bord","Border",IF($C678="Fill","Fill",VLOOKUP(_xlfn.NUMBERVALUE($C678),'Index (Original)'!$A:$O,15,FALSE)))</f>
        <v>r2</v>
      </c>
    </row>
    <row r="679" spans="1:6" x14ac:dyDescent="0.2">
      <c r="A679">
        <f t="shared" si="21"/>
        <v>6</v>
      </c>
      <c r="B679">
        <f t="shared" si="22"/>
        <v>25</v>
      </c>
      <c r="C679">
        <f>VLOOKUP(B679,'Layout (Modified)'!$B$4:$AD$33,MATCH(A679,'Layout (Modified)'!$B$3:$AD$3,0),FALSE)</f>
        <v>1388</v>
      </c>
      <c r="D679" t="str">
        <f>IF($C679="Bord","Border",IF($C679="Fill","Fill",VLOOKUP(_xlfn.NUMBERVALUE($C679),'Index (Original)'!$A:$O,5,FALSE)))</f>
        <v>LH123HT x 3IIH6</v>
      </c>
      <c r="E679" t="str">
        <f>IF($C679="Bord","Border",IF($C679="Fill","Fill",VLOOKUP(_xlfn.NUMBERVALUE($C679),'Index (Original)'!$A:$O,14,FALSE)))</f>
        <v>full</v>
      </c>
      <c r="F679" t="str">
        <f>IF($C679="Bord","Border",IF($C679="Fill","Fill",VLOOKUP(_xlfn.NUMBERVALUE($C679),'Index (Original)'!$A:$O,15,FALSE)))</f>
        <v>r2</v>
      </c>
    </row>
    <row r="680" spans="1:6" x14ac:dyDescent="0.2">
      <c r="A680">
        <f t="shared" si="21"/>
        <v>7</v>
      </c>
      <c r="B680">
        <f t="shared" si="22"/>
        <v>25</v>
      </c>
      <c r="C680">
        <f>VLOOKUP(B680,'Layout (Modified)'!$B$4:$AD$33,MATCH(A680,'Layout (Modified)'!$B$3:$AD$3,0),FALSE)</f>
        <v>1363</v>
      </c>
      <c r="D680" t="str">
        <f>IF($C680="Bord","Border",IF($C680="Fill","Fill",VLOOKUP(_xlfn.NUMBERVALUE($C680),'Index (Original)'!$A:$O,5,FALSE)))</f>
        <v>PHB47 x PHK56</v>
      </c>
      <c r="E680" t="str">
        <f>IF($C680="Bord","Border",IF($C680="Fill","Fill",VLOOKUP(_xlfn.NUMBERVALUE($C680),'Index (Original)'!$A:$O,14,FALSE)))</f>
        <v>full</v>
      </c>
      <c r="F680" t="str">
        <f>IF($C680="Bord","Border",IF($C680="Fill","Fill",VLOOKUP(_xlfn.NUMBERVALUE($C680),'Index (Original)'!$A:$O,15,FALSE)))</f>
        <v>r2</v>
      </c>
    </row>
    <row r="681" spans="1:6" x14ac:dyDescent="0.2">
      <c r="A681">
        <f t="shared" si="21"/>
        <v>8</v>
      </c>
      <c r="B681">
        <f t="shared" si="22"/>
        <v>25</v>
      </c>
      <c r="C681" t="str">
        <f>VLOOKUP(B681,'Layout (Modified)'!$B$4:$AD$33,MATCH(A681,'Layout (Modified)'!$B$3:$AD$3,0),FALSE)</f>
        <v>Bord</v>
      </c>
      <c r="D681" t="str">
        <f>IF($C681="Bord","Border",IF($C681="Fill","Fill",VLOOKUP(_xlfn.NUMBERVALUE($C681),'Index (Original)'!$A:$O,5,FALSE)))</f>
        <v>Border</v>
      </c>
      <c r="E681" t="str">
        <f>IF($C681="Bord","Border",IF($C681="Fill","Fill",VLOOKUP(_xlfn.NUMBERVALUE($C681),'Index (Original)'!$A:$O,14,FALSE)))</f>
        <v>Border</v>
      </c>
      <c r="F681" t="str">
        <f>IF($C681="Bord","Border",IF($C681="Fill","Fill",VLOOKUP(_xlfn.NUMBERVALUE($C681),'Index (Original)'!$A:$O,15,FALSE)))</f>
        <v>Border</v>
      </c>
    </row>
    <row r="682" spans="1:6" x14ac:dyDescent="0.2">
      <c r="A682">
        <f t="shared" si="21"/>
        <v>9</v>
      </c>
      <c r="B682">
        <f t="shared" ref="B682:B745" si="23">IF(A682&lt;A681,B681+1,B681)</f>
        <v>25</v>
      </c>
      <c r="C682" t="str">
        <f>VLOOKUP(B682,'Layout (Modified)'!$B$4:$AD$33,MATCH(A682,'Layout (Modified)'!$B$3:$AD$3,0),FALSE)</f>
        <v>Bord</v>
      </c>
      <c r="D682" t="str">
        <f>IF($C682="Bord","Border",IF($C682="Fill","Fill",VLOOKUP(_xlfn.NUMBERVALUE($C682),'Index (Original)'!$A:$O,5,FALSE)))</f>
        <v>Border</v>
      </c>
      <c r="E682" t="str">
        <f>IF($C682="Bord","Border",IF($C682="Fill","Fill",VLOOKUP(_xlfn.NUMBERVALUE($C682),'Index (Original)'!$A:$O,14,FALSE)))</f>
        <v>Border</v>
      </c>
      <c r="F682" t="str">
        <f>IF($C682="Bord","Border",IF($C682="Fill","Fill",VLOOKUP(_xlfn.NUMBERVALUE($C682),'Index (Original)'!$A:$O,15,FALSE)))</f>
        <v>Border</v>
      </c>
    </row>
    <row r="683" spans="1:6" x14ac:dyDescent="0.2">
      <c r="A683">
        <f t="shared" si="21"/>
        <v>10</v>
      </c>
      <c r="B683">
        <f t="shared" si="23"/>
        <v>25</v>
      </c>
      <c r="C683" t="str">
        <f>VLOOKUP(B683,'Layout (Modified)'!$B$4:$AD$33,MATCH(A683,'Layout (Modified)'!$B$3:$AD$3,0),FALSE)</f>
        <v>Bord</v>
      </c>
      <c r="D683" t="str">
        <f>IF($C683="Bord","Border",IF($C683="Fill","Fill",VLOOKUP(_xlfn.NUMBERVALUE($C683),'Index (Original)'!$A:$O,5,FALSE)))</f>
        <v>Border</v>
      </c>
      <c r="E683" t="str">
        <f>IF($C683="Bord","Border",IF($C683="Fill","Fill",VLOOKUP(_xlfn.NUMBERVALUE($C683),'Index (Original)'!$A:$O,14,FALSE)))</f>
        <v>Border</v>
      </c>
      <c r="F683" t="str">
        <f>IF($C683="Bord","Border",IF($C683="Fill","Fill",VLOOKUP(_xlfn.NUMBERVALUE($C683),'Index (Original)'!$A:$O,15,FALSE)))</f>
        <v>Border</v>
      </c>
    </row>
    <row r="684" spans="1:6" x14ac:dyDescent="0.2">
      <c r="A684">
        <f t="shared" si="21"/>
        <v>11</v>
      </c>
      <c r="B684">
        <f t="shared" si="23"/>
        <v>25</v>
      </c>
      <c r="C684" t="str">
        <f>VLOOKUP(B684,'Layout (Modified)'!$B$4:$AD$33,MATCH(A684,'Layout (Modified)'!$B$3:$AD$3,0),FALSE)</f>
        <v>Fill</v>
      </c>
      <c r="D684" t="str">
        <f>IF($C684="Bord","Border",IF($C684="Fill","Fill",VLOOKUP(_xlfn.NUMBERVALUE($C684),'Index (Original)'!$A:$O,5,FALSE)))</f>
        <v>Fill</v>
      </c>
      <c r="E684" t="str">
        <f>IF($C684="Bord","Border",IF($C684="Fill","Fill",VLOOKUP(_xlfn.NUMBERVALUE($C684),'Index (Original)'!$A:$O,14,FALSE)))</f>
        <v>Fill</v>
      </c>
      <c r="F684" t="str">
        <f>IF($C684="Bord","Border",IF($C684="Fill","Fill",VLOOKUP(_xlfn.NUMBERVALUE($C684),'Index (Original)'!$A:$O,15,FALSE)))</f>
        <v>Fill</v>
      </c>
    </row>
    <row r="685" spans="1:6" x14ac:dyDescent="0.2">
      <c r="A685">
        <f t="shared" si="21"/>
        <v>12</v>
      </c>
      <c r="B685">
        <f t="shared" si="23"/>
        <v>25</v>
      </c>
      <c r="C685">
        <f>VLOOKUP(B685,'Layout (Modified)'!$B$4:$AD$33,MATCH(A685,'Layout (Modified)'!$B$3:$AD$3,0),FALSE)</f>
        <v>1318</v>
      </c>
      <c r="D685" t="str">
        <f>IF($C685="Bord","Border",IF($C685="Fill","Fill",VLOOKUP(_xlfn.NUMBERVALUE($C685),'Index (Original)'!$A:$O,5,FALSE)))</f>
        <v>PHK56 x 3IIH6</v>
      </c>
      <c r="E685" t="str">
        <f>IF($C685="Bord","Border",IF($C685="Fill","Fill",VLOOKUP(_xlfn.NUMBERVALUE($C685),'Index (Original)'!$A:$O,14,FALSE)))</f>
        <v>partial</v>
      </c>
      <c r="F685" t="str">
        <f>IF($C685="Bord","Border",IF($C685="Fill","Fill",VLOOKUP(_xlfn.NUMBERVALUE($C685),'Index (Original)'!$A:$O,15,FALSE)))</f>
        <v>r2</v>
      </c>
    </row>
    <row r="686" spans="1:6" x14ac:dyDescent="0.2">
      <c r="A686">
        <f t="shared" si="21"/>
        <v>13</v>
      </c>
      <c r="B686">
        <f t="shared" si="23"/>
        <v>25</v>
      </c>
      <c r="C686">
        <f>VLOOKUP(B686,'Layout (Modified)'!$B$4:$AD$33,MATCH(A686,'Layout (Modified)'!$B$3:$AD$3,0),FALSE)</f>
        <v>1293</v>
      </c>
      <c r="D686" t="str">
        <f>IF($C686="Bord","Border",IF($C686="Fill","Fill",VLOOKUP(_xlfn.NUMBERVALUE($C686),'Index (Original)'!$A:$O,5,FALSE)))</f>
        <v>2369 x LH123HT</v>
      </c>
      <c r="E686" t="str">
        <f>IF($C686="Bord","Border",IF($C686="Fill","Fill",VLOOKUP(_xlfn.NUMBERVALUE($C686),'Index (Original)'!$A:$O,14,FALSE)))</f>
        <v>partial</v>
      </c>
      <c r="F686" t="str">
        <f>IF($C686="Bord","Border",IF($C686="Fill","Fill",VLOOKUP(_xlfn.NUMBERVALUE($C686),'Index (Original)'!$A:$O,15,FALSE)))</f>
        <v>r2</v>
      </c>
    </row>
    <row r="687" spans="1:6" x14ac:dyDescent="0.2">
      <c r="A687">
        <f t="shared" si="21"/>
        <v>14</v>
      </c>
      <c r="B687">
        <f t="shared" si="23"/>
        <v>25</v>
      </c>
      <c r="C687">
        <f>VLOOKUP(B687,'Layout (Modified)'!$B$4:$AD$33,MATCH(A687,'Layout (Modified)'!$B$3:$AD$3,0),FALSE)</f>
        <v>1268</v>
      </c>
      <c r="D687" t="str">
        <f>IF($C687="Bord","Border",IF($C687="Fill","Fill",VLOOKUP(_xlfn.NUMBERVALUE($C687),'Index (Original)'!$A:$O,5,FALSE)))</f>
        <v>PHN46 x W606S</v>
      </c>
      <c r="E687" t="str">
        <f>IF($C687="Bord","Border",IF($C687="Fill","Fill",VLOOKUP(_xlfn.NUMBERVALUE($C687),'Index (Original)'!$A:$O,14,FALSE)))</f>
        <v>partial</v>
      </c>
      <c r="F687" t="str">
        <f>IF($C687="Bord","Border",IF($C687="Fill","Fill",VLOOKUP(_xlfn.NUMBERVALUE($C687),'Index (Original)'!$A:$O,15,FALSE)))</f>
        <v>r2</v>
      </c>
    </row>
    <row r="688" spans="1:6" x14ac:dyDescent="0.2">
      <c r="A688">
        <f t="shared" si="21"/>
        <v>15</v>
      </c>
      <c r="B688">
        <f t="shared" si="23"/>
        <v>25</v>
      </c>
      <c r="C688">
        <f>VLOOKUP(B688,'Layout (Modified)'!$B$4:$AD$33,MATCH(A688,'Layout (Modified)'!$B$3:$AD$3,0),FALSE)</f>
        <v>1243</v>
      </c>
      <c r="D688" t="str">
        <f>IF($C688="Bord","Border",IF($C688="Fill","Fill",VLOOKUP(_xlfn.NUMBERVALUE($C688),'Index (Original)'!$A:$O,5,FALSE)))</f>
        <v>PHP02 x LH198</v>
      </c>
      <c r="E688" t="str">
        <f>IF($C688="Bord","Border",IF($C688="Fill","Fill",VLOOKUP(_xlfn.NUMBERVALUE($C688),'Index (Original)'!$A:$O,14,FALSE)))</f>
        <v>partial</v>
      </c>
      <c r="F688" t="str">
        <f>IF($C688="Bord","Border",IF($C688="Fill","Fill",VLOOKUP(_xlfn.NUMBERVALUE($C688),'Index (Original)'!$A:$O,15,FALSE)))</f>
        <v>r2</v>
      </c>
    </row>
    <row r="689" spans="1:6" x14ac:dyDescent="0.2">
      <c r="A689">
        <f t="shared" si="21"/>
        <v>16</v>
      </c>
      <c r="B689">
        <f t="shared" si="23"/>
        <v>25</v>
      </c>
      <c r="C689">
        <f>VLOOKUP(B689,'Layout (Modified)'!$B$4:$AD$33,MATCH(A689,'Layout (Modified)'!$B$3:$AD$3,0),FALSE)</f>
        <v>1218</v>
      </c>
      <c r="D689" t="str">
        <f>IF($C689="Bord","Border",IF($C689="Fill","Fill",VLOOKUP(_xlfn.NUMBERVALUE($C689),'Index (Original)'!$A:$O,5,FALSE)))</f>
        <v>LH195 x 3IIH6</v>
      </c>
      <c r="E689" t="str">
        <f>IF($C689="Bord","Border",IF($C689="Fill","Fill",VLOOKUP(_xlfn.NUMBERVALUE($C689),'Index (Original)'!$A:$O,14,FALSE)))</f>
        <v>partial</v>
      </c>
      <c r="F689" t="str">
        <f>IF($C689="Bord","Border",IF($C689="Fill","Fill",VLOOKUP(_xlfn.NUMBERVALUE($C689),'Index (Original)'!$A:$O,15,FALSE)))</f>
        <v>r2</v>
      </c>
    </row>
    <row r="690" spans="1:6" x14ac:dyDescent="0.2">
      <c r="A690">
        <f t="shared" si="21"/>
        <v>17</v>
      </c>
      <c r="B690">
        <f t="shared" si="23"/>
        <v>25</v>
      </c>
      <c r="C690">
        <f>VLOOKUP(B690,'Layout (Modified)'!$B$4:$AD$33,MATCH(A690,'Layout (Modified)'!$B$3:$AD$3,0),FALSE)</f>
        <v>1193</v>
      </c>
      <c r="D690" t="str">
        <f>IF($C690="Bord","Border",IF($C690="Fill","Fill",VLOOKUP(_xlfn.NUMBERVALUE($C690),'Index (Original)'!$A:$O,5,FALSE)))</f>
        <v>PHP02 x LH185</v>
      </c>
      <c r="E690" t="str">
        <f>IF($C690="Bord","Border",IF($C690="Fill","Fill",VLOOKUP(_xlfn.NUMBERVALUE($C690),'Index (Original)'!$A:$O,14,FALSE)))</f>
        <v>partial</v>
      </c>
      <c r="F690" t="str">
        <f>IF($C690="Bord","Border",IF($C690="Fill","Fill",VLOOKUP(_xlfn.NUMBERVALUE($C690),'Index (Original)'!$A:$O,15,FALSE)))</f>
        <v>r2</v>
      </c>
    </row>
    <row r="691" spans="1:6" x14ac:dyDescent="0.2">
      <c r="A691">
        <f t="shared" si="21"/>
        <v>18</v>
      </c>
      <c r="B691">
        <f t="shared" si="23"/>
        <v>25</v>
      </c>
      <c r="C691" t="str">
        <f>VLOOKUP(B691,'Layout (Modified)'!$B$4:$AD$33,MATCH(A691,'Layout (Modified)'!$B$3:$AD$3,0),FALSE)</f>
        <v>Bord</v>
      </c>
      <c r="D691" t="str">
        <f>IF($C691="Bord","Border",IF($C691="Fill","Fill",VLOOKUP(_xlfn.NUMBERVALUE($C691),'Index (Original)'!$A:$O,5,FALSE)))</f>
        <v>Border</v>
      </c>
      <c r="E691" t="str">
        <f>IF($C691="Bord","Border",IF($C691="Fill","Fill",VLOOKUP(_xlfn.NUMBERVALUE($C691),'Index (Original)'!$A:$O,14,FALSE)))</f>
        <v>Border</v>
      </c>
      <c r="F691" t="str">
        <f>IF($C691="Bord","Border",IF($C691="Fill","Fill",VLOOKUP(_xlfn.NUMBERVALUE($C691),'Index (Original)'!$A:$O,15,FALSE)))</f>
        <v>Border</v>
      </c>
    </row>
    <row r="692" spans="1:6" x14ac:dyDescent="0.2">
      <c r="A692">
        <f t="shared" si="21"/>
        <v>19</v>
      </c>
      <c r="B692">
        <f t="shared" si="23"/>
        <v>25</v>
      </c>
      <c r="C692" t="str">
        <f>VLOOKUP(B692,'Layout (Modified)'!$B$4:$AD$33,MATCH(A692,'Layout (Modified)'!$B$3:$AD$3,0),FALSE)</f>
        <v>Bord</v>
      </c>
      <c r="D692" t="str">
        <f>IF($C692="Bord","Border",IF($C692="Fill","Fill",VLOOKUP(_xlfn.NUMBERVALUE($C692),'Index (Original)'!$A:$O,5,FALSE)))</f>
        <v>Border</v>
      </c>
      <c r="E692" t="str">
        <f>IF($C692="Bord","Border",IF($C692="Fill","Fill",VLOOKUP(_xlfn.NUMBERVALUE($C692),'Index (Original)'!$A:$O,14,FALSE)))</f>
        <v>Border</v>
      </c>
      <c r="F692" t="str">
        <f>IF($C692="Bord","Border",IF($C692="Fill","Fill",VLOOKUP(_xlfn.NUMBERVALUE($C692),'Index (Original)'!$A:$O,15,FALSE)))</f>
        <v>Border</v>
      </c>
    </row>
    <row r="693" spans="1:6" x14ac:dyDescent="0.2">
      <c r="A693">
        <f t="shared" si="21"/>
        <v>20</v>
      </c>
      <c r="B693">
        <f t="shared" si="23"/>
        <v>25</v>
      </c>
      <c r="C693" t="str">
        <f>VLOOKUP(B693,'Layout (Modified)'!$B$4:$AD$33,MATCH(A693,'Layout (Modified)'!$B$3:$AD$3,0),FALSE)</f>
        <v>Fill</v>
      </c>
      <c r="D693" t="str">
        <f>IF($C693="Bord","Border",IF($C693="Fill","Fill",VLOOKUP(_xlfn.NUMBERVALUE($C693),'Index (Original)'!$A:$O,5,FALSE)))</f>
        <v>Fill</v>
      </c>
      <c r="E693" t="str">
        <f>IF($C693="Bord","Border",IF($C693="Fill","Fill",VLOOKUP(_xlfn.NUMBERVALUE($C693),'Index (Original)'!$A:$O,14,FALSE)))</f>
        <v>Fill</v>
      </c>
      <c r="F693" t="str">
        <f>IF($C693="Bord","Border",IF($C693="Fill","Fill",VLOOKUP(_xlfn.NUMBERVALUE($C693),'Index (Original)'!$A:$O,15,FALSE)))</f>
        <v>Fill</v>
      </c>
    </row>
    <row r="694" spans="1:6" x14ac:dyDescent="0.2">
      <c r="A694">
        <f t="shared" si="21"/>
        <v>21</v>
      </c>
      <c r="B694">
        <f t="shared" si="23"/>
        <v>25</v>
      </c>
      <c r="C694">
        <f>VLOOKUP(B694,'Layout (Modified)'!$B$4:$AD$33,MATCH(A694,'Layout (Modified)'!$B$3:$AD$3,0),FALSE)</f>
        <v>1148</v>
      </c>
      <c r="D694" t="str">
        <f>IF($C694="Bord","Border",IF($C694="Fill","Fill",VLOOKUP(_xlfn.NUMBERVALUE($C694),'Index (Original)'!$A:$O,5,FALSE)))</f>
        <v>2369 x PHZ51</v>
      </c>
      <c r="E694" t="str">
        <f>IF($C694="Bord","Border",IF($C694="Fill","Fill",VLOOKUP(_xlfn.NUMBERVALUE($C694),'Index (Original)'!$A:$O,14,FALSE)))</f>
        <v>low</v>
      </c>
      <c r="F694" t="str">
        <f>IF($C694="Bord","Border",IF($C694="Fill","Fill",VLOOKUP(_xlfn.NUMBERVALUE($C694),'Index (Original)'!$A:$O,15,FALSE)))</f>
        <v>r2</v>
      </c>
    </row>
    <row r="695" spans="1:6" x14ac:dyDescent="0.2">
      <c r="A695">
        <f t="shared" si="21"/>
        <v>22</v>
      </c>
      <c r="B695">
        <f t="shared" si="23"/>
        <v>25</v>
      </c>
      <c r="C695">
        <f>VLOOKUP(B695,'Layout (Modified)'!$B$4:$AD$33,MATCH(A695,'Layout (Modified)'!$B$3:$AD$3,0),FALSE)</f>
        <v>1123</v>
      </c>
      <c r="D695" t="str">
        <f>IF($C695="Bord","Border",IF($C695="Fill","Fill",VLOOKUP(_xlfn.NUMBERVALUE($C695),'Index (Original)'!$A:$O,5,FALSE)))</f>
        <v>2369 x PHP02</v>
      </c>
      <c r="E695" t="str">
        <f>IF($C695="Bord","Border",IF($C695="Fill","Fill",VLOOKUP(_xlfn.NUMBERVALUE($C695),'Index (Original)'!$A:$O,14,FALSE)))</f>
        <v>low</v>
      </c>
      <c r="F695" t="str">
        <f>IF($C695="Bord","Border",IF($C695="Fill","Fill",VLOOKUP(_xlfn.NUMBERVALUE($C695),'Index (Original)'!$A:$O,15,FALSE)))</f>
        <v>r2</v>
      </c>
    </row>
    <row r="696" spans="1:6" x14ac:dyDescent="0.2">
      <c r="A696">
        <f t="shared" si="21"/>
        <v>23</v>
      </c>
      <c r="B696">
        <f t="shared" si="23"/>
        <v>25</v>
      </c>
      <c r="C696">
        <f>VLOOKUP(B696,'Layout (Modified)'!$B$4:$AD$33,MATCH(A696,'Layout (Modified)'!$B$3:$AD$3,0),FALSE)</f>
        <v>1098</v>
      </c>
      <c r="D696" t="str">
        <f>IF($C696="Bord","Border",IF($C696="Fill","Fill",VLOOKUP(_xlfn.NUMBERVALUE($C696),'Index (Original)'!$A:$O,5,FALSE)))</f>
        <v>B37 x OH43</v>
      </c>
      <c r="E696" t="str">
        <f>IF($C696="Bord","Border",IF($C696="Fill","Fill",VLOOKUP(_xlfn.NUMBERVALUE($C696),'Index (Original)'!$A:$O,14,FALSE)))</f>
        <v>low</v>
      </c>
      <c r="F696" t="str">
        <f>IF($C696="Bord","Border",IF($C696="Fill","Fill",VLOOKUP(_xlfn.NUMBERVALUE($C696),'Index (Original)'!$A:$O,15,FALSE)))</f>
        <v>r2</v>
      </c>
    </row>
    <row r="697" spans="1:6" x14ac:dyDescent="0.2">
      <c r="A697">
        <f t="shared" si="21"/>
        <v>24</v>
      </c>
      <c r="B697">
        <f t="shared" si="23"/>
        <v>25</v>
      </c>
      <c r="C697">
        <f>VLOOKUP(B697,'Layout (Modified)'!$B$4:$AD$33,MATCH(A697,'Layout (Modified)'!$B$3:$AD$3,0),FALSE)</f>
        <v>1073</v>
      </c>
      <c r="D697" t="str">
        <f>IF($C697="Bord","Border",IF($C697="Fill","Fill",VLOOKUP(_xlfn.NUMBERVALUE($C697),'Index (Original)'!$A:$O,5,FALSE)))</f>
        <v>LH195 x 3IIH6</v>
      </c>
      <c r="E697" t="str">
        <f>IF($C697="Bord","Border",IF($C697="Fill","Fill",VLOOKUP(_xlfn.NUMBERVALUE($C697),'Index (Original)'!$A:$O,14,FALSE)))</f>
        <v>low</v>
      </c>
      <c r="F697" t="str">
        <f>IF($C697="Bord","Border",IF($C697="Fill","Fill",VLOOKUP(_xlfn.NUMBERVALUE($C697),'Index (Original)'!$A:$O,15,FALSE)))</f>
        <v>r2</v>
      </c>
    </row>
    <row r="698" spans="1:6" x14ac:dyDescent="0.2">
      <c r="A698">
        <f t="shared" si="21"/>
        <v>25</v>
      </c>
      <c r="B698">
        <f t="shared" si="23"/>
        <v>25</v>
      </c>
      <c r="C698">
        <f>VLOOKUP(B698,'Layout (Modified)'!$B$4:$AD$33,MATCH(A698,'Layout (Modified)'!$B$3:$AD$3,0),FALSE)</f>
        <v>1048</v>
      </c>
      <c r="D698" t="str">
        <f>IF($C698="Bord","Border",IF($C698="Fill","Fill",VLOOKUP(_xlfn.NUMBERVALUE($C698),'Index (Original)'!$A:$O,5,FALSE)))</f>
        <v>B37 x Mo17</v>
      </c>
      <c r="E698" t="str">
        <f>IF($C698="Bord","Border",IF($C698="Fill","Fill",VLOOKUP(_xlfn.NUMBERVALUE($C698),'Index (Original)'!$A:$O,14,FALSE)))</f>
        <v>low</v>
      </c>
      <c r="F698" t="str">
        <f>IF($C698="Bord","Border",IF($C698="Fill","Fill",VLOOKUP(_xlfn.NUMBERVALUE($C698),'Index (Original)'!$A:$O,15,FALSE)))</f>
        <v>r2</v>
      </c>
    </row>
    <row r="699" spans="1:6" x14ac:dyDescent="0.2">
      <c r="A699">
        <f t="shared" si="21"/>
        <v>26</v>
      </c>
      <c r="B699">
        <f t="shared" si="23"/>
        <v>25</v>
      </c>
      <c r="C699">
        <f>VLOOKUP(B699,'Layout (Modified)'!$B$4:$AD$33,MATCH(A699,'Layout (Modified)'!$B$3:$AD$3,0),FALSE)</f>
        <v>1023</v>
      </c>
      <c r="D699" t="str">
        <f>IF($C699="Bord","Border",IF($C699="Fill","Fill",VLOOKUP(_xlfn.NUMBERVALUE($C699),'Index (Original)'!$A:$O,5,FALSE)))</f>
        <v>B14A x Mo17</v>
      </c>
      <c r="E699" t="str">
        <f>IF($C699="Bord","Border",IF($C699="Fill","Fill",VLOOKUP(_xlfn.NUMBERVALUE($C699),'Index (Original)'!$A:$O,14,FALSE)))</f>
        <v>low</v>
      </c>
      <c r="F699" t="str">
        <f>IF($C699="Bord","Border",IF($C699="Fill","Fill",VLOOKUP(_xlfn.NUMBERVALUE($C699),'Index (Original)'!$A:$O,15,FALSE)))</f>
        <v>r2</v>
      </c>
    </row>
    <row r="700" spans="1:6" x14ac:dyDescent="0.2">
      <c r="A700">
        <f t="shared" si="21"/>
        <v>27</v>
      </c>
      <c r="B700">
        <f t="shared" si="23"/>
        <v>25</v>
      </c>
      <c r="C700" t="str">
        <f>VLOOKUP(B700,'Layout (Modified)'!$B$4:$AD$33,MATCH(A700,'Layout (Modified)'!$B$3:$AD$3,0),FALSE)</f>
        <v>Bord</v>
      </c>
      <c r="D700" t="str">
        <f>IF($C700="Bord","Border",IF($C700="Fill","Fill",VLOOKUP(_xlfn.NUMBERVALUE($C700),'Index (Original)'!$A:$O,5,FALSE)))</f>
        <v>Border</v>
      </c>
      <c r="E700" t="str">
        <f>IF($C700="Bord","Border",IF($C700="Fill","Fill",VLOOKUP(_xlfn.NUMBERVALUE($C700),'Index (Original)'!$A:$O,14,FALSE)))</f>
        <v>Border</v>
      </c>
      <c r="F700" t="str">
        <f>IF($C700="Bord","Border",IF($C700="Fill","Fill",VLOOKUP(_xlfn.NUMBERVALUE($C700),'Index (Original)'!$A:$O,15,FALSE)))</f>
        <v>Border</v>
      </c>
    </row>
    <row r="701" spans="1:6" x14ac:dyDescent="0.2">
      <c r="A701">
        <f t="shared" si="21"/>
        <v>28</v>
      </c>
      <c r="B701">
        <f t="shared" si="23"/>
        <v>25</v>
      </c>
      <c r="C701" t="str">
        <f>VLOOKUP(B701,'Layout (Modified)'!$B$4:$AD$33,MATCH(A701,'Layout (Modified)'!$B$3:$AD$3,0),FALSE)</f>
        <v>Bord</v>
      </c>
      <c r="D701" t="str">
        <f>IF($C701="Bord","Border",IF($C701="Fill","Fill",VLOOKUP(_xlfn.NUMBERVALUE($C701),'Index (Original)'!$A:$O,5,FALSE)))</f>
        <v>Border</v>
      </c>
      <c r="E701" t="str">
        <f>IF($C701="Bord","Border",IF($C701="Fill","Fill",VLOOKUP(_xlfn.NUMBERVALUE($C701),'Index (Original)'!$A:$O,14,FALSE)))</f>
        <v>Border</v>
      </c>
      <c r="F701" t="str">
        <f>IF($C701="Bord","Border",IF($C701="Fill","Fill",VLOOKUP(_xlfn.NUMBERVALUE($C701),'Index (Original)'!$A:$O,15,FALSE)))</f>
        <v>Border</v>
      </c>
    </row>
    <row r="702" spans="1:6" x14ac:dyDescent="0.2">
      <c r="A702">
        <f t="shared" si="21"/>
        <v>1</v>
      </c>
      <c r="B702">
        <f t="shared" si="23"/>
        <v>26</v>
      </c>
      <c r="C702" t="str">
        <f>VLOOKUP(B702,'Layout (Modified)'!$B$4:$AD$33,MATCH(A702,'Layout (Modified)'!$B$3:$AD$3,0),FALSE)</f>
        <v>Fill</v>
      </c>
      <c r="D702" t="str">
        <f>IF($C702="Bord","Border",IF($C702="Fill","Fill",VLOOKUP(_xlfn.NUMBERVALUE($C702),'Index (Original)'!$A:$O,5,FALSE)))</f>
        <v>Fill</v>
      </c>
      <c r="E702" t="str">
        <f>IF($C702="Bord","Border",IF($C702="Fill","Fill",VLOOKUP(_xlfn.NUMBERVALUE($C702),'Index (Original)'!$A:$O,14,FALSE)))</f>
        <v>Fill</v>
      </c>
      <c r="F702" t="str">
        <f>IF($C702="Bord","Border",IF($C702="Fill","Fill",VLOOKUP(_xlfn.NUMBERVALUE($C702),'Index (Original)'!$A:$O,15,FALSE)))</f>
        <v>Fill</v>
      </c>
    </row>
    <row r="703" spans="1:6" x14ac:dyDescent="0.2">
      <c r="A703">
        <f t="shared" si="21"/>
        <v>2</v>
      </c>
      <c r="B703">
        <f t="shared" si="23"/>
        <v>26</v>
      </c>
      <c r="C703">
        <f>VLOOKUP(B703,'Layout (Modified)'!$B$4:$AD$33,MATCH(A703,'Layout (Modified)'!$B$3:$AD$3,0),FALSE)</f>
        <v>1489</v>
      </c>
      <c r="D703" t="str">
        <f>IF($C703="Bord","Border",IF($C703="Fill","Fill",VLOOKUP(_xlfn.NUMBERVALUE($C703),'Index (Original)'!$A:$O,5,FALSE)))</f>
        <v>PHW52 x PHM49</v>
      </c>
      <c r="E703" t="str">
        <f>IF($C703="Bord","Border",IF($C703="Fill","Fill",VLOOKUP(_xlfn.NUMBERVALUE($C703),'Index (Original)'!$A:$O,14,FALSE)))</f>
        <v>full</v>
      </c>
      <c r="F703" t="str">
        <f>IF($C703="Bord","Border",IF($C703="Fill","Fill",VLOOKUP(_xlfn.NUMBERVALUE($C703),'Index (Original)'!$A:$O,15,FALSE)))</f>
        <v>r2</v>
      </c>
    </row>
    <row r="704" spans="1:6" x14ac:dyDescent="0.2">
      <c r="A704">
        <f t="shared" si="21"/>
        <v>3</v>
      </c>
      <c r="B704">
        <f t="shared" si="23"/>
        <v>26</v>
      </c>
      <c r="C704">
        <f>VLOOKUP(B704,'Layout (Modified)'!$B$4:$AD$33,MATCH(A704,'Layout (Modified)'!$B$3:$AD$3,0),FALSE)</f>
        <v>1464</v>
      </c>
      <c r="D704" t="str">
        <f>IF($C704="Bord","Border",IF($C704="Fill","Fill",VLOOKUP(_xlfn.NUMBERVALUE($C704),'Index (Original)'!$A:$O,5,FALSE)))</f>
        <v>B73 x PHM49</v>
      </c>
      <c r="E704" t="str">
        <f>IF($C704="Bord","Border",IF($C704="Fill","Fill",VLOOKUP(_xlfn.NUMBERVALUE($C704),'Index (Original)'!$A:$O,14,FALSE)))</f>
        <v>full</v>
      </c>
      <c r="F704" t="str">
        <f>IF($C704="Bord","Border",IF($C704="Fill","Fill",VLOOKUP(_xlfn.NUMBERVALUE($C704),'Index (Original)'!$A:$O,15,FALSE)))</f>
        <v>r2</v>
      </c>
    </row>
    <row r="705" spans="1:6" x14ac:dyDescent="0.2">
      <c r="A705">
        <f t="shared" si="21"/>
        <v>4</v>
      </c>
      <c r="B705">
        <f t="shared" si="23"/>
        <v>26</v>
      </c>
      <c r="C705">
        <f>VLOOKUP(B705,'Layout (Modified)'!$B$4:$AD$33,MATCH(A705,'Layout (Modified)'!$B$3:$AD$3,0),FALSE)</f>
        <v>1439</v>
      </c>
      <c r="D705" t="str">
        <f>IF($C705="Bord","Border",IF($C705="Fill","Fill",VLOOKUP(_xlfn.NUMBERVALUE($C705),'Index (Original)'!$A:$O,5,FALSE)))</f>
        <v>B84 x 3IIH6</v>
      </c>
      <c r="E705" t="str">
        <f>IF($C705="Bord","Border",IF($C705="Fill","Fill",VLOOKUP(_xlfn.NUMBERVALUE($C705),'Index (Original)'!$A:$O,14,FALSE)))</f>
        <v>full</v>
      </c>
      <c r="F705" t="str">
        <f>IF($C705="Bord","Border",IF($C705="Fill","Fill",VLOOKUP(_xlfn.NUMBERVALUE($C705),'Index (Original)'!$A:$O,15,FALSE)))</f>
        <v>r2</v>
      </c>
    </row>
    <row r="706" spans="1:6" x14ac:dyDescent="0.2">
      <c r="A706">
        <f t="shared" si="21"/>
        <v>5</v>
      </c>
      <c r="B706">
        <f t="shared" si="23"/>
        <v>26</v>
      </c>
      <c r="C706">
        <f>VLOOKUP(B706,'Layout (Modified)'!$B$4:$AD$33,MATCH(A706,'Layout (Modified)'!$B$3:$AD$3,0),FALSE)</f>
        <v>1414</v>
      </c>
      <c r="D706" t="str">
        <f>IF($C706="Bord","Border",IF($C706="Fill","Fill",VLOOKUP(_xlfn.NUMBERVALUE($C706),'Index (Original)'!$A:$O,5,FALSE)))</f>
        <v>B73 x PHN82</v>
      </c>
      <c r="E706" t="str">
        <f>IF($C706="Bord","Border",IF($C706="Fill","Fill",VLOOKUP(_xlfn.NUMBERVALUE($C706),'Index (Original)'!$A:$O,14,FALSE)))</f>
        <v>full</v>
      </c>
      <c r="F706" t="str">
        <f>IF($C706="Bord","Border",IF($C706="Fill","Fill",VLOOKUP(_xlfn.NUMBERVALUE($C706),'Index (Original)'!$A:$O,15,FALSE)))</f>
        <v>r2</v>
      </c>
    </row>
    <row r="707" spans="1:6" x14ac:dyDescent="0.2">
      <c r="A707">
        <f t="shared" si="21"/>
        <v>6</v>
      </c>
      <c r="B707">
        <f t="shared" si="23"/>
        <v>26</v>
      </c>
      <c r="C707">
        <f>VLOOKUP(B707,'Layout (Modified)'!$B$4:$AD$33,MATCH(A707,'Layout (Modified)'!$B$3:$AD$3,0),FALSE)</f>
        <v>1389</v>
      </c>
      <c r="D707" t="str">
        <f>IF($C707="Bord","Border",IF($C707="Fill","Fill",VLOOKUP(_xlfn.NUMBERVALUE($C707),'Index (Original)'!$A:$O,5,FALSE)))</f>
        <v>LH195 x LH123HT</v>
      </c>
      <c r="E707" t="str">
        <f>IF($C707="Bord","Border",IF($C707="Fill","Fill",VLOOKUP(_xlfn.NUMBERVALUE($C707),'Index (Original)'!$A:$O,14,FALSE)))</f>
        <v>full</v>
      </c>
      <c r="F707" t="str">
        <f>IF($C707="Bord","Border",IF($C707="Fill","Fill",VLOOKUP(_xlfn.NUMBERVALUE($C707),'Index (Original)'!$A:$O,15,FALSE)))</f>
        <v>r2</v>
      </c>
    </row>
    <row r="708" spans="1:6" x14ac:dyDescent="0.2">
      <c r="A708">
        <f t="shared" si="21"/>
        <v>7</v>
      </c>
      <c r="B708">
        <f t="shared" si="23"/>
        <v>26</v>
      </c>
      <c r="C708">
        <f>VLOOKUP(B708,'Layout (Modified)'!$B$4:$AD$33,MATCH(A708,'Layout (Modified)'!$B$3:$AD$3,0),FALSE)</f>
        <v>1364</v>
      </c>
      <c r="D708" t="str">
        <f>IF($C708="Bord","Border",IF($C708="Fill","Fill",VLOOKUP(_xlfn.NUMBERVALUE($C708),'Index (Original)'!$A:$O,5,FALSE)))</f>
        <v>PHZ51 x LH145</v>
      </c>
      <c r="E708" t="str">
        <f>IF($C708="Bord","Border",IF($C708="Fill","Fill",VLOOKUP(_xlfn.NUMBERVALUE($C708),'Index (Original)'!$A:$O,14,FALSE)))</f>
        <v>full</v>
      </c>
      <c r="F708" t="str">
        <f>IF($C708="Bord","Border",IF($C708="Fill","Fill",VLOOKUP(_xlfn.NUMBERVALUE($C708),'Index (Original)'!$A:$O,15,FALSE)))</f>
        <v>r2</v>
      </c>
    </row>
    <row r="709" spans="1:6" x14ac:dyDescent="0.2">
      <c r="A709">
        <f t="shared" si="21"/>
        <v>8</v>
      </c>
      <c r="B709">
        <f t="shared" si="23"/>
        <v>26</v>
      </c>
      <c r="C709" t="str">
        <f>VLOOKUP(B709,'Layout (Modified)'!$B$4:$AD$33,MATCH(A709,'Layout (Modified)'!$B$3:$AD$3,0),FALSE)</f>
        <v>Bord</v>
      </c>
      <c r="D709" t="str">
        <f>IF($C709="Bord","Border",IF($C709="Fill","Fill",VLOOKUP(_xlfn.NUMBERVALUE($C709),'Index (Original)'!$A:$O,5,FALSE)))</f>
        <v>Border</v>
      </c>
      <c r="E709" t="str">
        <f>IF($C709="Bord","Border",IF($C709="Fill","Fill",VLOOKUP(_xlfn.NUMBERVALUE($C709),'Index (Original)'!$A:$O,14,FALSE)))</f>
        <v>Border</v>
      </c>
      <c r="F709" t="str">
        <f>IF($C709="Bord","Border",IF($C709="Fill","Fill",VLOOKUP(_xlfn.NUMBERVALUE($C709),'Index (Original)'!$A:$O,15,FALSE)))</f>
        <v>Border</v>
      </c>
    </row>
    <row r="710" spans="1:6" x14ac:dyDescent="0.2">
      <c r="A710">
        <f t="shared" si="21"/>
        <v>9</v>
      </c>
      <c r="B710">
        <f t="shared" si="23"/>
        <v>26</v>
      </c>
      <c r="C710" t="str">
        <f>VLOOKUP(B710,'Layout (Modified)'!$B$4:$AD$33,MATCH(A710,'Layout (Modified)'!$B$3:$AD$3,0),FALSE)</f>
        <v>Bord</v>
      </c>
      <c r="D710" t="str">
        <f>IF($C710="Bord","Border",IF($C710="Fill","Fill",VLOOKUP(_xlfn.NUMBERVALUE($C710),'Index (Original)'!$A:$O,5,FALSE)))</f>
        <v>Border</v>
      </c>
      <c r="E710" t="str">
        <f>IF($C710="Bord","Border",IF($C710="Fill","Fill",VLOOKUP(_xlfn.NUMBERVALUE($C710),'Index (Original)'!$A:$O,14,FALSE)))</f>
        <v>Border</v>
      </c>
      <c r="F710" t="str">
        <f>IF($C710="Bord","Border",IF($C710="Fill","Fill",VLOOKUP(_xlfn.NUMBERVALUE($C710),'Index (Original)'!$A:$O,15,FALSE)))</f>
        <v>Border</v>
      </c>
    </row>
    <row r="711" spans="1:6" x14ac:dyDescent="0.2">
      <c r="A711">
        <f t="shared" si="21"/>
        <v>10</v>
      </c>
      <c r="B711">
        <f t="shared" si="23"/>
        <v>26</v>
      </c>
      <c r="C711" t="str">
        <f>VLOOKUP(B711,'Layout (Modified)'!$B$4:$AD$33,MATCH(A711,'Layout (Modified)'!$B$3:$AD$3,0),FALSE)</f>
        <v>Bord</v>
      </c>
      <c r="D711" t="str">
        <f>IF($C711="Bord","Border",IF($C711="Fill","Fill",VLOOKUP(_xlfn.NUMBERVALUE($C711),'Index (Original)'!$A:$O,5,FALSE)))</f>
        <v>Border</v>
      </c>
      <c r="E711" t="str">
        <f>IF($C711="Bord","Border",IF($C711="Fill","Fill",VLOOKUP(_xlfn.NUMBERVALUE($C711),'Index (Original)'!$A:$O,14,FALSE)))</f>
        <v>Border</v>
      </c>
      <c r="F711" t="str">
        <f>IF($C711="Bord","Border",IF($C711="Fill","Fill",VLOOKUP(_xlfn.NUMBERVALUE($C711),'Index (Original)'!$A:$O,15,FALSE)))</f>
        <v>Border</v>
      </c>
    </row>
    <row r="712" spans="1:6" x14ac:dyDescent="0.2">
      <c r="A712">
        <f t="shared" si="21"/>
        <v>11</v>
      </c>
      <c r="B712">
        <f t="shared" si="23"/>
        <v>26</v>
      </c>
      <c r="C712" t="str">
        <f>VLOOKUP(B712,'Layout (Modified)'!$B$4:$AD$33,MATCH(A712,'Layout (Modified)'!$B$3:$AD$3,0),FALSE)</f>
        <v>Fill</v>
      </c>
      <c r="D712" t="str">
        <f>IF($C712="Bord","Border",IF($C712="Fill","Fill",VLOOKUP(_xlfn.NUMBERVALUE($C712),'Index (Original)'!$A:$O,5,FALSE)))</f>
        <v>Fill</v>
      </c>
      <c r="E712" t="str">
        <f>IF($C712="Bord","Border",IF($C712="Fill","Fill",VLOOKUP(_xlfn.NUMBERVALUE($C712),'Index (Original)'!$A:$O,14,FALSE)))</f>
        <v>Fill</v>
      </c>
      <c r="F712" t="str">
        <f>IF($C712="Bord","Border",IF($C712="Fill","Fill",VLOOKUP(_xlfn.NUMBERVALUE($C712),'Index (Original)'!$A:$O,15,FALSE)))</f>
        <v>Fill</v>
      </c>
    </row>
    <row r="713" spans="1:6" x14ac:dyDescent="0.2">
      <c r="A713">
        <f t="shared" si="21"/>
        <v>12</v>
      </c>
      <c r="B713">
        <f t="shared" si="23"/>
        <v>26</v>
      </c>
      <c r="C713">
        <f>VLOOKUP(B713,'Layout (Modified)'!$B$4:$AD$33,MATCH(A713,'Layout (Modified)'!$B$3:$AD$3,0),FALSE)</f>
        <v>1319</v>
      </c>
      <c r="D713" t="str">
        <f>IF($C713="Bord","Border",IF($C713="Fill","Fill",VLOOKUP(_xlfn.NUMBERVALUE($C713),'Index (Original)'!$A:$O,5,FALSE)))</f>
        <v>B37 x Mo17</v>
      </c>
      <c r="E713" t="str">
        <f>IF($C713="Bord","Border",IF($C713="Fill","Fill",VLOOKUP(_xlfn.NUMBERVALUE($C713),'Index (Original)'!$A:$O,14,FALSE)))</f>
        <v>partial</v>
      </c>
      <c r="F713" t="str">
        <f>IF($C713="Bord","Border",IF($C713="Fill","Fill",VLOOKUP(_xlfn.NUMBERVALUE($C713),'Index (Original)'!$A:$O,15,FALSE)))</f>
        <v>r2</v>
      </c>
    </row>
    <row r="714" spans="1:6" x14ac:dyDescent="0.2">
      <c r="A714">
        <f t="shared" si="21"/>
        <v>13</v>
      </c>
      <c r="B714">
        <f t="shared" si="23"/>
        <v>26</v>
      </c>
      <c r="C714">
        <f>VLOOKUP(B714,'Layout (Modified)'!$B$4:$AD$33,MATCH(A714,'Layout (Modified)'!$B$3:$AD$3,0),FALSE)</f>
        <v>1294</v>
      </c>
      <c r="D714" t="str">
        <f>IF($C714="Bord","Border",IF($C714="Fill","Fill",VLOOKUP(_xlfn.NUMBERVALUE($C714),'Index (Original)'!$A:$O,5,FALSE)))</f>
        <v>B37 x OH43</v>
      </c>
      <c r="E714" t="str">
        <f>IF($C714="Bord","Border",IF($C714="Fill","Fill",VLOOKUP(_xlfn.NUMBERVALUE($C714),'Index (Original)'!$A:$O,14,FALSE)))</f>
        <v>partial</v>
      </c>
      <c r="F714" t="str">
        <f>IF($C714="Bord","Border",IF($C714="Fill","Fill",VLOOKUP(_xlfn.NUMBERVALUE($C714),'Index (Original)'!$A:$O,15,FALSE)))</f>
        <v>r2</v>
      </c>
    </row>
    <row r="715" spans="1:6" x14ac:dyDescent="0.2">
      <c r="A715">
        <f t="shared" si="21"/>
        <v>14</v>
      </c>
      <c r="B715">
        <f t="shared" si="23"/>
        <v>26</v>
      </c>
      <c r="C715">
        <f>VLOOKUP(B715,'Layout (Modified)'!$B$4:$AD$33,MATCH(A715,'Layout (Modified)'!$B$3:$AD$3,0),FALSE)</f>
        <v>1269</v>
      </c>
      <c r="D715" t="str">
        <f>IF($C715="Bord","Border",IF($C715="Fill","Fill",VLOOKUP(_xlfn.NUMBERVALUE($C715),'Index (Original)'!$A:$O,5,FALSE)))</f>
        <v>LH185 x LH145</v>
      </c>
      <c r="E715" t="str">
        <f>IF($C715="Bord","Border",IF($C715="Fill","Fill",VLOOKUP(_xlfn.NUMBERVALUE($C715),'Index (Original)'!$A:$O,14,FALSE)))</f>
        <v>partial</v>
      </c>
      <c r="F715" t="str">
        <f>IF($C715="Bord","Border",IF($C715="Fill","Fill",VLOOKUP(_xlfn.NUMBERVALUE($C715),'Index (Original)'!$A:$O,15,FALSE)))</f>
        <v>r2</v>
      </c>
    </row>
    <row r="716" spans="1:6" x14ac:dyDescent="0.2">
      <c r="A716">
        <f t="shared" si="21"/>
        <v>15</v>
      </c>
      <c r="B716">
        <f t="shared" si="23"/>
        <v>26</v>
      </c>
      <c r="C716">
        <f>VLOOKUP(B716,'Layout (Modified)'!$B$4:$AD$33,MATCH(A716,'Layout (Modified)'!$B$3:$AD$3,0),FALSE)</f>
        <v>1244</v>
      </c>
      <c r="D716" t="str">
        <f>IF($C716="Bord","Border",IF($C716="Fill","Fill",VLOOKUP(_xlfn.NUMBERVALUE($C716),'Index (Original)'!$A:$O,5,FALSE)))</f>
        <v>PHW52 x PHZ51</v>
      </c>
      <c r="E716" t="str">
        <f>IF($C716="Bord","Border",IF($C716="Fill","Fill",VLOOKUP(_xlfn.NUMBERVALUE($C716),'Index (Original)'!$A:$O,14,FALSE)))</f>
        <v>partial</v>
      </c>
      <c r="F716" t="str">
        <f>IF($C716="Bord","Border",IF($C716="Fill","Fill",VLOOKUP(_xlfn.NUMBERVALUE($C716),'Index (Original)'!$A:$O,15,FALSE)))</f>
        <v>r2</v>
      </c>
    </row>
    <row r="717" spans="1:6" x14ac:dyDescent="0.2">
      <c r="A717">
        <f t="shared" si="21"/>
        <v>16</v>
      </c>
      <c r="B717">
        <f t="shared" si="23"/>
        <v>26</v>
      </c>
      <c r="C717">
        <f>VLOOKUP(B717,'Layout (Modified)'!$B$4:$AD$33,MATCH(A717,'Layout (Modified)'!$B$3:$AD$3,0),FALSE)</f>
        <v>1219</v>
      </c>
      <c r="D717" t="str">
        <f>IF($C717="Bord","Border",IF($C717="Fill","Fill",VLOOKUP(_xlfn.NUMBERVALUE($C717),'Index (Original)'!$A:$O,5,FALSE)))</f>
        <v>F42 x OH43</v>
      </c>
      <c r="E717" t="str">
        <f>IF($C717="Bord","Border",IF($C717="Fill","Fill",VLOOKUP(_xlfn.NUMBERVALUE($C717),'Index (Original)'!$A:$O,14,FALSE)))</f>
        <v>partial</v>
      </c>
      <c r="F717" t="str">
        <f>IF($C717="Bord","Border",IF($C717="Fill","Fill",VLOOKUP(_xlfn.NUMBERVALUE($C717),'Index (Original)'!$A:$O,15,FALSE)))</f>
        <v>r2</v>
      </c>
    </row>
    <row r="718" spans="1:6" x14ac:dyDescent="0.2">
      <c r="A718">
        <f t="shared" si="21"/>
        <v>17</v>
      </c>
      <c r="B718">
        <f t="shared" si="23"/>
        <v>26</v>
      </c>
      <c r="C718">
        <f>VLOOKUP(B718,'Layout (Modified)'!$B$4:$AD$33,MATCH(A718,'Layout (Modified)'!$B$3:$AD$3,0),FALSE)</f>
        <v>1194</v>
      </c>
      <c r="D718" t="str">
        <f>IF($C718="Bord","Border",IF($C718="Fill","Fill",VLOOKUP(_xlfn.NUMBERVALUE($C718),'Index (Original)'!$A:$O,5,FALSE)))</f>
        <v>B73 x PHM49</v>
      </c>
      <c r="E718" t="str">
        <f>IF($C718="Bord","Border",IF($C718="Fill","Fill",VLOOKUP(_xlfn.NUMBERVALUE($C718),'Index (Original)'!$A:$O,14,FALSE)))</f>
        <v>partial</v>
      </c>
      <c r="F718" t="str">
        <f>IF($C718="Bord","Border",IF($C718="Fill","Fill",VLOOKUP(_xlfn.NUMBERVALUE($C718),'Index (Original)'!$A:$O,15,FALSE)))</f>
        <v>r2</v>
      </c>
    </row>
    <row r="719" spans="1:6" x14ac:dyDescent="0.2">
      <c r="A719">
        <f t="shared" si="21"/>
        <v>18</v>
      </c>
      <c r="B719">
        <f t="shared" si="23"/>
        <v>26</v>
      </c>
      <c r="C719" t="str">
        <f>VLOOKUP(B719,'Layout (Modified)'!$B$4:$AD$33,MATCH(A719,'Layout (Modified)'!$B$3:$AD$3,0),FALSE)</f>
        <v>Bord</v>
      </c>
      <c r="D719" t="str">
        <f>IF($C719="Bord","Border",IF($C719="Fill","Fill",VLOOKUP(_xlfn.NUMBERVALUE($C719),'Index (Original)'!$A:$O,5,FALSE)))</f>
        <v>Border</v>
      </c>
      <c r="E719" t="str">
        <f>IF($C719="Bord","Border",IF($C719="Fill","Fill",VLOOKUP(_xlfn.NUMBERVALUE($C719),'Index (Original)'!$A:$O,14,FALSE)))</f>
        <v>Border</v>
      </c>
      <c r="F719" t="str">
        <f>IF($C719="Bord","Border",IF($C719="Fill","Fill",VLOOKUP(_xlfn.NUMBERVALUE($C719),'Index (Original)'!$A:$O,15,FALSE)))</f>
        <v>Border</v>
      </c>
    </row>
    <row r="720" spans="1:6" x14ac:dyDescent="0.2">
      <c r="A720">
        <f t="shared" si="21"/>
        <v>19</v>
      </c>
      <c r="B720">
        <f t="shared" si="23"/>
        <v>26</v>
      </c>
      <c r="C720" t="str">
        <f>VLOOKUP(B720,'Layout (Modified)'!$B$4:$AD$33,MATCH(A720,'Layout (Modified)'!$B$3:$AD$3,0),FALSE)</f>
        <v>Bord</v>
      </c>
      <c r="D720" t="str">
        <f>IF($C720="Bord","Border",IF($C720="Fill","Fill",VLOOKUP(_xlfn.NUMBERVALUE($C720),'Index (Original)'!$A:$O,5,FALSE)))</f>
        <v>Border</v>
      </c>
      <c r="E720" t="str">
        <f>IF($C720="Bord","Border",IF($C720="Fill","Fill",VLOOKUP(_xlfn.NUMBERVALUE($C720),'Index (Original)'!$A:$O,14,FALSE)))</f>
        <v>Border</v>
      </c>
      <c r="F720" t="str">
        <f>IF($C720="Bord","Border",IF($C720="Fill","Fill",VLOOKUP(_xlfn.NUMBERVALUE($C720),'Index (Original)'!$A:$O,15,FALSE)))</f>
        <v>Border</v>
      </c>
    </row>
    <row r="721" spans="1:6" x14ac:dyDescent="0.2">
      <c r="A721">
        <f t="shared" si="21"/>
        <v>20</v>
      </c>
      <c r="B721">
        <f t="shared" si="23"/>
        <v>26</v>
      </c>
      <c r="C721" t="str">
        <f>VLOOKUP(B721,'Layout (Modified)'!$B$4:$AD$33,MATCH(A721,'Layout (Modified)'!$B$3:$AD$3,0),FALSE)</f>
        <v>Fill</v>
      </c>
      <c r="D721" t="str">
        <f>IF($C721="Bord","Border",IF($C721="Fill","Fill",VLOOKUP(_xlfn.NUMBERVALUE($C721),'Index (Original)'!$A:$O,5,FALSE)))</f>
        <v>Fill</v>
      </c>
      <c r="E721" t="str">
        <f>IF($C721="Bord","Border",IF($C721="Fill","Fill",VLOOKUP(_xlfn.NUMBERVALUE($C721),'Index (Original)'!$A:$O,14,FALSE)))</f>
        <v>Fill</v>
      </c>
      <c r="F721" t="str">
        <f>IF($C721="Bord","Border",IF($C721="Fill","Fill",VLOOKUP(_xlfn.NUMBERVALUE($C721),'Index (Original)'!$A:$O,15,FALSE)))</f>
        <v>Fill</v>
      </c>
    </row>
    <row r="722" spans="1:6" x14ac:dyDescent="0.2">
      <c r="A722">
        <f t="shared" si="21"/>
        <v>21</v>
      </c>
      <c r="B722">
        <f t="shared" si="23"/>
        <v>26</v>
      </c>
      <c r="C722">
        <f>VLOOKUP(B722,'Layout (Modified)'!$B$4:$AD$33,MATCH(A722,'Layout (Modified)'!$B$3:$AD$3,0),FALSE)</f>
        <v>1149</v>
      </c>
      <c r="D722" t="str">
        <f>IF($C722="Bord","Border",IF($C722="Fill","Fill",VLOOKUP(_xlfn.NUMBERVALUE($C722),'Index (Original)'!$A:$O,5,FALSE)))</f>
        <v>2FACC x 3IIH6</v>
      </c>
      <c r="E722" t="str">
        <f>IF($C722="Bord","Border",IF($C722="Fill","Fill",VLOOKUP(_xlfn.NUMBERVALUE($C722),'Index (Original)'!$A:$O,14,FALSE)))</f>
        <v>low</v>
      </c>
      <c r="F722" t="str">
        <f>IF($C722="Bord","Border",IF($C722="Fill","Fill",VLOOKUP(_xlfn.NUMBERVALUE($C722),'Index (Original)'!$A:$O,15,FALSE)))</f>
        <v>r2</v>
      </c>
    </row>
    <row r="723" spans="1:6" x14ac:dyDescent="0.2">
      <c r="A723">
        <f t="shared" si="21"/>
        <v>22</v>
      </c>
      <c r="B723">
        <f t="shared" si="23"/>
        <v>26</v>
      </c>
      <c r="C723">
        <f>VLOOKUP(B723,'Layout (Modified)'!$B$4:$AD$33,MATCH(A723,'Layout (Modified)'!$B$3:$AD$3,0),FALSE)</f>
        <v>1124</v>
      </c>
      <c r="D723" t="str">
        <f>IF($C723="Bord","Border",IF($C723="Fill","Fill",VLOOKUP(_xlfn.NUMBERVALUE($C723),'Index (Original)'!$A:$O,5,FALSE)))</f>
        <v>PHK56 x W606S</v>
      </c>
      <c r="E723" t="str">
        <f>IF($C723="Bord","Border",IF($C723="Fill","Fill",VLOOKUP(_xlfn.NUMBERVALUE($C723),'Index (Original)'!$A:$O,14,FALSE)))</f>
        <v>low</v>
      </c>
      <c r="F723" t="str">
        <f>IF($C723="Bord","Border",IF($C723="Fill","Fill",VLOOKUP(_xlfn.NUMBERVALUE($C723),'Index (Original)'!$A:$O,15,FALSE)))</f>
        <v>r2</v>
      </c>
    </row>
    <row r="724" spans="1:6" x14ac:dyDescent="0.2">
      <c r="A724">
        <f t="shared" si="21"/>
        <v>23</v>
      </c>
      <c r="B724">
        <f t="shared" si="23"/>
        <v>26</v>
      </c>
      <c r="C724">
        <f>VLOOKUP(B724,'Layout (Modified)'!$B$4:$AD$33,MATCH(A724,'Layout (Modified)'!$B$3:$AD$3,0),FALSE)</f>
        <v>1099</v>
      </c>
      <c r="D724" t="str">
        <f>IF($C724="Bord","Border",IF($C724="Fill","Fill",VLOOKUP(_xlfn.NUMBERVALUE($C724),'Index (Original)'!$A:$O,5,FALSE)))</f>
        <v>PHP02 x PHK76</v>
      </c>
      <c r="E724" t="str">
        <f>IF($C724="Bord","Border",IF($C724="Fill","Fill",VLOOKUP(_xlfn.NUMBERVALUE($C724),'Index (Original)'!$A:$O,14,FALSE)))</f>
        <v>low</v>
      </c>
      <c r="F724" t="str">
        <f>IF($C724="Bord","Border",IF($C724="Fill","Fill",VLOOKUP(_xlfn.NUMBERVALUE($C724),'Index (Original)'!$A:$O,15,FALSE)))</f>
        <v>r2</v>
      </c>
    </row>
    <row r="725" spans="1:6" x14ac:dyDescent="0.2">
      <c r="A725">
        <f t="shared" si="21"/>
        <v>24</v>
      </c>
      <c r="B725">
        <f t="shared" si="23"/>
        <v>26</v>
      </c>
      <c r="C725">
        <f>VLOOKUP(B725,'Layout (Modified)'!$B$4:$AD$33,MATCH(A725,'Layout (Modified)'!$B$3:$AD$3,0),FALSE)</f>
        <v>1074</v>
      </c>
      <c r="D725" t="str">
        <f>IF($C725="Bord","Border",IF($C725="Fill","Fill",VLOOKUP(_xlfn.NUMBERVALUE($C725),'Index (Original)'!$A:$O,5,FALSE)))</f>
        <v>PHP02 x LH198</v>
      </c>
      <c r="E725" t="str">
        <f>IF($C725="Bord","Border",IF($C725="Fill","Fill",VLOOKUP(_xlfn.NUMBERVALUE($C725),'Index (Original)'!$A:$O,14,FALSE)))</f>
        <v>low</v>
      </c>
      <c r="F725" t="str">
        <f>IF($C725="Bord","Border",IF($C725="Fill","Fill",VLOOKUP(_xlfn.NUMBERVALUE($C725),'Index (Original)'!$A:$O,15,FALSE)))</f>
        <v>r2</v>
      </c>
    </row>
    <row r="726" spans="1:6" x14ac:dyDescent="0.2">
      <c r="A726">
        <f t="shared" si="21"/>
        <v>25</v>
      </c>
      <c r="B726">
        <f t="shared" si="23"/>
        <v>26</v>
      </c>
      <c r="C726">
        <f>VLOOKUP(B726,'Layout (Modified)'!$B$4:$AD$33,MATCH(A726,'Layout (Modified)'!$B$3:$AD$3,0),FALSE)</f>
        <v>1049</v>
      </c>
      <c r="D726" t="str">
        <f>IF($C726="Bord","Border",IF($C726="Fill","Fill",VLOOKUP(_xlfn.NUMBERVALUE($C726),'Index (Original)'!$A:$O,5,FALSE)))</f>
        <v>PHK56 x 3IIH6</v>
      </c>
      <c r="E726" t="str">
        <f>IF($C726="Bord","Border",IF($C726="Fill","Fill",VLOOKUP(_xlfn.NUMBERVALUE($C726),'Index (Original)'!$A:$O,14,FALSE)))</f>
        <v>low</v>
      </c>
      <c r="F726" t="str">
        <f>IF($C726="Bord","Border",IF($C726="Fill","Fill",VLOOKUP(_xlfn.NUMBERVALUE($C726),'Index (Original)'!$A:$O,15,FALSE)))</f>
        <v>r2</v>
      </c>
    </row>
    <row r="727" spans="1:6" x14ac:dyDescent="0.2">
      <c r="A727">
        <f t="shared" si="21"/>
        <v>26</v>
      </c>
      <c r="B727">
        <f t="shared" si="23"/>
        <v>26</v>
      </c>
      <c r="C727">
        <f>VLOOKUP(B727,'Layout (Modified)'!$B$4:$AD$33,MATCH(A727,'Layout (Modified)'!$B$3:$AD$3,0),FALSE)</f>
        <v>1024</v>
      </c>
      <c r="D727" t="str">
        <f>IF($C727="Bord","Border",IF($C727="Fill","Fill",VLOOKUP(_xlfn.NUMBERVALUE($C727),'Index (Original)'!$A:$O,5,FALSE)))</f>
        <v>PHW52 x LH185</v>
      </c>
      <c r="E727" t="str">
        <f>IF($C727="Bord","Border",IF($C727="Fill","Fill",VLOOKUP(_xlfn.NUMBERVALUE($C727),'Index (Original)'!$A:$O,14,FALSE)))</f>
        <v>low</v>
      </c>
      <c r="F727" t="str">
        <f>IF($C727="Bord","Border",IF($C727="Fill","Fill",VLOOKUP(_xlfn.NUMBERVALUE($C727),'Index (Original)'!$A:$O,15,FALSE)))</f>
        <v>r2</v>
      </c>
    </row>
    <row r="728" spans="1:6" x14ac:dyDescent="0.2">
      <c r="A728">
        <f t="shared" si="21"/>
        <v>27</v>
      </c>
      <c r="B728">
        <f t="shared" si="23"/>
        <v>26</v>
      </c>
      <c r="C728" t="str">
        <f>VLOOKUP(B728,'Layout (Modified)'!$B$4:$AD$33,MATCH(A728,'Layout (Modified)'!$B$3:$AD$3,0),FALSE)</f>
        <v>Bord</v>
      </c>
      <c r="D728" t="str">
        <f>IF($C728="Bord","Border",IF($C728="Fill","Fill",VLOOKUP(_xlfn.NUMBERVALUE($C728),'Index (Original)'!$A:$O,5,FALSE)))</f>
        <v>Border</v>
      </c>
      <c r="E728" t="str">
        <f>IF($C728="Bord","Border",IF($C728="Fill","Fill",VLOOKUP(_xlfn.NUMBERVALUE($C728),'Index (Original)'!$A:$O,14,FALSE)))</f>
        <v>Border</v>
      </c>
      <c r="F728" t="str">
        <f>IF($C728="Bord","Border",IF($C728="Fill","Fill",VLOOKUP(_xlfn.NUMBERVALUE($C728),'Index (Original)'!$A:$O,15,FALSE)))</f>
        <v>Border</v>
      </c>
    </row>
    <row r="729" spans="1:6" x14ac:dyDescent="0.2">
      <c r="A729">
        <f t="shared" si="21"/>
        <v>28</v>
      </c>
      <c r="B729">
        <f t="shared" si="23"/>
        <v>26</v>
      </c>
      <c r="C729" t="str">
        <f>VLOOKUP(B729,'Layout (Modified)'!$B$4:$AD$33,MATCH(A729,'Layout (Modified)'!$B$3:$AD$3,0),FALSE)</f>
        <v>Bord</v>
      </c>
      <c r="D729" t="str">
        <f>IF($C729="Bord","Border",IF($C729="Fill","Fill",VLOOKUP(_xlfn.NUMBERVALUE($C729),'Index (Original)'!$A:$O,5,FALSE)))</f>
        <v>Border</v>
      </c>
      <c r="E729" t="str">
        <f>IF($C729="Bord","Border",IF($C729="Fill","Fill",VLOOKUP(_xlfn.NUMBERVALUE($C729),'Index (Original)'!$A:$O,14,FALSE)))</f>
        <v>Border</v>
      </c>
      <c r="F729" t="str">
        <f>IF($C729="Bord","Border",IF($C729="Fill","Fill",VLOOKUP(_xlfn.NUMBERVALUE($C729),'Index (Original)'!$A:$O,15,FALSE)))</f>
        <v>Border</v>
      </c>
    </row>
    <row r="730" spans="1:6" x14ac:dyDescent="0.2">
      <c r="A730">
        <f t="shared" si="21"/>
        <v>1</v>
      </c>
      <c r="B730">
        <f t="shared" si="23"/>
        <v>27</v>
      </c>
      <c r="C730" t="str">
        <f>VLOOKUP(B730,'Layout (Modified)'!$B$4:$AD$33,MATCH(A730,'Layout (Modified)'!$B$3:$AD$3,0),FALSE)</f>
        <v>Fill</v>
      </c>
      <c r="D730" t="str">
        <f>IF($C730="Bord","Border",IF($C730="Fill","Fill",VLOOKUP(_xlfn.NUMBERVALUE($C730),'Index (Original)'!$A:$O,5,FALSE)))</f>
        <v>Fill</v>
      </c>
      <c r="E730" t="str">
        <f>IF($C730="Bord","Border",IF($C730="Fill","Fill",VLOOKUP(_xlfn.NUMBERVALUE($C730),'Index (Original)'!$A:$O,14,FALSE)))</f>
        <v>Fill</v>
      </c>
      <c r="F730" t="str">
        <f>IF($C730="Bord","Border",IF($C730="Fill","Fill",VLOOKUP(_xlfn.NUMBERVALUE($C730),'Index (Original)'!$A:$O,15,FALSE)))</f>
        <v>Fill</v>
      </c>
    </row>
    <row r="731" spans="1:6" x14ac:dyDescent="0.2">
      <c r="A731">
        <f t="shared" si="21"/>
        <v>2</v>
      </c>
      <c r="B731">
        <f t="shared" si="23"/>
        <v>27</v>
      </c>
      <c r="C731">
        <f>VLOOKUP(B731,'Layout (Modified)'!$B$4:$AD$33,MATCH(A731,'Layout (Modified)'!$B$3:$AD$3,0),FALSE)</f>
        <v>1490</v>
      </c>
      <c r="D731" t="str">
        <f>IF($C731="Bord","Border",IF($C731="Fill","Fill",VLOOKUP(_xlfn.NUMBERVALUE($C731),'Index (Original)'!$A:$O,5,FALSE)))</f>
        <v>PHB47 x PHJ89</v>
      </c>
      <c r="E731" t="str">
        <f>IF($C731="Bord","Border",IF($C731="Fill","Fill",VLOOKUP(_xlfn.NUMBERVALUE($C731),'Index (Original)'!$A:$O,14,FALSE)))</f>
        <v>full</v>
      </c>
      <c r="F731" t="str">
        <f>IF($C731="Bord","Border",IF($C731="Fill","Fill",VLOOKUP(_xlfn.NUMBERVALUE($C731),'Index (Original)'!$A:$O,15,FALSE)))</f>
        <v>r2</v>
      </c>
    </row>
    <row r="732" spans="1:6" x14ac:dyDescent="0.2">
      <c r="A732">
        <f t="shared" si="21"/>
        <v>3</v>
      </c>
      <c r="B732">
        <f t="shared" si="23"/>
        <v>27</v>
      </c>
      <c r="C732">
        <f>VLOOKUP(B732,'Layout (Modified)'!$B$4:$AD$33,MATCH(A732,'Layout (Modified)'!$B$3:$AD$3,0),FALSE)</f>
        <v>1465</v>
      </c>
      <c r="D732" t="str">
        <f>IF($C732="Bord","Border",IF($C732="Fill","Fill",VLOOKUP(_xlfn.NUMBERVALUE($C732),'Index (Original)'!$A:$O,5,FALSE)))</f>
        <v>LH195 x PHZ51</v>
      </c>
      <c r="E732" t="str">
        <f>IF($C732="Bord","Border",IF($C732="Fill","Fill",VLOOKUP(_xlfn.NUMBERVALUE($C732),'Index (Original)'!$A:$O,14,FALSE)))</f>
        <v>full</v>
      </c>
      <c r="F732" t="str">
        <f>IF($C732="Bord","Border",IF($C732="Fill","Fill",VLOOKUP(_xlfn.NUMBERVALUE($C732),'Index (Original)'!$A:$O,15,FALSE)))</f>
        <v>r2</v>
      </c>
    </row>
    <row r="733" spans="1:6" x14ac:dyDescent="0.2">
      <c r="A733">
        <f t="shared" si="21"/>
        <v>4</v>
      </c>
      <c r="B733">
        <f t="shared" si="23"/>
        <v>27</v>
      </c>
      <c r="C733">
        <f>VLOOKUP(B733,'Layout (Modified)'!$B$4:$AD$33,MATCH(A733,'Layout (Modified)'!$B$3:$AD$3,0),FALSE)</f>
        <v>1440</v>
      </c>
      <c r="D733" t="str">
        <f>IF($C733="Bord","Border",IF($C733="Fill","Fill",VLOOKUP(_xlfn.NUMBERVALUE($C733),'Index (Original)'!$A:$O,5,FALSE)))</f>
        <v>PHG39 x PHM49</v>
      </c>
      <c r="E733" t="str">
        <f>IF($C733="Bord","Border",IF($C733="Fill","Fill",VLOOKUP(_xlfn.NUMBERVALUE($C733),'Index (Original)'!$A:$O,14,FALSE)))</f>
        <v>full</v>
      </c>
      <c r="F733" t="str">
        <f>IF($C733="Bord","Border",IF($C733="Fill","Fill",VLOOKUP(_xlfn.NUMBERVALUE($C733),'Index (Original)'!$A:$O,15,FALSE)))</f>
        <v>r2</v>
      </c>
    </row>
    <row r="734" spans="1:6" x14ac:dyDescent="0.2">
      <c r="A734">
        <f t="shared" si="21"/>
        <v>5</v>
      </c>
      <c r="B734">
        <f t="shared" si="23"/>
        <v>27</v>
      </c>
      <c r="C734">
        <f>VLOOKUP(B734,'Layout (Modified)'!$B$4:$AD$33,MATCH(A734,'Layout (Modified)'!$B$3:$AD$3,0),FALSE)</f>
        <v>1415</v>
      </c>
      <c r="D734" t="str">
        <f>IF($C734="Bord","Border",IF($C734="Fill","Fill",VLOOKUP(_xlfn.NUMBERVALUE($C734),'Index (Original)'!$A:$O,5,FALSE)))</f>
        <v>B105 x 3IIH6</v>
      </c>
      <c r="E734" t="str">
        <f>IF($C734="Bord","Border",IF($C734="Fill","Fill",VLOOKUP(_xlfn.NUMBERVALUE($C734),'Index (Original)'!$A:$O,14,FALSE)))</f>
        <v>full</v>
      </c>
      <c r="F734" t="str">
        <f>IF($C734="Bord","Border",IF($C734="Fill","Fill",VLOOKUP(_xlfn.NUMBERVALUE($C734),'Index (Original)'!$A:$O,15,FALSE)))</f>
        <v>r2</v>
      </c>
    </row>
    <row r="735" spans="1:6" x14ac:dyDescent="0.2">
      <c r="A735">
        <f t="shared" ref="A735:A798" si="24">A707</f>
        <v>6</v>
      </c>
      <c r="B735">
        <f t="shared" si="23"/>
        <v>27</v>
      </c>
      <c r="C735">
        <f>VLOOKUP(B735,'Layout (Modified)'!$B$4:$AD$33,MATCH(A735,'Layout (Modified)'!$B$3:$AD$3,0),FALSE)</f>
        <v>1390</v>
      </c>
      <c r="D735" t="str">
        <f>IF($C735="Bord","Border",IF($C735="Fill","Fill",VLOOKUP(_xlfn.NUMBERVALUE($C735),'Index (Original)'!$A:$O,5,FALSE)))</f>
        <v>Syngenta NK0760-3111</v>
      </c>
      <c r="E735" t="str">
        <f>IF($C735="Bord","Border",IF($C735="Fill","Fill",VLOOKUP(_xlfn.NUMBERVALUE($C735),'Index (Original)'!$A:$O,14,FALSE)))</f>
        <v>full</v>
      </c>
      <c r="F735" t="str">
        <f>IF($C735="Bord","Border",IF($C735="Fill","Fill",VLOOKUP(_xlfn.NUMBERVALUE($C735),'Index (Original)'!$A:$O,15,FALSE)))</f>
        <v>r2</v>
      </c>
    </row>
    <row r="736" spans="1:6" x14ac:dyDescent="0.2">
      <c r="A736">
        <f t="shared" si="24"/>
        <v>7</v>
      </c>
      <c r="B736">
        <f t="shared" si="23"/>
        <v>27</v>
      </c>
      <c r="C736">
        <f>VLOOKUP(B736,'Layout (Modified)'!$B$4:$AD$33,MATCH(A736,'Layout (Modified)'!$B$3:$AD$3,0),FALSE)</f>
        <v>1365</v>
      </c>
      <c r="D736" t="str">
        <f>IF($C736="Bord","Border",IF($C736="Fill","Fill",VLOOKUP(_xlfn.NUMBERVALUE($C736),'Index (Original)'!$A:$O,5,FALSE)))</f>
        <v>F42 x OH43</v>
      </c>
      <c r="E736" t="str">
        <f>IF($C736="Bord","Border",IF($C736="Fill","Fill",VLOOKUP(_xlfn.NUMBERVALUE($C736),'Index (Original)'!$A:$O,14,FALSE)))</f>
        <v>full</v>
      </c>
      <c r="F736" t="str">
        <f>IF($C736="Bord","Border",IF($C736="Fill","Fill",VLOOKUP(_xlfn.NUMBERVALUE($C736),'Index (Original)'!$A:$O,15,FALSE)))</f>
        <v>r2</v>
      </c>
    </row>
    <row r="737" spans="1:6" x14ac:dyDescent="0.2">
      <c r="A737">
        <f t="shared" si="24"/>
        <v>8</v>
      </c>
      <c r="B737">
        <f t="shared" si="23"/>
        <v>27</v>
      </c>
      <c r="C737" t="str">
        <f>VLOOKUP(B737,'Layout (Modified)'!$B$4:$AD$33,MATCH(A737,'Layout (Modified)'!$B$3:$AD$3,0),FALSE)</f>
        <v>Bord</v>
      </c>
      <c r="D737" t="str">
        <f>IF($C737="Bord","Border",IF($C737="Fill","Fill",VLOOKUP(_xlfn.NUMBERVALUE($C737),'Index (Original)'!$A:$O,5,FALSE)))</f>
        <v>Border</v>
      </c>
      <c r="E737" t="str">
        <f>IF($C737="Bord","Border",IF($C737="Fill","Fill",VLOOKUP(_xlfn.NUMBERVALUE($C737),'Index (Original)'!$A:$O,14,FALSE)))</f>
        <v>Border</v>
      </c>
      <c r="F737" t="str">
        <f>IF($C737="Bord","Border",IF($C737="Fill","Fill",VLOOKUP(_xlfn.NUMBERVALUE($C737),'Index (Original)'!$A:$O,15,FALSE)))</f>
        <v>Border</v>
      </c>
    </row>
    <row r="738" spans="1:6" x14ac:dyDescent="0.2">
      <c r="A738">
        <f t="shared" si="24"/>
        <v>9</v>
      </c>
      <c r="B738">
        <f t="shared" si="23"/>
        <v>27</v>
      </c>
      <c r="C738" t="str">
        <f>VLOOKUP(B738,'Layout (Modified)'!$B$4:$AD$33,MATCH(A738,'Layout (Modified)'!$B$3:$AD$3,0),FALSE)</f>
        <v>Bord</v>
      </c>
      <c r="D738" t="str">
        <f>IF($C738="Bord","Border",IF($C738="Fill","Fill",VLOOKUP(_xlfn.NUMBERVALUE($C738),'Index (Original)'!$A:$O,5,FALSE)))</f>
        <v>Border</v>
      </c>
      <c r="E738" t="str">
        <f>IF($C738="Bord","Border",IF($C738="Fill","Fill",VLOOKUP(_xlfn.NUMBERVALUE($C738),'Index (Original)'!$A:$O,14,FALSE)))</f>
        <v>Border</v>
      </c>
      <c r="F738" t="str">
        <f>IF($C738="Bord","Border",IF($C738="Fill","Fill",VLOOKUP(_xlfn.NUMBERVALUE($C738),'Index (Original)'!$A:$O,15,FALSE)))</f>
        <v>Border</v>
      </c>
    </row>
    <row r="739" spans="1:6" x14ac:dyDescent="0.2">
      <c r="A739">
        <f t="shared" si="24"/>
        <v>10</v>
      </c>
      <c r="B739">
        <f t="shared" si="23"/>
        <v>27</v>
      </c>
      <c r="C739" t="str">
        <f>VLOOKUP(B739,'Layout (Modified)'!$B$4:$AD$33,MATCH(A739,'Layout (Modified)'!$B$3:$AD$3,0),FALSE)</f>
        <v>Bord</v>
      </c>
      <c r="D739" t="str">
        <f>IF($C739="Bord","Border",IF($C739="Fill","Fill",VLOOKUP(_xlfn.NUMBERVALUE($C739),'Index (Original)'!$A:$O,5,FALSE)))</f>
        <v>Border</v>
      </c>
      <c r="E739" t="str">
        <f>IF($C739="Bord","Border",IF($C739="Fill","Fill",VLOOKUP(_xlfn.NUMBERVALUE($C739),'Index (Original)'!$A:$O,14,FALSE)))</f>
        <v>Border</v>
      </c>
      <c r="F739" t="str">
        <f>IF($C739="Bord","Border",IF($C739="Fill","Fill",VLOOKUP(_xlfn.NUMBERVALUE($C739),'Index (Original)'!$A:$O,15,FALSE)))</f>
        <v>Border</v>
      </c>
    </row>
    <row r="740" spans="1:6" x14ac:dyDescent="0.2">
      <c r="A740">
        <f t="shared" si="24"/>
        <v>11</v>
      </c>
      <c r="B740">
        <f t="shared" si="23"/>
        <v>27</v>
      </c>
      <c r="C740" t="str">
        <f>VLOOKUP(B740,'Layout (Modified)'!$B$4:$AD$33,MATCH(A740,'Layout (Modified)'!$B$3:$AD$3,0),FALSE)</f>
        <v>Fill</v>
      </c>
      <c r="D740" t="str">
        <f>IF($C740="Bord","Border",IF($C740="Fill","Fill",VLOOKUP(_xlfn.NUMBERVALUE($C740),'Index (Original)'!$A:$O,5,FALSE)))</f>
        <v>Fill</v>
      </c>
      <c r="E740" t="str">
        <f>IF($C740="Bord","Border",IF($C740="Fill","Fill",VLOOKUP(_xlfn.NUMBERVALUE($C740),'Index (Original)'!$A:$O,14,FALSE)))</f>
        <v>Fill</v>
      </c>
      <c r="F740" t="str">
        <f>IF($C740="Bord","Border",IF($C740="Fill","Fill",VLOOKUP(_xlfn.NUMBERVALUE($C740),'Index (Original)'!$A:$O,15,FALSE)))</f>
        <v>Fill</v>
      </c>
    </row>
    <row r="741" spans="1:6" x14ac:dyDescent="0.2">
      <c r="A741">
        <f t="shared" si="24"/>
        <v>12</v>
      </c>
      <c r="B741">
        <f t="shared" si="23"/>
        <v>27</v>
      </c>
      <c r="C741">
        <f>VLOOKUP(B741,'Layout (Modified)'!$B$4:$AD$33,MATCH(A741,'Layout (Modified)'!$B$3:$AD$3,0),FALSE)</f>
        <v>1320</v>
      </c>
      <c r="D741" t="str">
        <f>IF($C741="Bord","Border",IF($C741="Fill","Fill",VLOOKUP(_xlfn.NUMBERVALUE($C741),'Index (Original)'!$A:$O,5,FALSE)))</f>
        <v>PHP02 x PHK56</v>
      </c>
      <c r="E741" t="str">
        <f>IF($C741="Bord","Border",IF($C741="Fill","Fill",VLOOKUP(_xlfn.NUMBERVALUE($C741),'Index (Original)'!$A:$O,14,FALSE)))</f>
        <v>partial</v>
      </c>
      <c r="F741" t="str">
        <f>IF($C741="Bord","Border",IF($C741="Fill","Fill",VLOOKUP(_xlfn.NUMBERVALUE($C741),'Index (Original)'!$A:$O,15,FALSE)))</f>
        <v>r2</v>
      </c>
    </row>
    <row r="742" spans="1:6" x14ac:dyDescent="0.2">
      <c r="A742">
        <f t="shared" si="24"/>
        <v>13</v>
      </c>
      <c r="B742">
        <f t="shared" si="23"/>
        <v>27</v>
      </c>
      <c r="C742">
        <f>VLOOKUP(B742,'Layout (Modified)'!$B$4:$AD$33,MATCH(A742,'Layout (Modified)'!$B$3:$AD$3,0),FALSE)</f>
        <v>1295</v>
      </c>
      <c r="D742" t="str">
        <f>IF($C742="Bord","Border",IF($C742="Fill","Fill",VLOOKUP(_xlfn.NUMBERVALUE($C742),'Index (Original)'!$A:$O,5,FALSE)))</f>
        <v>PHB47 x PHJ89</v>
      </c>
      <c r="E742" t="str">
        <f>IF($C742="Bord","Border",IF($C742="Fill","Fill",VLOOKUP(_xlfn.NUMBERVALUE($C742),'Index (Original)'!$A:$O,14,FALSE)))</f>
        <v>partial</v>
      </c>
      <c r="F742" t="str">
        <f>IF($C742="Bord","Border",IF($C742="Fill","Fill",VLOOKUP(_xlfn.NUMBERVALUE($C742),'Index (Original)'!$A:$O,15,FALSE)))</f>
        <v>r2</v>
      </c>
    </row>
    <row r="743" spans="1:6" x14ac:dyDescent="0.2">
      <c r="A743">
        <f t="shared" si="24"/>
        <v>14</v>
      </c>
      <c r="B743">
        <f t="shared" si="23"/>
        <v>27</v>
      </c>
      <c r="C743">
        <f>VLOOKUP(B743,'Layout (Modified)'!$B$4:$AD$33,MATCH(A743,'Layout (Modified)'!$B$3:$AD$3,0),FALSE)</f>
        <v>1270</v>
      </c>
      <c r="D743" t="str">
        <f>IF($C743="Bord","Border",IF($C743="Fill","Fill",VLOOKUP(_xlfn.NUMBERVALUE($C743),'Index (Original)'!$A:$O,5,FALSE)))</f>
        <v>PHN46 x PHB47</v>
      </c>
      <c r="E743" t="str">
        <f>IF($C743="Bord","Border",IF($C743="Fill","Fill",VLOOKUP(_xlfn.NUMBERVALUE($C743),'Index (Original)'!$A:$O,14,FALSE)))</f>
        <v>partial</v>
      </c>
      <c r="F743" t="str">
        <f>IF($C743="Bord","Border",IF($C743="Fill","Fill",VLOOKUP(_xlfn.NUMBERVALUE($C743),'Index (Original)'!$A:$O,15,FALSE)))</f>
        <v>r2</v>
      </c>
    </row>
    <row r="744" spans="1:6" x14ac:dyDescent="0.2">
      <c r="A744">
        <f t="shared" si="24"/>
        <v>15</v>
      </c>
      <c r="B744">
        <f t="shared" si="23"/>
        <v>27</v>
      </c>
      <c r="C744">
        <f>VLOOKUP(B744,'Layout (Modified)'!$B$4:$AD$33,MATCH(A744,'Layout (Modified)'!$B$3:$AD$3,0),FALSE)</f>
        <v>1245</v>
      </c>
      <c r="D744" t="str">
        <f>IF($C744="Bord","Border",IF($C744="Fill","Fill",VLOOKUP(_xlfn.NUMBERVALUE($C744),'Index (Original)'!$A:$O,5,FALSE)))</f>
        <v>B14A x Mo17</v>
      </c>
      <c r="E744" t="str">
        <f>IF($C744="Bord","Border",IF($C744="Fill","Fill",VLOOKUP(_xlfn.NUMBERVALUE($C744),'Index (Original)'!$A:$O,14,FALSE)))</f>
        <v>partial</v>
      </c>
      <c r="F744" t="str">
        <f>IF($C744="Bord","Border",IF($C744="Fill","Fill",VLOOKUP(_xlfn.NUMBERVALUE($C744),'Index (Original)'!$A:$O,15,FALSE)))</f>
        <v>r2</v>
      </c>
    </row>
    <row r="745" spans="1:6" x14ac:dyDescent="0.2">
      <c r="A745">
        <f t="shared" si="24"/>
        <v>16</v>
      </c>
      <c r="B745">
        <f t="shared" si="23"/>
        <v>27</v>
      </c>
      <c r="C745">
        <f>VLOOKUP(B745,'Layout (Modified)'!$B$4:$AD$33,MATCH(A745,'Layout (Modified)'!$B$3:$AD$3,0),FALSE)</f>
        <v>1220</v>
      </c>
      <c r="D745" t="str">
        <f>IF($C745="Bord","Border",IF($C745="Fill","Fill",VLOOKUP(_xlfn.NUMBERVALUE($C745),'Index (Original)'!$A:$O,5,FALSE)))</f>
        <v>PHK56 x PHJ89</v>
      </c>
      <c r="E745" t="str">
        <f>IF($C745="Bord","Border",IF($C745="Fill","Fill",VLOOKUP(_xlfn.NUMBERVALUE($C745),'Index (Original)'!$A:$O,14,FALSE)))</f>
        <v>partial</v>
      </c>
      <c r="F745" t="str">
        <f>IF($C745="Bord","Border",IF($C745="Fill","Fill",VLOOKUP(_xlfn.NUMBERVALUE($C745),'Index (Original)'!$A:$O,15,FALSE)))</f>
        <v>r2</v>
      </c>
    </row>
    <row r="746" spans="1:6" x14ac:dyDescent="0.2">
      <c r="A746">
        <f t="shared" si="24"/>
        <v>17</v>
      </c>
      <c r="B746">
        <f t="shared" ref="B746:B809" si="25">IF(A746&lt;A745,B745+1,B745)</f>
        <v>27</v>
      </c>
      <c r="C746">
        <f>VLOOKUP(B746,'Layout (Modified)'!$B$4:$AD$33,MATCH(A746,'Layout (Modified)'!$B$3:$AD$3,0),FALSE)</f>
        <v>1195</v>
      </c>
      <c r="D746" t="str">
        <f>IF($C746="Bord","Border",IF($C746="Fill","Fill",VLOOKUP(_xlfn.NUMBERVALUE($C746),'Index (Original)'!$A:$O,5,FALSE)))</f>
        <v>2369 x PHZ51</v>
      </c>
      <c r="E746" t="str">
        <f>IF($C746="Bord","Border",IF($C746="Fill","Fill",VLOOKUP(_xlfn.NUMBERVALUE($C746),'Index (Original)'!$A:$O,14,FALSE)))</f>
        <v>partial</v>
      </c>
      <c r="F746" t="str">
        <f>IF($C746="Bord","Border",IF($C746="Fill","Fill",VLOOKUP(_xlfn.NUMBERVALUE($C746),'Index (Original)'!$A:$O,15,FALSE)))</f>
        <v>r2</v>
      </c>
    </row>
    <row r="747" spans="1:6" x14ac:dyDescent="0.2">
      <c r="A747">
        <f t="shared" si="24"/>
        <v>18</v>
      </c>
      <c r="B747">
        <f t="shared" si="25"/>
        <v>27</v>
      </c>
      <c r="C747" t="str">
        <f>VLOOKUP(B747,'Layout (Modified)'!$B$4:$AD$33,MATCH(A747,'Layout (Modified)'!$B$3:$AD$3,0),FALSE)</f>
        <v>Bord</v>
      </c>
      <c r="D747" t="str">
        <f>IF($C747="Bord","Border",IF($C747="Fill","Fill",VLOOKUP(_xlfn.NUMBERVALUE($C747),'Index (Original)'!$A:$O,5,FALSE)))</f>
        <v>Border</v>
      </c>
      <c r="E747" t="str">
        <f>IF($C747="Bord","Border",IF($C747="Fill","Fill",VLOOKUP(_xlfn.NUMBERVALUE($C747),'Index (Original)'!$A:$O,14,FALSE)))</f>
        <v>Border</v>
      </c>
      <c r="F747" t="str">
        <f>IF($C747="Bord","Border",IF($C747="Fill","Fill",VLOOKUP(_xlfn.NUMBERVALUE($C747),'Index (Original)'!$A:$O,15,FALSE)))</f>
        <v>Border</v>
      </c>
    </row>
    <row r="748" spans="1:6" x14ac:dyDescent="0.2">
      <c r="A748">
        <f t="shared" si="24"/>
        <v>19</v>
      </c>
      <c r="B748">
        <f t="shared" si="25"/>
        <v>27</v>
      </c>
      <c r="C748" t="str">
        <f>VLOOKUP(B748,'Layout (Modified)'!$B$4:$AD$33,MATCH(A748,'Layout (Modified)'!$B$3:$AD$3,0),FALSE)</f>
        <v>Bord</v>
      </c>
      <c r="D748" t="str">
        <f>IF($C748="Bord","Border",IF($C748="Fill","Fill",VLOOKUP(_xlfn.NUMBERVALUE($C748),'Index (Original)'!$A:$O,5,FALSE)))</f>
        <v>Border</v>
      </c>
      <c r="E748" t="str">
        <f>IF($C748="Bord","Border",IF($C748="Fill","Fill",VLOOKUP(_xlfn.NUMBERVALUE($C748),'Index (Original)'!$A:$O,14,FALSE)))</f>
        <v>Border</v>
      </c>
      <c r="F748" t="str">
        <f>IF($C748="Bord","Border",IF($C748="Fill","Fill",VLOOKUP(_xlfn.NUMBERVALUE($C748),'Index (Original)'!$A:$O,15,FALSE)))</f>
        <v>Border</v>
      </c>
    </row>
    <row r="749" spans="1:6" x14ac:dyDescent="0.2">
      <c r="A749">
        <f t="shared" si="24"/>
        <v>20</v>
      </c>
      <c r="B749">
        <f t="shared" si="25"/>
        <v>27</v>
      </c>
      <c r="C749" t="str">
        <f>VLOOKUP(B749,'Layout (Modified)'!$B$4:$AD$33,MATCH(A749,'Layout (Modified)'!$B$3:$AD$3,0),FALSE)</f>
        <v>Fill</v>
      </c>
      <c r="D749" t="str">
        <f>IF($C749="Bord","Border",IF($C749="Fill","Fill",VLOOKUP(_xlfn.NUMBERVALUE($C749),'Index (Original)'!$A:$O,5,FALSE)))</f>
        <v>Fill</v>
      </c>
      <c r="E749" t="str">
        <f>IF($C749="Bord","Border",IF($C749="Fill","Fill",VLOOKUP(_xlfn.NUMBERVALUE($C749),'Index (Original)'!$A:$O,14,FALSE)))</f>
        <v>Fill</v>
      </c>
      <c r="F749" t="str">
        <f>IF($C749="Bord","Border",IF($C749="Fill","Fill",VLOOKUP(_xlfn.NUMBERVALUE($C749),'Index (Original)'!$A:$O,15,FALSE)))</f>
        <v>Fill</v>
      </c>
    </row>
    <row r="750" spans="1:6" x14ac:dyDescent="0.2">
      <c r="A750">
        <f t="shared" si="24"/>
        <v>21</v>
      </c>
      <c r="B750">
        <f t="shared" si="25"/>
        <v>27</v>
      </c>
      <c r="C750">
        <f>VLOOKUP(B750,'Layout (Modified)'!$B$4:$AD$33,MATCH(A750,'Layout (Modified)'!$B$3:$AD$3,0),FALSE)</f>
        <v>1150</v>
      </c>
      <c r="D750" t="str">
        <f>IF($C750="Bord","Border",IF($C750="Fill","Fill",VLOOKUP(_xlfn.NUMBERVALUE($C750),'Index (Original)'!$A:$O,5,FALSE)))</f>
        <v>PHN46 x PHK56</v>
      </c>
      <c r="E750" t="str">
        <f>IF($C750="Bord","Border",IF($C750="Fill","Fill",VLOOKUP(_xlfn.NUMBERVALUE($C750),'Index (Original)'!$A:$O,14,FALSE)))</f>
        <v>low</v>
      </c>
      <c r="F750" t="str">
        <f>IF($C750="Bord","Border",IF($C750="Fill","Fill",VLOOKUP(_xlfn.NUMBERVALUE($C750),'Index (Original)'!$A:$O,15,FALSE)))</f>
        <v>r2</v>
      </c>
    </row>
    <row r="751" spans="1:6" x14ac:dyDescent="0.2">
      <c r="A751">
        <f t="shared" si="24"/>
        <v>22</v>
      </c>
      <c r="B751">
        <f t="shared" si="25"/>
        <v>27</v>
      </c>
      <c r="C751">
        <f>VLOOKUP(B751,'Layout (Modified)'!$B$4:$AD$33,MATCH(A751,'Layout (Modified)'!$B$3:$AD$3,0),FALSE)</f>
        <v>1125</v>
      </c>
      <c r="D751" t="str">
        <f>IF($C751="Bord","Border",IF($C751="Fill","Fill",VLOOKUP(_xlfn.NUMBERVALUE($C751),'Index (Original)'!$A:$O,5,FALSE)))</f>
        <v>N209 x 3IIH6</v>
      </c>
      <c r="E751" t="str">
        <f>IF($C751="Bord","Border",IF($C751="Fill","Fill",VLOOKUP(_xlfn.NUMBERVALUE($C751),'Index (Original)'!$A:$O,14,FALSE)))</f>
        <v>low</v>
      </c>
      <c r="F751" t="str">
        <f>IF($C751="Bord","Border",IF($C751="Fill","Fill",VLOOKUP(_xlfn.NUMBERVALUE($C751),'Index (Original)'!$A:$O,15,FALSE)))</f>
        <v>r2</v>
      </c>
    </row>
    <row r="752" spans="1:6" x14ac:dyDescent="0.2">
      <c r="A752">
        <f t="shared" si="24"/>
        <v>23</v>
      </c>
      <c r="B752">
        <f t="shared" si="25"/>
        <v>27</v>
      </c>
      <c r="C752">
        <f>VLOOKUP(B752,'Layout (Modified)'!$B$4:$AD$33,MATCH(A752,'Layout (Modified)'!$B$3:$AD$3,0),FALSE)</f>
        <v>1100</v>
      </c>
      <c r="D752" t="str">
        <f>IF($C752="Bord","Border",IF($C752="Fill","Fill",VLOOKUP(_xlfn.NUMBERVALUE($C752),'Index (Original)'!$A:$O,5,FALSE)))</f>
        <v>PHP02 x PHK56</v>
      </c>
      <c r="E752" t="str">
        <f>IF($C752="Bord","Border",IF($C752="Fill","Fill",VLOOKUP(_xlfn.NUMBERVALUE($C752),'Index (Original)'!$A:$O,14,FALSE)))</f>
        <v>low</v>
      </c>
      <c r="F752" t="str">
        <f>IF($C752="Bord","Border",IF($C752="Fill","Fill",VLOOKUP(_xlfn.NUMBERVALUE($C752),'Index (Original)'!$A:$O,15,FALSE)))</f>
        <v>r2</v>
      </c>
    </row>
    <row r="753" spans="1:6" x14ac:dyDescent="0.2">
      <c r="A753">
        <f t="shared" si="24"/>
        <v>24</v>
      </c>
      <c r="B753">
        <f t="shared" si="25"/>
        <v>27</v>
      </c>
      <c r="C753">
        <f>VLOOKUP(B753,'Layout (Modified)'!$B$4:$AD$33,MATCH(A753,'Layout (Modified)'!$B$3:$AD$3,0),FALSE)</f>
        <v>1075</v>
      </c>
      <c r="D753" t="str">
        <f>IF($C753="Bord","Border",IF($C753="Fill","Fill",VLOOKUP(_xlfn.NUMBERVALUE($C753),'Index (Original)'!$A:$O,5,FALSE)))</f>
        <v>LH185 x LH82</v>
      </c>
      <c r="E753" t="str">
        <f>IF($C753="Bord","Border",IF($C753="Fill","Fill",VLOOKUP(_xlfn.NUMBERVALUE($C753),'Index (Original)'!$A:$O,14,FALSE)))</f>
        <v>low</v>
      </c>
      <c r="F753" t="str">
        <f>IF($C753="Bord","Border",IF($C753="Fill","Fill",VLOOKUP(_xlfn.NUMBERVALUE($C753),'Index (Original)'!$A:$O,15,FALSE)))</f>
        <v>r2</v>
      </c>
    </row>
    <row r="754" spans="1:6" x14ac:dyDescent="0.2">
      <c r="A754">
        <f t="shared" si="24"/>
        <v>25</v>
      </c>
      <c r="B754">
        <f t="shared" si="25"/>
        <v>27</v>
      </c>
      <c r="C754">
        <f>VLOOKUP(B754,'Layout (Modified)'!$B$4:$AD$33,MATCH(A754,'Layout (Modified)'!$B$3:$AD$3,0),FALSE)</f>
        <v>1050</v>
      </c>
      <c r="D754" t="str">
        <f>IF($C754="Bord","Border",IF($C754="Fill","Fill",VLOOKUP(_xlfn.NUMBERVALUE($C754),'Index (Original)'!$A:$O,5,FALSE)))</f>
        <v>2369 x 3IIH6</v>
      </c>
      <c r="E754" t="str">
        <f>IF($C754="Bord","Border",IF($C754="Fill","Fill",VLOOKUP(_xlfn.NUMBERVALUE($C754),'Index (Original)'!$A:$O,14,FALSE)))</f>
        <v>low</v>
      </c>
      <c r="F754" t="str">
        <f>IF($C754="Bord","Border",IF($C754="Fill","Fill",VLOOKUP(_xlfn.NUMBERVALUE($C754),'Index (Original)'!$A:$O,15,FALSE)))</f>
        <v>r2</v>
      </c>
    </row>
    <row r="755" spans="1:6" x14ac:dyDescent="0.2">
      <c r="A755">
        <f t="shared" si="24"/>
        <v>26</v>
      </c>
      <c r="B755">
        <f t="shared" si="25"/>
        <v>27</v>
      </c>
      <c r="C755">
        <f>VLOOKUP(B755,'Layout (Modified)'!$B$4:$AD$33,MATCH(A755,'Layout (Modified)'!$B$3:$AD$3,0),FALSE)</f>
        <v>1025</v>
      </c>
      <c r="D755" t="str">
        <f>IF($C755="Bord","Border",IF($C755="Fill","Fill",VLOOKUP(_xlfn.NUMBERVALUE($C755),'Index (Original)'!$A:$O,5,FALSE)))</f>
        <v>B73 x PHN82</v>
      </c>
      <c r="E755" t="str">
        <f>IF($C755="Bord","Border",IF($C755="Fill","Fill",VLOOKUP(_xlfn.NUMBERVALUE($C755),'Index (Original)'!$A:$O,14,FALSE)))</f>
        <v>low</v>
      </c>
      <c r="F755" t="str">
        <f>IF($C755="Bord","Border",IF($C755="Fill","Fill",VLOOKUP(_xlfn.NUMBERVALUE($C755),'Index (Original)'!$A:$O,15,FALSE)))</f>
        <v>r2</v>
      </c>
    </row>
    <row r="756" spans="1:6" x14ac:dyDescent="0.2">
      <c r="A756">
        <f t="shared" si="24"/>
        <v>27</v>
      </c>
      <c r="B756">
        <f t="shared" si="25"/>
        <v>27</v>
      </c>
      <c r="C756" t="str">
        <f>VLOOKUP(B756,'Layout (Modified)'!$B$4:$AD$33,MATCH(A756,'Layout (Modified)'!$B$3:$AD$3,0),FALSE)</f>
        <v>Bord</v>
      </c>
      <c r="D756" t="str">
        <f>IF($C756="Bord","Border",IF($C756="Fill","Fill",VLOOKUP(_xlfn.NUMBERVALUE($C756),'Index (Original)'!$A:$O,5,FALSE)))</f>
        <v>Border</v>
      </c>
      <c r="E756" t="str">
        <f>IF($C756="Bord","Border",IF($C756="Fill","Fill",VLOOKUP(_xlfn.NUMBERVALUE($C756),'Index (Original)'!$A:$O,14,FALSE)))</f>
        <v>Border</v>
      </c>
      <c r="F756" t="str">
        <f>IF($C756="Bord","Border",IF($C756="Fill","Fill",VLOOKUP(_xlfn.NUMBERVALUE($C756),'Index (Original)'!$A:$O,15,FALSE)))</f>
        <v>Border</v>
      </c>
    </row>
    <row r="757" spans="1:6" x14ac:dyDescent="0.2">
      <c r="A757">
        <f t="shared" si="24"/>
        <v>28</v>
      </c>
      <c r="B757">
        <f t="shared" si="25"/>
        <v>27</v>
      </c>
      <c r="C757" t="str">
        <f>VLOOKUP(B757,'Layout (Modified)'!$B$4:$AD$33,MATCH(A757,'Layout (Modified)'!$B$3:$AD$3,0),FALSE)</f>
        <v>Bord</v>
      </c>
      <c r="D757" t="str">
        <f>IF($C757="Bord","Border",IF($C757="Fill","Fill",VLOOKUP(_xlfn.NUMBERVALUE($C757),'Index (Original)'!$A:$O,5,FALSE)))</f>
        <v>Border</v>
      </c>
      <c r="E757" t="str">
        <f>IF($C757="Bord","Border",IF($C757="Fill","Fill",VLOOKUP(_xlfn.NUMBERVALUE($C757),'Index (Original)'!$A:$O,14,FALSE)))</f>
        <v>Border</v>
      </c>
      <c r="F757" t="str">
        <f>IF($C757="Bord","Border",IF($C757="Fill","Fill",VLOOKUP(_xlfn.NUMBERVALUE($C757),'Index (Original)'!$A:$O,15,FALSE)))</f>
        <v>Border</v>
      </c>
    </row>
    <row r="758" spans="1:6" x14ac:dyDescent="0.2">
      <c r="A758">
        <f t="shared" si="24"/>
        <v>1</v>
      </c>
      <c r="B758">
        <f t="shared" si="25"/>
        <v>28</v>
      </c>
      <c r="C758" t="str">
        <f>VLOOKUP(B758,'Layout (Modified)'!$B$4:$AD$33,MATCH(A758,'Layout (Modified)'!$B$3:$AD$3,0),FALSE)</f>
        <v>Bord</v>
      </c>
      <c r="D758" t="str">
        <f>IF($C758="Bord","Border",IF($C758="Fill","Fill",VLOOKUP(_xlfn.NUMBERVALUE($C758),'Index (Original)'!$A:$O,5,FALSE)))</f>
        <v>Border</v>
      </c>
      <c r="E758" t="str">
        <f>IF($C758="Bord","Border",IF($C758="Fill","Fill",VLOOKUP(_xlfn.NUMBERVALUE($C758),'Index (Original)'!$A:$O,14,FALSE)))</f>
        <v>Border</v>
      </c>
      <c r="F758" t="str">
        <f>IF($C758="Bord","Border",IF($C758="Fill","Fill",VLOOKUP(_xlfn.NUMBERVALUE($C758),'Index (Original)'!$A:$O,15,FALSE)))</f>
        <v>Border</v>
      </c>
    </row>
    <row r="759" spans="1:6" x14ac:dyDescent="0.2">
      <c r="A759">
        <f t="shared" si="24"/>
        <v>2</v>
      </c>
      <c r="B759">
        <f t="shared" si="25"/>
        <v>28</v>
      </c>
      <c r="C759" t="str">
        <f>VLOOKUP(B759,'Layout (Modified)'!$B$4:$AD$33,MATCH(A759,'Layout (Modified)'!$B$3:$AD$3,0),FALSE)</f>
        <v>Bord</v>
      </c>
      <c r="D759" t="str">
        <f>IF($C759="Bord","Border",IF($C759="Fill","Fill",VLOOKUP(_xlfn.NUMBERVALUE($C759),'Index (Original)'!$A:$O,5,FALSE)))</f>
        <v>Border</v>
      </c>
      <c r="E759" t="str">
        <f>IF($C759="Bord","Border",IF($C759="Fill","Fill",VLOOKUP(_xlfn.NUMBERVALUE($C759),'Index (Original)'!$A:$O,14,FALSE)))</f>
        <v>Border</v>
      </c>
      <c r="F759" t="str">
        <f>IF($C759="Bord","Border",IF($C759="Fill","Fill",VLOOKUP(_xlfn.NUMBERVALUE($C759),'Index (Original)'!$A:$O,15,FALSE)))</f>
        <v>Border</v>
      </c>
    </row>
    <row r="760" spans="1:6" x14ac:dyDescent="0.2">
      <c r="A760">
        <f t="shared" si="24"/>
        <v>3</v>
      </c>
      <c r="B760">
        <f t="shared" si="25"/>
        <v>28</v>
      </c>
      <c r="C760" t="str">
        <f>VLOOKUP(B760,'Layout (Modified)'!$B$4:$AD$33,MATCH(A760,'Layout (Modified)'!$B$3:$AD$3,0),FALSE)</f>
        <v>Bord</v>
      </c>
      <c r="D760" t="str">
        <f>IF($C760="Bord","Border",IF($C760="Fill","Fill",VLOOKUP(_xlfn.NUMBERVALUE($C760),'Index (Original)'!$A:$O,5,FALSE)))</f>
        <v>Border</v>
      </c>
      <c r="E760" t="str">
        <f>IF($C760="Bord","Border",IF($C760="Fill","Fill",VLOOKUP(_xlfn.NUMBERVALUE($C760),'Index (Original)'!$A:$O,14,FALSE)))</f>
        <v>Border</v>
      </c>
      <c r="F760" t="str">
        <f>IF($C760="Bord","Border",IF($C760="Fill","Fill",VLOOKUP(_xlfn.NUMBERVALUE($C760),'Index (Original)'!$A:$O,15,FALSE)))</f>
        <v>Border</v>
      </c>
    </row>
    <row r="761" spans="1:6" x14ac:dyDescent="0.2">
      <c r="A761">
        <f t="shared" si="24"/>
        <v>4</v>
      </c>
      <c r="B761">
        <f t="shared" si="25"/>
        <v>28</v>
      </c>
      <c r="C761" t="str">
        <f>VLOOKUP(B761,'Layout (Modified)'!$B$4:$AD$33,MATCH(A761,'Layout (Modified)'!$B$3:$AD$3,0),FALSE)</f>
        <v>Bord</v>
      </c>
      <c r="D761" t="str">
        <f>IF($C761="Bord","Border",IF($C761="Fill","Fill",VLOOKUP(_xlfn.NUMBERVALUE($C761),'Index (Original)'!$A:$O,5,FALSE)))</f>
        <v>Border</v>
      </c>
      <c r="E761" t="str">
        <f>IF($C761="Bord","Border",IF($C761="Fill","Fill",VLOOKUP(_xlfn.NUMBERVALUE($C761),'Index (Original)'!$A:$O,14,FALSE)))</f>
        <v>Border</v>
      </c>
      <c r="F761" t="str">
        <f>IF($C761="Bord","Border",IF($C761="Fill","Fill",VLOOKUP(_xlfn.NUMBERVALUE($C761),'Index (Original)'!$A:$O,15,FALSE)))</f>
        <v>Border</v>
      </c>
    </row>
    <row r="762" spans="1:6" x14ac:dyDescent="0.2">
      <c r="A762">
        <f t="shared" si="24"/>
        <v>5</v>
      </c>
      <c r="B762">
        <f t="shared" si="25"/>
        <v>28</v>
      </c>
      <c r="C762" t="str">
        <f>VLOOKUP(B762,'Layout (Modified)'!$B$4:$AD$33,MATCH(A762,'Layout (Modified)'!$B$3:$AD$3,0),FALSE)</f>
        <v>Bord</v>
      </c>
      <c r="D762" t="str">
        <f>IF($C762="Bord","Border",IF($C762="Fill","Fill",VLOOKUP(_xlfn.NUMBERVALUE($C762),'Index (Original)'!$A:$O,5,FALSE)))</f>
        <v>Border</v>
      </c>
      <c r="E762" t="str">
        <f>IF($C762="Bord","Border",IF($C762="Fill","Fill",VLOOKUP(_xlfn.NUMBERVALUE($C762),'Index (Original)'!$A:$O,14,FALSE)))</f>
        <v>Border</v>
      </c>
      <c r="F762" t="str">
        <f>IF($C762="Bord","Border",IF($C762="Fill","Fill",VLOOKUP(_xlfn.NUMBERVALUE($C762),'Index (Original)'!$A:$O,15,FALSE)))</f>
        <v>Border</v>
      </c>
    </row>
    <row r="763" spans="1:6" x14ac:dyDescent="0.2">
      <c r="A763">
        <f t="shared" si="24"/>
        <v>6</v>
      </c>
      <c r="B763">
        <f t="shared" si="25"/>
        <v>28</v>
      </c>
      <c r="C763" t="str">
        <f>VLOOKUP(B763,'Layout (Modified)'!$B$4:$AD$33,MATCH(A763,'Layout (Modified)'!$B$3:$AD$3,0),FALSE)</f>
        <v>Bord</v>
      </c>
      <c r="D763" t="str">
        <f>IF($C763="Bord","Border",IF($C763="Fill","Fill",VLOOKUP(_xlfn.NUMBERVALUE($C763),'Index (Original)'!$A:$O,5,FALSE)))</f>
        <v>Border</v>
      </c>
      <c r="E763" t="str">
        <f>IF($C763="Bord","Border",IF($C763="Fill","Fill",VLOOKUP(_xlfn.NUMBERVALUE($C763),'Index (Original)'!$A:$O,14,FALSE)))</f>
        <v>Border</v>
      </c>
      <c r="F763" t="str">
        <f>IF($C763="Bord","Border",IF($C763="Fill","Fill",VLOOKUP(_xlfn.NUMBERVALUE($C763),'Index (Original)'!$A:$O,15,FALSE)))</f>
        <v>Border</v>
      </c>
    </row>
    <row r="764" spans="1:6" x14ac:dyDescent="0.2">
      <c r="A764">
        <f t="shared" si="24"/>
        <v>7</v>
      </c>
      <c r="B764">
        <f t="shared" si="25"/>
        <v>28</v>
      </c>
      <c r="C764" t="str">
        <f>VLOOKUP(B764,'Layout (Modified)'!$B$4:$AD$33,MATCH(A764,'Layout (Modified)'!$B$3:$AD$3,0),FALSE)</f>
        <v>Bord</v>
      </c>
      <c r="D764" t="str">
        <f>IF($C764="Bord","Border",IF($C764="Fill","Fill",VLOOKUP(_xlfn.NUMBERVALUE($C764),'Index (Original)'!$A:$O,5,FALSE)))</f>
        <v>Border</v>
      </c>
      <c r="E764" t="str">
        <f>IF($C764="Bord","Border",IF($C764="Fill","Fill",VLOOKUP(_xlfn.NUMBERVALUE($C764),'Index (Original)'!$A:$O,14,FALSE)))</f>
        <v>Border</v>
      </c>
      <c r="F764" t="str">
        <f>IF($C764="Bord","Border",IF($C764="Fill","Fill",VLOOKUP(_xlfn.NUMBERVALUE($C764),'Index (Original)'!$A:$O,15,FALSE)))</f>
        <v>Border</v>
      </c>
    </row>
    <row r="765" spans="1:6" x14ac:dyDescent="0.2">
      <c r="A765">
        <f t="shared" si="24"/>
        <v>8</v>
      </c>
      <c r="B765">
        <f t="shared" si="25"/>
        <v>28</v>
      </c>
      <c r="C765" t="str">
        <f>VLOOKUP(B765,'Layout (Modified)'!$B$4:$AD$33,MATCH(A765,'Layout (Modified)'!$B$3:$AD$3,0),FALSE)</f>
        <v>Bord</v>
      </c>
      <c r="D765" t="str">
        <f>IF($C765="Bord","Border",IF($C765="Fill","Fill",VLOOKUP(_xlfn.NUMBERVALUE($C765),'Index (Original)'!$A:$O,5,FALSE)))</f>
        <v>Border</v>
      </c>
      <c r="E765" t="str">
        <f>IF($C765="Bord","Border",IF($C765="Fill","Fill",VLOOKUP(_xlfn.NUMBERVALUE($C765),'Index (Original)'!$A:$O,14,FALSE)))</f>
        <v>Border</v>
      </c>
      <c r="F765" t="str">
        <f>IF($C765="Bord","Border",IF($C765="Fill","Fill",VLOOKUP(_xlfn.NUMBERVALUE($C765),'Index (Original)'!$A:$O,15,FALSE)))</f>
        <v>Border</v>
      </c>
    </row>
    <row r="766" spans="1:6" x14ac:dyDescent="0.2">
      <c r="A766">
        <f t="shared" si="24"/>
        <v>9</v>
      </c>
      <c r="B766">
        <f t="shared" si="25"/>
        <v>28</v>
      </c>
      <c r="C766" t="str">
        <f>VLOOKUP(B766,'Layout (Modified)'!$B$4:$AD$33,MATCH(A766,'Layout (Modified)'!$B$3:$AD$3,0),FALSE)</f>
        <v>Bord</v>
      </c>
      <c r="D766" t="str">
        <f>IF($C766="Bord","Border",IF($C766="Fill","Fill",VLOOKUP(_xlfn.NUMBERVALUE($C766),'Index (Original)'!$A:$O,5,FALSE)))</f>
        <v>Border</v>
      </c>
      <c r="E766" t="str">
        <f>IF($C766="Bord","Border",IF($C766="Fill","Fill",VLOOKUP(_xlfn.NUMBERVALUE($C766),'Index (Original)'!$A:$O,14,FALSE)))</f>
        <v>Border</v>
      </c>
      <c r="F766" t="str">
        <f>IF($C766="Bord","Border",IF($C766="Fill","Fill",VLOOKUP(_xlfn.NUMBERVALUE($C766),'Index (Original)'!$A:$O,15,FALSE)))</f>
        <v>Border</v>
      </c>
    </row>
    <row r="767" spans="1:6" x14ac:dyDescent="0.2">
      <c r="A767">
        <f t="shared" si="24"/>
        <v>10</v>
      </c>
      <c r="B767">
        <f t="shared" si="25"/>
        <v>28</v>
      </c>
      <c r="C767" t="str">
        <f>VLOOKUP(B767,'Layout (Modified)'!$B$4:$AD$33,MATCH(A767,'Layout (Modified)'!$B$3:$AD$3,0),FALSE)</f>
        <v>Bord</v>
      </c>
      <c r="D767" t="str">
        <f>IF($C767="Bord","Border",IF($C767="Fill","Fill",VLOOKUP(_xlfn.NUMBERVALUE($C767),'Index (Original)'!$A:$O,5,FALSE)))</f>
        <v>Border</v>
      </c>
      <c r="E767" t="str">
        <f>IF($C767="Bord","Border",IF($C767="Fill","Fill",VLOOKUP(_xlfn.NUMBERVALUE($C767),'Index (Original)'!$A:$O,14,FALSE)))</f>
        <v>Border</v>
      </c>
      <c r="F767" t="str">
        <f>IF($C767="Bord","Border",IF($C767="Fill","Fill",VLOOKUP(_xlfn.NUMBERVALUE($C767),'Index (Original)'!$A:$O,15,FALSE)))</f>
        <v>Border</v>
      </c>
    </row>
    <row r="768" spans="1:6" x14ac:dyDescent="0.2">
      <c r="A768">
        <f t="shared" si="24"/>
        <v>11</v>
      </c>
      <c r="B768">
        <f t="shared" si="25"/>
        <v>28</v>
      </c>
      <c r="C768" t="str">
        <f>VLOOKUP(B768,'Layout (Modified)'!$B$4:$AD$33,MATCH(A768,'Layout (Modified)'!$B$3:$AD$3,0),FALSE)</f>
        <v>Bord</v>
      </c>
      <c r="D768" t="str">
        <f>IF($C768="Bord","Border",IF($C768="Fill","Fill",VLOOKUP(_xlfn.NUMBERVALUE($C768),'Index (Original)'!$A:$O,5,FALSE)))</f>
        <v>Border</v>
      </c>
      <c r="E768" t="str">
        <f>IF($C768="Bord","Border",IF($C768="Fill","Fill",VLOOKUP(_xlfn.NUMBERVALUE($C768),'Index (Original)'!$A:$O,14,FALSE)))</f>
        <v>Border</v>
      </c>
      <c r="F768" t="str">
        <f>IF($C768="Bord","Border",IF($C768="Fill","Fill",VLOOKUP(_xlfn.NUMBERVALUE($C768),'Index (Original)'!$A:$O,15,FALSE)))</f>
        <v>Border</v>
      </c>
    </row>
    <row r="769" spans="1:6" x14ac:dyDescent="0.2">
      <c r="A769">
        <f t="shared" si="24"/>
        <v>12</v>
      </c>
      <c r="B769">
        <f t="shared" si="25"/>
        <v>28</v>
      </c>
      <c r="C769" t="str">
        <f>VLOOKUP(B769,'Layout (Modified)'!$B$4:$AD$33,MATCH(A769,'Layout (Modified)'!$B$3:$AD$3,0),FALSE)</f>
        <v>Bord</v>
      </c>
      <c r="D769" t="str">
        <f>IF($C769="Bord","Border",IF($C769="Fill","Fill",VLOOKUP(_xlfn.NUMBERVALUE($C769),'Index (Original)'!$A:$O,5,FALSE)))</f>
        <v>Border</v>
      </c>
      <c r="E769" t="str">
        <f>IF($C769="Bord","Border",IF($C769="Fill","Fill",VLOOKUP(_xlfn.NUMBERVALUE($C769),'Index (Original)'!$A:$O,14,FALSE)))</f>
        <v>Border</v>
      </c>
      <c r="F769" t="str">
        <f>IF($C769="Bord","Border",IF($C769="Fill","Fill",VLOOKUP(_xlfn.NUMBERVALUE($C769),'Index (Original)'!$A:$O,15,FALSE)))</f>
        <v>Border</v>
      </c>
    </row>
    <row r="770" spans="1:6" x14ac:dyDescent="0.2">
      <c r="A770">
        <f t="shared" si="24"/>
        <v>13</v>
      </c>
      <c r="B770">
        <f t="shared" si="25"/>
        <v>28</v>
      </c>
      <c r="C770" t="str">
        <f>VLOOKUP(B770,'Layout (Modified)'!$B$4:$AD$33,MATCH(A770,'Layout (Modified)'!$B$3:$AD$3,0),FALSE)</f>
        <v>Bord</v>
      </c>
      <c r="D770" t="str">
        <f>IF($C770="Bord","Border",IF($C770="Fill","Fill",VLOOKUP(_xlfn.NUMBERVALUE($C770),'Index (Original)'!$A:$O,5,FALSE)))</f>
        <v>Border</v>
      </c>
      <c r="E770" t="str">
        <f>IF($C770="Bord","Border",IF($C770="Fill","Fill",VLOOKUP(_xlfn.NUMBERVALUE($C770),'Index (Original)'!$A:$O,14,FALSE)))</f>
        <v>Border</v>
      </c>
      <c r="F770" t="str">
        <f>IF($C770="Bord","Border",IF($C770="Fill","Fill",VLOOKUP(_xlfn.NUMBERVALUE($C770),'Index (Original)'!$A:$O,15,FALSE)))</f>
        <v>Border</v>
      </c>
    </row>
    <row r="771" spans="1:6" x14ac:dyDescent="0.2">
      <c r="A771">
        <f t="shared" si="24"/>
        <v>14</v>
      </c>
      <c r="B771">
        <f t="shared" si="25"/>
        <v>28</v>
      </c>
      <c r="C771" t="str">
        <f>VLOOKUP(B771,'Layout (Modified)'!$B$4:$AD$33,MATCH(A771,'Layout (Modified)'!$B$3:$AD$3,0),FALSE)</f>
        <v>Bord</v>
      </c>
      <c r="D771" t="str">
        <f>IF($C771="Bord","Border",IF($C771="Fill","Fill",VLOOKUP(_xlfn.NUMBERVALUE($C771),'Index (Original)'!$A:$O,5,FALSE)))</f>
        <v>Border</v>
      </c>
      <c r="E771" t="str">
        <f>IF($C771="Bord","Border",IF($C771="Fill","Fill",VLOOKUP(_xlfn.NUMBERVALUE($C771),'Index (Original)'!$A:$O,14,FALSE)))</f>
        <v>Border</v>
      </c>
      <c r="F771" t="str">
        <f>IF($C771="Bord","Border",IF($C771="Fill","Fill",VLOOKUP(_xlfn.NUMBERVALUE($C771),'Index (Original)'!$A:$O,15,FALSE)))</f>
        <v>Border</v>
      </c>
    </row>
    <row r="772" spans="1:6" x14ac:dyDescent="0.2">
      <c r="A772">
        <f t="shared" si="24"/>
        <v>15</v>
      </c>
      <c r="B772">
        <f t="shared" si="25"/>
        <v>28</v>
      </c>
      <c r="C772" t="str">
        <f>VLOOKUP(B772,'Layout (Modified)'!$B$4:$AD$33,MATCH(A772,'Layout (Modified)'!$B$3:$AD$3,0),FALSE)</f>
        <v>Bord</v>
      </c>
      <c r="D772" t="str">
        <f>IF($C772="Bord","Border",IF($C772="Fill","Fill",VLOOKUP(_xlfn.NUMBERVALUE($C772),'Index (Original)'!$A:$O,5,FALSE)))</f>
        <v>Border</v>
      </c>
      <c r="E772" t="str">
        <f>IF($C772="Bord","Border",IF($C772="Fill","Fill",VLOOKUP(_xlfn.NUMBERVALUE($C772),'Index (Original)'!$A:$O,14,FALSE)))</f>
        <v>Border</v>
      </c>
      <c r="F772" t="str">
        <f>IF($C772="Bord","Border",IF($C772="Fill","Fill",VLOOKUP(_xlfn.NUMBERVALUE($C772),'Index (Original)'!$A:$O,15,FALSE)))</f>
        <v>Border</v>
      </c>
    </row>
    <row r="773" spans="1:6" x14ac:dyDescent="0.2">
      <c r="A773">
        <f t="shared" si="24"/>
        <v>16</v>
      </c>
      <c r="B773">
        <f t="shared" si="25"/>
        <v>28</v>
      </c>
      <c r="C773" t="str">
        <f>VLOOKUP(B773,'Layout (Modified)'!$B$4:$AD$33,MATCH(A773,'Layout (Modified)'!$B$3:$AD$3,0),FALSE)</f>
        <v>Bord</v>
      </c>
      <c r="D773" t="str">
        <f>IF($C773="Bord","Border",IF($C773="Fill","Fill",VLOOKUP(_xlfn.NUMBERVALUE($C773),'Index (Original)'!$A:$O,5,FALSE)))</f>
        <v>Border</v>
      </c>
      <c r="E773" t="str">
        <f>IF($C773="Bord","Border",IF($C773="Fill","Fill",VLOOKUP(_xlfn.NUMBERVALUE($C773),'Index (Original)'!$A:$O,14,FALSE)))</f>
        <v>Border</v>
      </c>
      <c r="F773" t="str">
        <f>IF($C773="Bord","Border",IF($C773="Fill","Fill",VLOOKUP(_xlfn.NUMBERVALUE($C773),'Index (Original)'!$A:$O,15,FALSE)))</f>
        <v>Border</v>
      </c>
    </row>
    <row r="774" spans="1:6" x14ac:dyDescent="0.2">
      <c r="A774">
        <f t="shared" si="24"/>
        <v>17</v>
      </c>
      <c r="B774">
        <f t="shared" si="25"/>
        <v>28</v>
      </c>
      <c r="C774" t="str">
        <f>VLOOKUP(B774,'Layout (Modified)'!$B$4:$AD$33,MATCH(A774,'Layout (Modified)'!$B$3:$AD$3,0),FALSE)</f>
        <v>Bord</v>
      </c>
      <c r="D774" t="str">
        <f>IF($C774="Bord","Border",IF($C774="Fill","Fill",VLOOKUP(_xlfn.NUMBERVALUE($C774),'Index (Original)'!$A:$O,5,FALSE)))</f>
        <v>Border</v>
      </c>
      <c r="E774" t="str">
        <f>IF($C774="Bord","Border",IF($C774="Fill","Fill",VLOOKUP(_xlfn.NUMBERVALUE($C774),'Index (Original)'!$A:$O,14,FALSE)))</f>
        <v>Border</v>
      </c>
      <c r="F774" t="str">
        <f>IF($C774="Bord","Border",IF($C774="Fill","Fill",VLOOKUP(_xlfn.NUMBERVALUE($C774),'Index (Original)'!$A:$O,15,FALSE)))</f>
        <v>Border</v>
      </c>
    </row>
    <row r="775" spans="1:6" x14ac:dyDescent="0.2">
      <c r="A775">
        <f t="shared" si="24"/>
        <v>18</v>
      </c>
      <c r="B775">
        <f t="shared" si="25"/>
        <v>28</v>
      </c>
      <c r="C775" t="str">
        <f>VLOOKUP(B775,'Layout (Modified)'!$B$4:$AD$33,MATCH(A775,'Layout (Modified)'!$B$3:$AD$3,0),FALSE)</f>
        <v>Bord</v>
      </c>
      <c r="D775" t="str">
        <f>IF($C775="Bord","Border",IF($C775="Fill","Fill",VLOOKUP(_xlfn.NUMBERVALUE($C775),'Index (Original)'!$A:$O,5,FALSE)))</f>
        <v>Border</v>
      </c>
      <c r="E775" t="str">
        <f>IF($C775="Bord","Border",IF($C775="Fill","Fill",VLOOKUP(_xlfn.NUMBERVALUE($C775),'Index (Original)'!$A:$O,14,FALSE)))</f>
        <v>Border</v>
      </c>
      <c r="F775" t="str">
        <f>IF($C775="Bord","Border",IF($C775="Fill","Fill",VLOOKUP(_xlfn.NUMBERVALUE($C775),'Index (Original)'!$A:$O,15,FALSE)))</f>
        <v>Border</v>
      </c>
    </row>
    <row r="776" spans="1:6" x14ac:dyDescent="0.2">
      <c r="A776">
        <f t="shared" si="24"/>
        <v>19</v>
      </c>
      <c r="B776">
        <f t="shared" si="25"/>
        <v>28</v>
      </c>
      <c r="C776" t="str">
        <f>VLOOKUP(B776,'Layout (Modified)'!$B$4:$AD$33,MATCH(A776,'Layout (Modified)'!$B$3:$AD$3,0),FALSE)</f>
        <v>Bord</v>
      </c>
      <c r="D776" t="str">
        <f>IF($C776="Bord","Border",IF($C776="Fill","Fill",VLOOKUP(_xlfn.NUMBERVALUE($C776),'Index (Original)'!$A:$O,5,FALSE)))</f>
        <v>Border</v>
      </c>
      <c r="E776" t="str">
        <f>IF($C776="Bord","Border",IF($C776="Fill","Fill",VLOOKUP(_xlfn.NUMBERVALUE($C776),'Index (Original)'!$A:$O,14,FALSE)))</f>
        <v>Border</v>
      </c>
      <c r="F776" t="str">
        <f>IF($C776="Bord","Border",IF($C776="Fill","Fill",VLOOKUP(_xlfn.NUMBERVALUE($C776),'Index (Original)'!$A:$O,15,FALSE)))</f>
        <v>Border</v>
      </c>
    </row>
    <row r="777" spans="1:6" x14ac:dyDescent="0.2">
      <c r="A777">
        <f t="shared" si="24"/>
        <v>20</v>
      </c>
      <c r="B777">
        <f t="shared" si="25"/>
        <v>28</v>
      </c>
      <c r="C777" t="str">
        <f>VLOOKUP(B777,'Layout (Modified)'!$B$4:$AD$33,MATCH(A777,'Layout (Modified)'!$B$3:$AD$3,0),FALSE)</f>
        <v>Bord</v>
      </c>
      <c r="D777" t="str">
        <f>IF($C777="Bord","Border",IF($C777="Fill","Fill",VLOOKUP(_xlfn.NUMBERVALUE($C777),'Index (Original)'!$A:$O,5,FALSE)))</f>
        <v>Border</v>
      </c>
      <c r="E777" t="str">
        <f>IF($C777="Bord","Border",IF($C777="Fill","Fill",VLOOKUP(_xlfn.NUMBERVALUE($C777),'Index (Original)'!$A:$O,14,FALSE)))</f>
        <v>Border</v>
      </c>
      <c r="F777" t="str">
        <f>IF($C777="Bord","Border",IF($C777="Fill","Fill",VLOOKUP(_xlfn.NUMBERVALUE($C777),'Index (Original)'!$A:$O,15,FALSE)))</f>
        <v>Border</v>
      </c>
    </row>
    <row r="778" spans="1:6" x14ac:dyDescent="0.2">
      <c r="A778">
        <f t="shared" si="24"/>
        <v>21</v>
      </c>
      <c r="B778">
        <f t="shared" si="25"/>
        <v>28</v>
      </c>
      <c r="C778" t="str">
        <f>VLOOKUP(B778,'Layout (Modified)'!$B$4:$AD$33,MATCH(A778,'Layout (Modified)'!$B$3:$AD$3,0),FALSE)</f>
        <v>Bord</v>
      </c>
      <c r="D778" t="str">
        <f>IF($C778="Bord","Border",IF($C778="Fill","Fill",VLOOKUP(_xlfn.NUMBERVALUE($C778),'Index (Original)'!$A:$O,5,FALSE)))</f>
        <v>Border</v>
      </c>
      <c r="E778" t="str">
        <f>IF($C778="Bord","Border",IF($C778="Fill","Fill",VLOOKUP(_xlfn.NUMBERVALUE($C778),'Index (Original)'!$A:$O,14,FALSE)))</f>
        <v>Border</v>
      </c>
      <c r="F778" t="str">
        <f>IF($C778="Bord","Border",IF($C778="Fill","Fill",VLOOKUP(_xlfn.NUMBERVALUE($C778),'Index (Original)'!$A:$O,15,FALSE)))</f>
        <v>Border</v>
      </c>
    </row>
    <row r="779" spans="1:6" x14ac:dyDescent="0.2">
      <c r="A779">
        <f t="shared" si="24"/>
        <v>22</v>
      </c>
      <c r="B779">
        <f t="shared" si="25"/>
        <v>28</v>
      </c>
      <c r="C779" t="str">
        <f>VLOOKUP(B779,'Layout (Modified)'!$B$4:$AD$33,MATCH(A779,'Layout (Modified)'!$B$3:$AD$3,0),FALSE)</f>
        <v>Bord</v>
      </c>
      <c r="D779" t="str">
        <f>IF($C779="Bord","Border",IF($C779="Fill","Fill",VLOOKUP(_xlfn.NUMBERVALUE($C779),'Index (Original)'!$A:$O,5,FALSE)))</f>
        <v>Border</v>
      </c>
      <c r="E779" t="str">
        <f>IF($C779="Bord","Border",IF($C779="Fill","Fill",VLOOKUP(_xlfn.NUMBERVALUE($C779),'Index (Original)'!$A:$O,14,FALSE)))</f>
        <v>Border</v>
      </c>
      <c r="F779" t="str">
        <f>IF($C779="Bord","Border",IF($C779="Fill","Fill",VLOOKUP(_xlfn.NUMBERVALUE($C779),'Index (Original)'!$A:$O,15,FALSE)))</f>
        <v>Border</v>
      </c>
    </row>
    <row r="780" spans="1:6" x14ac:dyDescent="0.2">
      <c r="A780">
        <f t="shared" si="24"/>
        <v>23</v>
      </c>
      <c r="B780">
        <f t="shared" si="25"/>
        <v>28</v>
      </c>
      <c r="C780" t="str">
        <f>VLOOKUP(B780,'Layout (Modified)'!$B$4:$AD$33,MATCH(A780,'Layout (Modified)'!$B$3:$AD$3,0),FALSE)</f>
        <v>Bord</v>
      </c>
      <c r="D780" t="str">
        <f>IF($C780="Bord","Border",IF($C780="Fill","Fill",VLOOKUP(_xlfn.NUMBERVALUE($C780),'Index (Original)'!$A:$O,5,FALSE)))</f>
        <v>Border</v>
      </c>
      <c r="E780" t="str">
        <f>IF($C780="Bord","Border",IF($C780="Fill","Fill",VLOOKUP(_xlfn.NUMBERVALUE($C780),'Index (Original)'!$A:$O,14,FALSE)))</f>
        <v>Border</v>
      </c>
      <c r="F780" t="str">
        <f>IF($C780="Bord","Border",IF($C780="Fill","Fill",VLOOKUP(_xlfn.NUMBERVALUE($C780),'Index (Original)'!$A:$O,15,FALSE)))</f>
        <v>Border</v>
      </c>
    </row>
    <row r="781" spans="1:6" x14ac:dyDescent="0.2">
      <c r="A781">
        <f t="shared" si="24"/>
        <v>24</v>
      </c>
      <c r="B781">
        <f t="shared" si="25"/>
        <v>28</v>
      </c>
      <c r="C781" t="str">
        <f>VLOOKUP(B781,'Layout (Modified)'!$B$4:$AD$33,MATCH(A781,'Layout (Modified)'!$B$3:$AD$3,0),FALSE)</f>
        <v>Bord</v>
      </c>
      <c r="D781" t="str">
        <f>IF($C781="Bord","Border",IF($C781="Fill","Fill",VLOOKUP(_xlfn.NUMBERVALUE($C781),'Index (Original)'!$A:$O,5,FALSE)))</f>
        <v>Border</v>
      </c>
      <c r="E781" t="str">
        <f>IF($C781="Bord","Border",IF($C781="Fill","Fill",VLOOKUP(_xlfn.NUMBERVALUE($C781),'Index (Original)'!$A:$O,14,FALSE)))</f>
        <v>Border</v>
      </c>
      <c r="F781" t="str">
        <f>IF($C781="Bord","Border",IF($C781="Fill","Fill",VLOOKUP(_xlfn.NUMBERVALUE($C781),'Index (Original)'!$A:$O,15,FALSE)))</f>
        <v>Border</v>
      </c>
    </row>
    <row r="782" spans="1:6" x14ac:dyDescent="0.2">
      <c r="A782">
        <f t="shared" si="24"/>
        <v>25</v>
      </c>
      <c r="B782">
        <f t="shared" si="25"/>
        <v>28</v>
      </c>
      <c r="C782" t="str">
        <f>VLOOKUP(B782,'Layout (Modified)'!$B$4:$AD$33,MATCH(A782,'Layout (Modified)'!$B$3:$AD$3,0),FALSE)</f>
        <v>Bord</v>
      </c>
      <c r="D782" t="str">
        <f>IF($C782="Bord","Border",IF($C782="Fill","Fill",VLOOKUP(_xlfn.NUMBERVALUE($C782),'Index (Original)'!$A:$O,5,FALSE)))</f>
        <v>Border</v>
      </c>
      <c r="E782" t="str">
        <f>IF($C782="Bord","Border",IF($C782="Fill","Fill",VLOOKUP(_xlfn.NUMBERVALUE($C782),'Index (Original)'!$A:$O,14,FALSE)))</f>
        <v>Border</v>
      </c>
      <c r="F782" t="str">
        <f>IF($C782="Bord","Border",IF($C782="Fill","Fill",VLOOKUP(_xlfn.NUMBERVALUE($C782),'Index (Original)'!$A:$O,15,FALSE)))</f>
        <v>Border</v>
      </c>
    </row>
    <row r="783" spans="1:6" x14ac:dyDescent="0.2">
      <c r="A783">
        <f t="shared" si="24"/>
        <v>26</v>
      </c>
      <c r="B783">
        <f t="shared" si="25"/>
        <v>28</v>
      </c>
      <c r="C783" t="str">
        <f>VLOOKUP(B783,'Layout (Modified)'!$B$4:$AD$33,MATCH(A783,'Layout (Modified)'!$B$3:$AD$3,0),FALSE)</f>
        <v>Bord</v>
      </c>
      <c r="D783" t="str">
        <f>IF($C783="Bord","Border",IF($C783="Fill","Fill",VLOOKUP(_xlfn.NUMBERVALUE($C783),'Index (Original)'!$A:$O,5,FALSE)))</f>
        <v>Border</v>
      </c>
      <c r="E783" t="str">
        <f>IF($C783="Bord","Border",IF($C783="Fill","Fill",VLOOKUP(_xlfn.NUMBERVALUE($C783),'Index (Original)'!$A:$O,14,FALSE)))</f>
        <v>Border</v>
      </c>
      <c r="F783" t="str">
        <f>IF($C783="Bord","Border",IF($C783="Fill","Fill",VLOOKUP(_xlfn.NUMBERVALUE($C783),'Index (Original)'!$A:$O,15,FALSE)))</f>
        <v>Border</v>
      </c>
    </row>
    <row r="784" spans="1:6" x14ac:dyDescent="0.2">
      <c r="A784">
        <f t="shared" si="24"/>
        <v>27</v>
      </c>
      <c r="B784">
        <f t="shared" si="25"/>
        <v>28</v>
      </c>
      <c r="C784" t="str">
        <f>VLOOKUP(B784,'Layout (Modified)'!$B$4:$AD$33,MATCH(A784,'Layout (Modified)'!$B$3:$AD$3,0),FALSE)</f>
        <v>Bord</v>
      </c>
      <c r="D784" t="str">
        <f>IF($C784="Bord","Border",IF($C784="Fill","Fill",VLOOKUP(_xlfn.NUMBERVALUE($C784),'Index (Original)'!$A:$O,5,FALSE)))</f>
        <v>Border</v>
      </c>
      <c r="E784" t="str">
        <f>IF($C784="Bord","Border",IF($C784="Fill","Fill",VLOOKUP(_xlfn.NUMBERVALUE($C784),'Index (Original)'!$A:$O,14,FALSE)))</f>
        <v>Border</v>
      </c>
      <c r="F784" t="str">
        <f>IF($C784="Bord","Border",IF($C784="Fill","Fill",VLOOKUP(_xlfn.NUMBERVALUE($C784),'Index (Original)'!$A:$O,15,FALSE)))</f>
        <v>Border</v>
      </c>
    </row>
    <row r="785" spans="1:6" x14ac:dyDescent="0.2">
      <c r="A785">
        <f t="shared" si="24"/>
        <v>28</v>
      </c>
      <c r="B785">
        <f t="shared" si="25"/>
        <v>28</v>
      </c>
      <c r="C785" t="str">
        <f>VLOOKUP(B785,'Layout (Modified)'!$B$4:$AD$33,MATCH(A785,'Layout (Modified)'!$B$3:$AD$3,0),FALSE)</f>
        <v>Bord</v>
      </c>
      <c r="D785" t="str">
        <f>IF($C785="Bord","Border",IF($C785="Fill","Fill",VLOOKUP(_xlfn.NUMBERVALUE($C785),'Index (Original)'!$A:$O,5,FALSE)))</f>
        <v>Border</v>
      </c>
      <c r="E785" t="str">
        <f>IF($C785="Bord","Border",IF($C785="Fill","Fill",VLOOKUP(_xlfn.NUMBERVALUE($C785),'Index (Original)'!$A:$O,14,FALSE)))</f>
        <v>Border</v>
      </c>
      <c r="F785" t="str">
        <f>IF($C785="Bord","Border",IF($C785="Fill","Fill",VLOOKUP(_xlfn.NUMBERVALUE($C785),'Index (Original)'!$A:$O,15,FALSE)))</f>
        <v>Border</v>
      </c>
    </row>
    <row r="786" spans="1:6" x14ac:dyDescent="0.2">
      <c r="A786">
        <f t="shared" si="24"/>
        <v>1</v>
      </c>
      <c r="B786">
        <f t="shared" si="25"/>
        <v>29</v>
      </c>
      <c r="C786" t="str">
        <f>VLOOKUP(B786,'Layout (Modified)'!$B$4:$AD$33,MATCH(A786,'Layout (Modified)'!$B$3:$AD$3,0),FALSE)</f>
        <v>Bord</v>
      </c>
      <c r="D786" t="str">
        <f>IF($C786="Bord","Border",IF($C786="Fill","Fill",VLOOKUP(_xlfn.NUMBERVALUE($C786),'Index (Original)'!$A:$O,5,FALSE)))</f>
        <v>Border</v>
      </c>
      <c r="E786" t="str">
        <f>IF($C786="Bord","Border",IF($C786="Fill","Fill",VLOOKUP(_xlfn.NUMBERVALUE($C786),'Index (Original)'!$A:$O,14,FALSE)))</f>
        <v>Border</v>
      </c>
      <c r="F786" t="str">
        <f>IF($C786="Bord","Border",IF($C786="Fill","Fill",VLOOKUP(_xlfn.NUMBERVALUE($C786),'Index (Original)'!$A:$O,15,FALSE)))</f>
        <v>Border</v>
      </c>
    </row>
    <row r="787" spans="1:6" x14ac:dyDescent="0.2">
      <c r="A787">
        <f t="shared" si="24"/>
        <v>2</v>
      </c>
      <c r="B787">
        <f t="shared" si="25"/>
        <v>29</v>
      </c>
      <c r="C787" t="str">
        <f>VLOOKUP(B787,'Layout (Modified)'!$B$4:$AD$33,MATCH(A787,'Layout (Modified)'!$B$3:$AD$3,0),FALSE)</f>
        <v>Bord</v>
      </c>
      <c r="D787" t="str">
        <f>IF($C787="Bord","Border",IF($C787="Fill","Fill",VLOOKUP(_xlfn.NUMBERVALUE($C787),'Index (Original)'!$A:$O,5,FALSE)))</f>
        <v>Border</v>
      </c>
      <c r="E787" t="str">
        <f>IF($C787="Bord","Border",IF($C787="Fill","Fill",VLOOKUP(_xlfn.NUMBERVALUE($C787),'Index (Original)'!$A:$O,14,FALSE)))</f>
        <v>Border</v>
      </c>
      <c r="F787" t="str">
        <f>IF($C787="Bord","Border",IF($C787="Fill","Fill",VLOOKUP(_xlfn.NUMBERVALUE($C787),'Index (Original)'!$A:$O,15,FALSE)))</f>
        <v>Border</v>
      </c>
    </row>
    <row r="788" spans="1:6" x14ac:dyDescent="0.2">
      <c r="A788">
        <f t="shared" si="24"/>
        <v>3</v>
      </c>
      <c r="B788">
        <f t="shared" si="25"/>
        <v>29</v>
      </c>
      <c r="C788" t="str">
        <f>VLOOKUP(B788,'Layout (Modified)'!$B$4:$AD$33,MATCH(A788,'Layout (Modified)'!$B$3:$AD$3,0),FALSE)</f>
        <v>Bord</v>
      </c>
      <c r="D788" t="str">
        <f>IF($C788="Bord","Border",IF($C788="Fill","Fill",VLOOKUP(_xlfn.NUMBERVALUE($C788),'Index (Original)'!$A:$O,5,FALSE)))</f>
        <v>Border</v>
      </c>
      <c r="E788" t="str">
        <f>IF($C788="Bord","Border",IF($C788="Fill","Fill",VLOOKUP(_xlfn.NUMBERVALUE($C788),'Index (Original)'!$A:$O,14,FALSE)))</f>
        <v>Border</v>
      </c>
      <c r="F788" t="str">
        <f>IF($C788="Bord","Border",IF($C788="Fill","Fill",VLOOKUP(_xlfn.NUMBERVALUE($C788),'Index (Original)'!$A:$O,15,FALSE)))</f>
        <v>Border</v>
      </c>
    </row>
    <row r="789" spans="1:6" x14ac:dyDescent="0.2">
      <c r="A789">
        <f t="shared" si="24"/>
        <v>4</v>
      </c>
      <c r="B789">
        <f t="shared" si="25"/>
        <v>29</v>
      </c>
      <c r="C789" t="str">
        <f>VLOOKUP(B789,'Layout (Modified)'!$B$4:$AD$33,MATCH(A789,'Layout (Modified)'!$B$3:$AD$3,0),FALSE)</f>
        <v>Bord</v>
      </c>
      <c r="D789" t="str">
        <f>IF($C789="Bord","Border",IF($C789="Fill","Fill",VLOOKUP(_xlfn.NUMBERVALUE($C789),'Index (Original)'!$A:$O,5,FALSE)))</f>
        <v>Border</v>
      </c>
      <c r="E789" t="str">
        <f>IF($C789="Bord","Border",IF($C789="Fill","Fill",VLOOKUP(_xlfn.NUMBERVALUE($C789),'Index (Original)'!$A:$O,14,FALSE)))</f>
        <v>Border</v>
      </c>
      <c r="F789" t="str">
        <f>IF($C789="Bord","Border",IF($C789="Fill","Fill",VLOOKUP(_xlfn.NUMBERVALUE($C789),'Index (Original)'!$A:$O,15,FALSE)))</f>
        <v>Border</v>
      </c>
    </row>
    <row r="790" spans="1:6" x14ac:dyDescent="0.2">
      <c r="A790">
        <f t="shared" si="24"/>
        <v>5</v>
      </c>
      <c r="B790">
        <f t="shared" si="25"/>
        <v>29</v>
      </c>
      <c r="C790" t="str">
        <f>VLOOKUP(B790,'Layout (Modified)'!$B$4:$AD$33,MATCH(A790,'Layout (Modified)'!$B$3:$AD$3,0),FALSE)</f>
        <v>Bord</v>
      </c>
      <c r="D790" t="str">
        <f>IF($C790="Bord","Border",IF($C790="Fill","Fill",VLOOKUP(_xlfn.NUMBERVALUE($C790),'Index (Original)'!$A:$O,5,FALSE)))</f>
        <v>Border</v>
      </c>
      <c r="E790" t="str">
        <f>IF($C790="Bord","Border",IF($C790="Fill","Fill",VLOOKUP(_xlfn.NUMBERVALUE($C790),'Index (Original)'!$A:$O,14,FALSE)))</f>
        <v>Border</v>
      </c>
      <c r="F790" t="str">
        <f>IF($C790="Bord","Border",IF($C790="Fill","Fill",VLOOKUP(_xlfn.NUMBERVALUE($C790),'Index (Original)'!$A:$O,15,FALSE)))</f>
        <v>Border</v>
      </c>
    </row>
    <row r="791" spans="1:6" x14ac:dyDescent="0.2">
      <c r="A791">
        <f t="shared" si="24"/>
        <v>6</v>
      </c>
      <c r="B791">
        <f t="shared" si="25"/>
        <v>29</v>
      </c>
      <c r="C791" t="str">
        <f>VLOOKUP(B791,'Layout (Modified)'!$B$4:$AD$33,MATCH(A791,'Layout (Modified)'!$B$3:$AD$3,0),FALSE)</f>
        <v>Bord</v>
      </c>
      <c r="D791" t="str">
        <f>IF($C791="Bord","Border",IF($C791="Fill","Fill",VLOOKUP(_xlfn.NUMBERVALUE($C791),'Index (Original)'!$A:$O,5,FALSE)))</f>
        <v>Border</v>
      </c>
      <c r="E791" t="str">
        <f>IF($C791="Bord","Border",IF($C791="Fill","Fill",VLOOKUP(_xlfn.NUMBERVALUE($C791),'Index (Original)'!$A:$O,14,FALSE)))</f>
        <v>Border</v>
      </c>
      <c r="F791" t="str">
        <f>IF($C791="Bord","Border",IF($C791="Fill","Fill",VLOOKUP(_xlfn.NUMBERVALUE($C791),'Index (Original)'!$A:$O,15,FALSE)))</f>
        <v>Border</v>
      </c>
    </row>
    <row r="792" spans="1:6" x14ac:dyDescent="0.2">
      <c r="A792">
        <f t="shared" si="24"/>
        <v>7</v>
      </c>
      <c r="B792">
        <f t="shared" si="25"/>
        <v>29</v>
      </c>
      <c r="C792" t="str">
        <f>VLOOKUP(B792,'Layout (Modified)'!$B$4:$AD$33,MATCH(A792,'Layout (Modified)'!$B$3:$AD$3,0),FALSE)</f>
        <v>Bord</v>
      </c>
      <c r="D792" t="str">
        <f>IF($C792="Bord","Border",IF($C792="Fill","Fill",VLOOKUP(_xlfn.NUMBERVALUE($C792),'Index (Original)'!$A:$O,5,FALSE)))</f>
        <v>Border</v>
      </c>
      <c r="E792" t="str">
        <f>IF($C792="Bord","Border",IF($C792="Fill","Fill",VLOOKUP(_xlfn.NUMBERVALUE($C792),'Index (Original)'!$A:$O,14,FALSE)))</f>
        <v>Border</v>
      </c>
      <c r="F792" t="str">
        <f>IF($C792="Bord","Border",IF($C792="Fill","Fill",VLOOKUP(_xlfn.NUMBERVALUE($C792),'Index (Original)'!$A:$O,15,FALSE)))</f>
        <v>Border</v>
      </c>
    </row>
    <row r="793" spans="1:6" x14ac:dyDescent="0.2">
      <c r="A793">
        <f t="shared" si="24"/>
        <v>8</v>
      </c>
      <c r="B793">
        <f t="shared" si="25"/>
        <v>29</v>
      </c>
      <c r="C793" t="str">
        <f>VLOOKUP(B793,'Layout (Modified)'!$B$4:$AD$33,MATCH(A793,'Layout (Modified)'!$B$3:$AD$3,0),FALSE)</f>
        <v>Bord</v>
      </c>
      <c r="D793" t="str">
        <f>IF($C793="Bord","Border",IF($C793="Fill","Fill",VLOOKUP(_xlfn.NUMBERVALUE($C793),'Index (Original)'!$A:$O,5,FALSE)))</f>
        <v>Border</v>
      </c>
      <c r="E793" t="str">
        <f>IF($C793="Bord","Border",IF($C793="Fill","Fill",VLOOKUP(_xlfn.NUMBERVALUE($C793),'Index (Original)'!$A:$O,14,FALSE)))</f>
        <v>Border</v>
      </c>
      <c r="F793" t="str">
        <f>IF($C793="Bord","Border",IF($C793="Fill","Fill",VLOOKUP(_xlfn.NUMBERVALUE($C793),'Index (Original)'!$A:$O,15,FALSE)))</f>
        <v>Border</v>
      </c>
    </row>
    <row r="794" spans="1:6" x14ac:dyDescent="0.2">
      <c r="A794">
        <f t="shared" si="24"/>
        <v>9</v>
      </c>
      <c r="B794">
        <f t="shared" si="25"/>
        <v>29</v>
      </c>
      <c r="C794" t="str">
        <f>VLOOKUP(B794,'Layout (Modified)'!$B$4:$AD$33,MATCH(A794,'Layout (Modified)'!$B$3:$AD$3,0),FALSE)</f>
        <v>Bord</v>
      </c>
      <c r="D794" t="str">
        <f>IF($C794="Bord","Border",IF($C794="Fill","Fill",VLOOKUP(_xlfn.NUMBERVALUE($C794),'Index (Original)'!$A:$O,5,FALSE)))</f>
        <v>Border</v>
      </c>
      <c r="E794" t="str">
        <f>IF($C794="Bord","Border",IF($C794="Fill","Fill",VLOOKUP(_xlfn.NUMBERVALUE($C794),'Index (Original)'!$A:$O,14,FALSE)))</f>
        <v>Border</v>
      </c>
      <c r="F794" t="str">
        <f>IF($C794="Bord","Border",IF($C794="Fill","Fill",VLOOKUP(_xlfn.NUMBERVALUE($C794),'Index (Original)'!$A:$O,15,FALSE)))</f>
        <v>Border</v>
      </c>
    </row>
    <row r="795" spans="1:6" x14ac:dyDescent="0.2">
      <c r="A795">
        <f t="shared" si="24"/>
        <v>10</v>
      </c>
      <c r="B795">
        <f t="shared" si="25"/>
        <v>29</v>
      </c>
      <c r="C795" t="str">
        <f>VLOOKUP(B795,'Layout (Modified)'!$B$4:$AD$33,MATCH(A795,'Layout (Modified)'!$B$3:$AD$3,0),FALSE)</f>
        <v>Bord</v>
      </c>
      <c r="D795" t="str">
        <f>IF($C795="Bord","Border",IF($C795="Fill","Fill",VLOOKUP(_xlfn.NUMBERVALUE($C795),'Index (Original)'!$A:$O,5,FALSE)))</f>
        <v>Border</v>
      </c>
      <c r="E795" t="str">
        <f>IF($C795="Bord","Border",IF($C795="Fill","Fill",VLOOKUP(_xlfn.NUMBERVALUE($C795),'Index (Original)'!$A:$O,14,FALSE)))</f>
        <v>Border</v>
      </c>
      <c r="F795" t="str">
        <f>IF($C795="Bord","Border",IF($C795="Fill","Fill",VLOOKUP(_xlfn.NUMBERVALUE($C795),'Index (Original)'!$A:$O,15,FALSE)))</f>
        <v>Border</v>
      </c>
    </row>
    <row r="796" spans="1:6" x14ac:dyDescent="0.2">
      <c r="A796">
        <f t="shared" si="24"/>
        <v>11</v>
      </c>
      <c r="B796">
        <f t="shared" si="25"/>
        <v>29</v>
      </c>
      <c r="C796" t="str">
        <f>VLOOKUP(B796,'Layout (Modified)'!$B$4:$AD$33,MATCH(A796,'Layout (Modified)'!$B$3:$AD$3,0),FALSE)</f>
        <v>Bord</v>
      </c>
      <c r="D796" t="str">
        <f>IF($C796="Bord","Border",IF($C796="Fill","Fill",VLOOKUP(_xlfn.NUMBERVALUE($C796),'Index (Original)'!$A:$O,5,FALSE)))</f>
        <v>Border</v>
      </c>
      <c r="E796" t="str">
        <f>IF($C796="Bord","Border",IF($C796="Fill","Fill",VLOOKUP(_xlfn.NUMBERVALUE($C796),'Index (Original)'!$A:$O,14,FALSE)))</f>
        <v>Border</v>
      </c>
      <c r="F796" t="str">
        <f>IF($C796="Bord","Border",IF($C796="Fill","Fill",VLOOKUP(_xlfn.NUMBERVALUE($C796),'Index (Original)'!$A:$O,15,FALSE)))</f>
        <v>Border</v>
      </c>
    </row>
    <row r="797" spans="1:6" x14ac:dyDescent="0.2">
      <c r="A797">
        <f t="shared" si="24"/>
        <v>12</v>
      </c>
      <c r="B797">
        <f t="shared" si="25"/>
        <v>29</v>
      </c>
      <c r="C797" t="str">
        <f>VLOOKUP(B797,'Layout (Modified)'!$B$4:$AD$33,MATCH(A797,'Layout (Modified)'!$B$3:$AD$3,0),FALSE)</f>
        <v>Bord</v>
      </c>
      <c r="D797" t="str">
        <f>IF($C797="Bord","Border",IF($C797="Fill","Fill",VLOOKUP(_xlfn.NUMBERVALUE($C797),'Index (Original)'!$A:$O,5,FALSE)))</f>
        <v>Border</v>
      </c>
      <c r="E797" t="str">
        <f>IF($C797="Bord","Border",IF($C797="Fill","Fill",VLOOKUP(_xlfn.NUMBERVALUE($C797),'Index (Original)'!$A:$O,14,FALSE)))</f>
        <v>Border</v>
      </c>
      <c r="F797" t="str">
        <f>IF($C797="Bord","Border",IF($C797="Fill","Fill",VLOOKUP(_xlfn.NUMBERVALUE($C797),'Index (Original)'!$A:$O,15,FALSE)))</f>
        <v>Border</v>
      </c>
    </row>
    <row r="798" spans="1:6" x14ac:dyDescent="0.2">
      <c r="A798">
        <f t="shared" si="24"/>
        <v>13</v>
      </c>
      <c r="B798">
        <f t="shared" si="25"/>
        <v>29</v>
      </c>
      <c r="C798" t="str">
        <f>VLOOKUP(B798,'Layout (Modified)'!$B$4:$AD$33,MATCH(A798,'Layout (Modified)'!$B$3:$AD$3,0),FALSE)</f>
        <v>Bord</v>
      </c>
      <c r="D798" t="str">
        <f>IF($C798="Bord","Border",IF($C798="Fill","Fill",VLOOKUP(_xlfn.NUMBERVALUE($C798),'Index (Original)'!$A:$O,5,FALSE)))</f>
        <v>Border</v>
      </c>
      <c r="E798" t="str">
        <f>IF($C798="Bord","Border",IF($C798="Fill","Fill",VLOOKUP(_xlfn.NUMBERVALUE($C798),'Index (Original)'!$A:$O,14,FALSE)))</f>
        <v>Border</v>
      </c>
      <c r="F798" t="str">
        <f>IF($C798="Bord","Border",IF($C798="Fill","Fill",VLOOKUP(_xlfn.NUMBERVALUE($C798),'Index (Original)'!$A:$O,15,FALSE)))</f>
        <v>Border</v>
      </c>
    </row>
    <row r="799" spans="1:6" x14ac:dyDescent="0.2">
      <c r="A799">
        <f t="shared" ref="A799:A841" si="26">A771</f>
        <v>14</v>
      </c>
      <c r="B799">
        <f t="shared" si="25"/>
        <v>29</v>
      </c>
      <c r="C799" t="str">
        <f>VLOOKUP(B799,'Layout (Modified)'!$B$4:$AD$33,MATCH(A799,'Layout (Modified)'!$B$3:$AD$3,0),FALSE)</f>
        <v>Bord</v>
      </c>
      <c r="D799" t="str">
        <f>IF($C799="Bord","Border",IF($C799="Fill","Fill",VLOOKUP(_xlfn.NUMBERVALUE($C799),'Index (Original)'!$A:$O,5,FALSE)))</f>
        <v>Border</v>
      </c>
      <c r="E799" t="str">
        <f>IF($C799="Bord","Border",IF($C799="Fill","Fill",VLOOKUP(_xlfn.NUMBERVALUE($C799),'Index (Original)'!$A:$O,14,FALSE)))</f>
        <v>Border</v>
      </c>
      <c r="F799" t="str">
        <f>IF($C799="Bord","Border",IF($C799="Fill","Fill",VLOOKUP(_xlfn.NUMBERVALUE($C799),'Index (Original)'!$A:$O,15,FALSE)))</f>
        <v>Border</v>
      </c>
    </row>
    <row r="800" spans="1:6" x14ac:dyDescent="0.2">
      <c r="A800">
        <f t="shared" si="26"/>
        <v>15</v>
      </c>
      <c r="B800">
        <f t="shared" si="25"/>
        <v>29</v>
      </c>
      <c r="C800" t="str">
        <f>VLOOKUP(B800,'Layout (Modified)'!$B$4:$AD$33,MATCH(A800,'Layout (Modified)'!$B$3:$AD$3,0),FALSE)</f>
        <v>Bord</v>
      </c>
      <c r="D800" t="str">
        <f>IF($C800="Bord","Border",IF($C800="Fill","Fill",VLOOKUP(_xlfn.NUMBERVALUE($C800),'Index (Original)'!$A:$O,5,FALSE)))</f>
        <v>Border</v>
      </c>
      <c r="E800" t="str">
        <f>IF($C800="Bord","Border",IF($C800="Fill","Fill",VLOOKUP(_xlfn.NUMBERVALUE($C800),'Index (Original)'!$A:$O,14,FALSE)))</f>
        <v>Border</v>
      </c>
      <c r="F800" t="str">
        <f>IF($C800="Bord","Border",IF($C800="Fill","Fill",VLOOKUP(_xlfn.NUMBERVALUE($C800),'Index (Original)'!$A:$O,15,FALSE)))</f>
        <v>Border</v>
      </c>
    </row>
    <row r="801" spans="1:6" x14ac:dyDescent="0.2">
      <c r="A801">
        <f t="shared" si="26"/>
        <v>16</v>
      </c>
      <c r="B801">
        <f t="shared" si="25"/>
        <v>29</v>
      </c>
      <c r="C801" t="str">
        <f>VLOOKUP(B801,'Layout (Modified)'!$B$4:$AD$33,MATCH(A801,'Layout (Modified)'!$B$3:$AD$3,0),FALSE)</f>
        <v>Bord</v>
      </c>
      <c r="D801" t="str">
        <f>IF($C801="Bord","Border",IF($C801="Fill","Fill",VLOOKUP(_xlfn.NUMBERVALUE($C801),'Index (Original)'!$A:$O,5,FALSE)))</f>
        <v>Border</v>
      </c>
      <c r="E801" t="str">
        <f>IF($C801="Bord","Border",IF($C801="Fill","Fill",VLOOKUP(_xlfn.NUMBERVALUE($C801),'Index (Original)'!$A:$O,14,FALSE)))</f>
        <v>Border</v>
      </c>
      <c r="F801" t="str">
        <f>IF($C801="Bord","Border",IF($C801="Fill","Fill",VLOOKUP(_xlfn.NUMBERVALUE($C801),'Index (Original)'!$A:$O,15,FALSE)))</f>
        <v>Border</v>
      </c>
    </row>
    <row r="802" spans="1:6" x14ac:dyDescent="0.2">
      <c r="A802">
        <f t="shared" si="26"/>
        <v>17</v>
      </c>
      <c r="B802">
        <f t="shared" si="25"/>
        <v>29</v>
      </c>
      <c r="C802" t="str">
        <f>VLOOKUP(B802,'Layout (Modified)'!$B$4:$AD$33,MATCH(A802,'Layout (Modified)'!$B$3:$AD$3,0),FALSE)</f>
        <v>Bord</v>
      </c>
      <c r="D802" t="str">
        <f>IF($C802="Bord","Border",IF($C802="Fill","Fill",VLOOKUP(_xlfn.NUMBERVALUE($C802),'Index (Original)'!$A:$O,5,FALSE)))</f>
        <v>Border</v>
      </c>
      <c r="E802" t="str">
        <f>IF($C802="Bord","Border",IF($C802="Fill","Fill",VLOOKUP(_xlfn.NUMBERVALUE($C802),'Index (Original)'!$A:$O,14,FALSE)))</f>
        <v>Border</v>
      </c>
      <c r="F802" t="str">
        <f>IF($C802="Bord","Border",IF($C802="Fill","Fill",VLOOKUP(_xlfn.NUMBERVALUE($C802),'Index (Original)'!$A:$O,15,FALSE)))</f>
        <v>Border</v>
      </c>
    </row>
    <row r="803" spans="1:6" x14ac:dyDescent="0.2">
      <c r="A803">
        <f t="shared" si="26"/>
        <v>18</v>
      </c>
      <c r="B803">
        <f t="shared" si="25"/>
        <v>29</v>
      </c>
      <c r="C803" t="str">
        <f>VLOOKUP(B803,'Layout (Modified)'!$B$4:$AD$33,MATCH(A803,'Layout (Modified)'!$B$3:$AD$3,0),FALSE)</f>
        <v>Bord</v>
      </c>
      <c r="D803" t="str">
        <f>IF($C803="Bord","Border",IF($C803="Fill","Fill",VLOOKUP(_xlfn.NUMBERVALUE($C803),'Index (Original)'!$A:$O,5,FALSE)))</f>
        <v>Border</v>
      </c>
      <c r="E803" t="str">
        <f>IF($C803="Bord","Border",IF($C803="Fill","Fill",VLOOKUP(_xlfn.NUMBERVALUE($C803),'Index (Original)'!$A:$O,14,FALSE)))</f>
        <v>Border</v>
      </c>
      <c r="F803" t="str">
        <f>IF($C803="Bord","Border",IF($C803="Fill","Fill",VLOOKUP(_xlfn.NUMBERVALUE($C803),'Index (Original)'!$A:$O,15,FALSE)))</f>
        <v>Border</v>
      </c>
    </row>
    <row r="804" spans="1:6" x14ac:dyDescent="0.2">
      <c r="A804">
        <f t="shared" si="26"/>
        <v>19</v>
      </c>
      <c r="B804">
        <f t="shared" si="25"/>
        <v>29</v>
      </c>
      <c r="C804" t="str">
        <f>VLOOKUP(B804,'Layout (Modified)'!$B$4:$AD$33,MATCH(A804,'Layout (Modified)'!$B$3:$AD$3,0),FALSE)</f>
        <v>Bord</v>
      </c>
      <c r="D804" t="str">
        <f>IF($C804="Bord","Border",IF($C804="Fill","Fill",VLOOKUP(_xlfn.NUMBERVALUE($C804),'Index (Original)'!$A:$O,5,FALSE)))</f>
        <v>Border</v>
      </c>
      <c r="E804" t="str">
        <f>IF($C804="Bord","Border",IF($C804="Fill","Fill",VLOOKUP(_xlfn.NUMBERVALUE($C804),'Index (Original)'!$A:$O,14,FALSE)))</f>
        <v>Border</v>
      </c>
      <c r="F804" t="str">
        <f>IF($C804="Bord","Border",IF($C804="Fill","Fill",VLOOKUP(_xlfn.NUMBERVALUE($C804),'Index (Original)'!$A:$O,15,FALSE)))</f>
        <v>Border</v>
      </c>
    </row>
    <row r="805" spans="1:6" x14ac:dyDescent="0.2">
      <c r="A805">
        <f t="shared" si="26"/>
        <v>20</v>
      </c>
      <c r="B805">
        <f t="shared" si="25"/>
        <v>29</v>
      </c>
      <c r="C805" t="str">
        <f>VLOOKUP(B805,'Layout (Modified)'!$B$4:$AD$33,MATCH(A805,'Layout (Modified)'!$B$3:$AD$3,0),FALSE)</f>
        <v>Bord</v>
      </c>
      <c r="D805" t="str">
        <f>IF($C805="Bord","Border",IF($C805="Fill","Fill",VLOOKUP(_xlfn.NUMBERVALUE($C805),'Index (Original)'!$A:$O,5,FALSE)))</f>
        <v>Border</v>
      </c>
      <c r="E805" t="str">
        <f>IF($C805="Bord","Border",IF($C805="Fill","Fill",VLOOKUP(_xlfn.NUMBERVALUE($C805),'Index (Original)'!$A:$O,14,FALSE)))</f>
        <v>Border</v>
      </c>
      <c r="F805" t="str">
        <f>IF($C805="Bord","Border",IF($C805="Fill","Fill",VLOOKUP(_xlfn.NUMBERVALUE($C805),'Index (Original)'!$A:$O,15,FALSE)))</f>
        <v>Border</v>
      </c>
    </row>
    <row r="806" spans="1:6" x14ac:dyDescent="0.2">
      <c r="A806">
        <f t="shared" si="26"/>
        <v>21</v>
      </c>
      <c r="B806">
        <f t="shared" si="25"/>
        <v>29</v>
      </c>
      <c r="C806" t="str">
        <f>VLOOKUP(B806,'Layout (Modified)'!$B$4:$AD$33,MATCH(A806,'Layout (Modified)'!$B$3:$AD$3,0),FALSE)</f>
        <v>Bord</v>
      </c>
      <c r="D806" t="str">
        <f>IF($C806="Bord","Border",IF($C806="Fill","Fill",VLOOKUP(_xlfn.NUMBERVALUE($C806),'Index (Original)'!$A:$O,5,FALSE)))</f>
        <v>Border</v>
      </c>
      <c r="E806" t="str">
        <f>IF($C806="Bord","Border",IF($C806="Fill","Fill",VLOOKUP(_xlfn.NUMBERVALUE($C806),'Index (Original)'!$A:$O,14,FALSE)))</f>
        <v>Border</v>
      </c>
      <c r="F806" t="str">
        <f>IF($C806="Bord","Border",IF($C806="Fill","Fill",VLOOKUP(_xlfn.NUMBERVALUE($C806),'Index (Original)'!$A:$O,15,FALSE)))</f>
        <v>Border</v>
      </c>
    </row>
    <row r="807" spans="1:6" x14ac:dyDescent="0.2">
      <c r="A807">
        <f t="shared" si="26"/>
        <v>22</v>
      </c>
      <c r="B807">
        <f t="shared" si="25"/>
        <v>29</v>
      </c>
      <c r="C807" t="str">
        <f>VLOOKUP(B807,'Layout (Modified)'!$B$4:$AD$33,MATCH(A807,'Layout (Modified)'!$B$3:$AD$3,0),FALSE)</f>
        <v>Bord</v>
      </c>
      <c r="D807" t="str">
        <f>IF($C807="Bord","Border",IF($C807="Fill","Fill",VLOOKUP(_xlfn.NUMBERVALUE($C807),'Index (Original)'!$A:$O,5,FALSE)))</f>
        <v>Border</v>
      </c>
      <c r="E807" t="str">
        <f>IF($C807="Bord","Border",IF($C807="Fill","Fill",VLOOKUP(_xlfn.NUMBERVALUE($C807),'Index (Original)'!$A:$O,14,FALSE)))</f>
        <v>Border</v>
      </c>
      <c r="F807" t="str">
        <f>IF($C807="Bord","Border",IF($C807="Fill","Fill",VLOOKUP(_xlfn.NUMBERVALUE($C807),'Index (Original)'!$A:$O,15,FALSE)))</f>
        <v>Border</v>
      </c>
    </row>
    <row r="808" spans="1:6" x14ac:dyDescent="0.2">
      <c r="A808">
        <f t="shared" si="26"/>
        <v>23</v>
      </c>
      <c r="B808">
        <f t="shared" si="25"/>
        <v>29</v>
      </c>
      <c r="C808" t="str">
        <f>VLOOKUP(B808,'Layout (Modified)'!$B$4:$AD$33,MATCH(A808,'Layout (Modified)'!$B$3:$AD$3,0),FALSE)</f>
        <v>Bord</v>
      </c>
      <c r="D808" t="str">
        <f>IF($C808="Bord","Border",IF($C808="Fill","Fill",VLOOKUP(_xlfn.NUMBERVALUE($C808),'Index (Original)'!$A:$O,5,FALSE)))</f>
        <v>Border</v>
      </c>
      <c r="E808" t="str">
        <f>IF($C808="Bord","Border",IF($C808="Fill","Fill",VLOOKUP(_xlfn.NUMBERVALUE($C808),'Index (Original)'!$A:$O,14,FALSE)))</f>
        <v>Border</v>
      </c>
      <c r="F808" t="str">
        <f>IF($C808="Bord","Border",IF($C808="Fill","Fill",VLOOKUP(_xlfn.NUMBERVALUE($C808),'Index (Original)'!$A:$O,15,FALSE)))</f>
        <v>Border</v>
      </c>
    </row>
    <row r="809" spans="1:6" x14ac:dyDescent="0.2">
      <c r="A809">
        <f t="shared" si="26"/>
        <v>24</v>
      </c>
      <c r="B809">
        <f t="shared" si="25"/>
        <v>29</v>
      </c>
      <c r="C809" t="str">
        <f>VLOOKUP(B809,'Layout (Modified)'!$B$4:$AD$33,MATCH(A809,'Layout (Modified)'!$B$3:$AD$3,0),FALSE)</f>
        <v>Bord</v>
      </c>
      <c r="D809" t="str">
        <f>IF($C809="Bord","Border",IF($C809="Fill","Fill",VLOOKUP(_xlfn.NUMBERVALUE($C809),'Index (Original)'!$A:$O,5,FALSE)))</f>
        <v>Border</v>
      </c>
      <c r="E809" t="str">
        <f>IF($C809="Bord","Border",IF($C809="Fill","Fill",VLOOKUP(_xlfn.NUMBERVALUE($C809),'Index (Original)'!$A:$O,14,FALSE)))</f>
        <v>Border</v>
      </c>
      <c r="F809" t="str">
        <f>IF($C809="Bord","Border",IF($C809="Fill","Fill",VLOOKUP(_xlfn.NUMBERVALUE($C809),'Index (Original)'!$A:$O,15,FALSE)))</f>
        <v>Border</v>
      </c>
    </row>
    <row r="810" spans="1:6" x14ac:dyDescent="0.2">
      <c r="A810">
        <f t="shared" si="26"/>
        <v>25</v>
      </c>
      <c r="B810">
        <f t="shared" ref="B810:B841" si="27">IF(A810&lt;A809,B809+1,B809)</f>
        <v>29</v>
      </c>
      <c r="C810" t="str">
        <f>VLOOKUP(B810,'Layout (Modified)'!$B$4:$AD$33,MATCH(A810,'Layout (Modified)'!$B$3:$AD$3,0),FALSE)</f>
        <v>Bord</v>
      </c>
      <c r="D810" t="str">
        <f>IF($C810="Bord","Border",IF($C810="Fill","Fill",VLOOKUP(_xlfn.NUMBERVALUE($C810),'Index (Original)'!$A:$O,5,FALSE)))</f>
        <v>Border</v>
      </c>
      <c r="E810" t="str">
        <f>IF($C810="Bord","Border",IF($C810="Fill","Fill",VLOOKUP(_xlfn.NUMBERVALUE($C810),'Index (Original)'!$A:$O,14,FALSE)))</f>
        <v>Border</v>
      </c>
      <c r="F810" t="str">
        <f>IF($C810="Bord","Border",IF($C810="Fill","Fill",VLOOKUP(_xlfn.NUMBERVALUE($C810),'Index (Original)'!$A:$O,15,FALSE)))</f>
        <v>Border</v>
      </c>
    </row>
    <row r="811" spans="1:6" x14ac:dyDescent="0.2">
      <c r="A811">
        <f t="shared" si="26"/>
        <v>26</v>
      </c>
      <c r="B811">
        <f t="shared" si="27"/>
        <v>29</v>
      </c>
      <c r="C811" t="str">
        <f>VLOOKUP(B811,'Layout (Modified)'!$B$4:$AD$33,MATCH(A811,'Layout (Modified)'!$B$3:$AD$3,0),FALSE)</f>
        <v>Bord</v>
      </c>
      <c r="D811" t="str">
        <f>IF($C811="Bord","Border",IF($C811="Fill","Fill",VLOOKUP(_xlfn.NUMBERVALUE($C811),'Index (Original)'!$A:$O,5,FALSE)))</f>
        <v>Border</v>
      </c>
      <c r="E811" t="str">
        <f>IF($C811="Bord","Border",IF($C811="Fill","Fill",VLOOKUP(_xlfn.NUMBERVALUE($C811),'Index (Original)'!$A:$O,14,FALSE)))</f>
        <v>Border</v>
      </c>
      <c r="F811" t="str">
        <f>IF($C811="Bord","Border",IF($C811="Fill","Fill",VLOOKUP(_xlfn.NUMBERVALUE($C811),'Index (Original)'!$A:$O,15,FALSE)))</f>
        <v>Border</v>
      </c>
    </row>
    <row r="812" spans="1:6" x14ac:dyDescent="0.2">
      <c r="A812">
        <f t="shared" si="26"/>
        <v>27</v>
      </c>
      <c r="B812">
        <f t="shared" si="27"/>
        <v>29</v>
      </c>
      <c r="C812" t="str">
        <f>VLOOKUP(B812,'Layout (Modified)'!$B$4:$AD$33,MATCH(A812,'Layout (Modified)'!$B$3:$AD$3,0),FALSE)</f>
        <v>Bord</v>
      </c>
      <c r="D812" t="str">
        <f>IF($C812="Bord","Border",IF($C812="Fill","Fill",VLOOKUP(_xlfn.NUMBERVALUE($C812),'Index (Original)'!$A:$O,5,FALSE)))</f>
        <v>Border</v>
      </c>
      <c r="E812" t="str">
        <f>IF($C812="Bord","Border",IF($C812="Fill","Fill",VLOOKUP(_xlfn.NUMBERVALUE($C812),'Index (Original)'!$A:$O,14,FALSE)))</f>
        <v>Border</v>
      </c>
      <c r="F812" t="str">
        <f>IF($C812="Bord","Border",IF($C812="Fill","Fill",VLOOKUP(_xlfn.NUMBERVALUE($C812),'Index (Original)'!$A:$O,15,FALSE)))</f>
        <v>Border</v>
      </c>
    </row>
    <row r="813" spans="1:6" x14ac:dyDescent="0.2">
      <c r="A813">
        <f t="shared" si="26"/>
        <v>28</v>
      </c>
      <c r="B813">
        <f t="shared" si="27"/>
        <v>29</v>
      </c>
      <c r="C813" t="str">
        <f>VLOOKUP(B813,'Layout (Modified)'!$B$4:$AD$33,MATCH(A813,'Layout (Modified)'!$B$3:$AD$3,0),FALSE)</f>
        <v>Bord</v>
      </c>
      <c r="D813" t="str">
        <f>IF($C813="Bord","Border",IF($C813="Fill","Fill",VLOOKUP(_xlfn.NUMBERVALUE($C813),'Index (Original)'!$A:$O,5,FALSE)))</f>
        <v>Border</v>
      </c>
      <c r="E813" t="str">
        <f>IF($C813="Bord","Border",IF($C813="Fill","Fill",VLOOKUP(_xlfn.NUMBERVALUE($C813),'Index (Original)'!$A:$O,14,FALSE)))</f>
        <v>Border</v>
      </c>
      <c r="F813" t="str">
        <f>IF($C813="Bord","Border",IF($C813="Fill","Fill",VLOOKUP(_xlfn.NUMBERVALUE($C813),'Index (Original)'!$A:$O,15,FALSE)))</f>
        <v>Border</v>
      </c>
    </row>
    <row r="814" spans="1:6" x14ac:dyDescent="0.2">
      <c r="A814">
        <f t="shared" si="26"/>
        <v>1</v>
      </c>
      <c r="B814">
        <f t="shared" si="27"/>
        <v>30</v>
      </c>
      <c r="C814" t="str">
        <f>VLOOKUP(B814,'Layout (Modified)'!$B$4:$AD$33,MATCH(A814,'Layout (Modified)'!$B$3:$AD$3,0),FALSE)</f>
        <v>Bord</v>
      </c>
      <c r="D814" t="str">
        <f>IF($C814="Bord","Border",IF($C814="Fill","Fill",VLOOKUP(_xlfn.NUMBERVALUE($C814),'Index (Original)'!$A:$O,5,FALSE)))</f>
        <v>Border</v>
      </c>
      <c r="E814" t="str">
        <f>IF($C814="Bord","Border",IF($C814="Fill","Fill",VLOOKUP(_xlfn.NUMBERVALUE($C814),'Index (Original)'!$A:$O,14,FALSE)))</f>
        <v>Border</v>
      </c>
      <c r="F814" t="str">
        <f>IF($C814="Bord","Border",IF($C814="Fill","Fill",VLOOKUP(_xlfn.NUMBERVALUE($C814),'Index (Original)'!$A:$O,15,FALSE)))</f>
        <v>Border</v>
      </c>
    </row>
    <row r="815" spans="1:6" x14ac:dyDescent="0.2">
      <c r="A815">
        <f t="shared" si="26"/>
        <v>2</v>
      </c>
      <c r="B815">
        <f t="shared" si="27"/>
        <v>30</v>
      </c>
      <c r="C815" t="str">
        <f>VLOOKUP(B815,'Layout (Modified)'!$B$4:$AD$33,MATCH(A815,'Layout (Modified)'!$B$3:$AD$3,0),FALSE)</f>
        <v>Bord</v>
      </c>
      <c r="D815" t="str">
        <f>IF($C815="Bord","Border",IF($C815="Fill","Fill",VLOOKUP(_xlfn.NUMBERVALUE($C815),'Index (Original)'!$A:$O,5,FALSE)))</f>
        <v>Border</v>
      </c>
      <c r="E815" t="str">
        <f>IF($C815="Bord","Border",IF($C815="Fill","Fill",VLOOKUP(_xlfn.NUMBERVALUE($C815),'Index (Original)'!$A:$O,14,FALSE)))</f>
        <v>Border</v>
      </c>
      <c r="F815" t="str">
        <f>IF($C815="Bord","Border",IF($C815="Fill","Fill",VLOOKUP(_xlfn.NUMBERVALUE($C815),'Index (Original)'!$A:$O,15,FALSE)))</f>
        <v>Border</v>
      </c>
    </row>
    <row r="816" spans="1:6" x14ac:dyDescent="0.2">
      <c r="A816">
        <f t="shared" si="26"/>
        <v>3</v>
      </c>
      <c r="B816">
        <f t="shared" si="27"/>
        <v>30</v>
      </c>
      <c r="C816" t="str">
        <f>VLOOKUP(B816,'Layout (Modified)'!$B$4:$AD$33,MATCH(A816,'Layout (Modified)'!$B$3:$AD$3,0),FALSE)</f>
        <v>Bord</v>
      </c>
      <c r="D816" t="str">
        <f>IF($C816="Bord","Border",IF($C816="Fill","Fill",VLOOKUP(_xlfn.NUMBERVALUE($C816),'Index (Original)'!$A:$O,5,FALSE)))</f>
        <v>Border</v>
      </c>
      <c r="E816" t="str">
        <f>IF($C816="Bord","Border",IF($C816="Fill","Fill",VLOOKUP(_xlfn.NUMBERVALUE($C816),'Index (Original)'!$A:$O,14,FALSE)))</f>
        <v>Border</v>
      </c>
      <c r="F816" t="str">
        <f>IF($C816="Bord","Border",IF($C816="Fill","Fill",VLOOKUP(_xlfn.NUMBERVALUE($C816),'Index (Original)'!$A:$O,15,FALSE)))</f>
        <v>Border</v>
      </c>
    </row>
    <row r="817" spans="1:6" x14ac:dyDescent="0.2">
      <c r="A817">
        <f t="shared" si="26"/>
        <v>4</v>
      </c>
      <c r="B817">
        <f t="shared" si="27"/>
        <v>30</v>
      </c>
      <c r="C817" t="str">
        <f>VLOOKUP(B817,'Layout (Modified)'!$B$4:$AD$33,MATCH(A817,'Layout (Modified)'!$B$3:$AD$3,0),FALSE)</f>
        <v>Bord</v>
      </c>
      <c r="D817" t="str">
        <f>IF($C817="Bord","Border",IF($C817="Fill","Fill",VLOOKUP(_xlfn.NUMBERVALUE($C817),'Index (Original)'!$A:$O,5,FALSE)))</f>
        <v>Border</v>
      </c>
      <c r="E817" t="str">
        <f>IF($C817="Bord","Border",IF($C817="Fill","Fill",VLOOKUP(_xlfn.NUMBERVALUE($C817),'Index (Original)'!$A:$O,14,FALSE)))</f>
        <v>Border</v>
      </c>
      <c r="F817" t="str">
        <f>IF($C817="Bord","Border",IF($C817="Fill","Fill",VLOOKUP(_xlfn.NUMBERVALUE($C817),'Index (Original)'!$A:$O,15,FALSE)))</f>
        <v>Border</v>
      </c>
    </row>
    <row r="818" spans="1:6" x14ac:dyDescent="0.2">
      <c r="A818">
        <f t="shared" si="26"/>
        <v>5</v>
      </c>
      <c r="B818">
        <f t="shared" si="27"/>
        <v>30</v>
      </c>
      <c r="C818" t="str">
        <f>VLOOKUP(B818,'Layout (Modified)'!$B$4:$AD$33,MATCH(A818,'Layout (Modified)'!$B$3:$AD$3,0),FALSE)</f>
        <v>Bord</v>
      </c>
      <c r="D818" t="str">
        <f>IF($C818="Bord","Border",IF($C818="Fill","Fill",VLOOKUP(_xlfn.NUMBERVALUE($C818),'Index (Original)'!$A:$O,5,FALSE)))</f>
        <v>Border</v>
      </c>
      <c r="E818" t="str">
        <f>IF($C818="Bord","Border",IF($C818="Fill","Fill",VLOOKUP(_xlfn.NUMBERVALUE($C818),'Index (Original)'!$A:$O,14,FALSE)))</f>
        <v>Border</v>
      </c>
      <c r="F818" t="str">
        <f>IF($C818="Bord","Border",IF($C818="Fill","Fill",VLOOKUP(_xlfn.NUMBERVALUE($C818),'Index (Original)'!$A:$O,15,FALSE)))</f>
        <v>Border</v>
      </c>
    </row>
    <row r="819" spans="1:6" x14ac:dyDescent="0.2">
      <c r="A819">
        <f t="shared" si="26"/>
        <v>6</v>
      </c>
      <c r="B819">
        <f t="shared" si="27"/>
        <v>30</v>
      </c>
      <c r="C819" t="str">
        <f>VLOOKUP(B819,'Layout (Modified)'!$B$4:$AD$33,MATCH(A819,'Layout (Modified)'!$B$3:$AD$3,0),FALSE)</f>
        <v>Bord</v>
      </c>
      <c r="D819" t="str">
        <f>IF($C819="Bord","Border",IF($C819="Fill","Fill",VLOOKUP(_xlfn.NUMBERVALUE($C819),'Index (Original)'!$A:$O,5,FALSE)))</f>
        <v>Border</v>
      </c>
      <c r="E819" t="str">
        <f>IF($C819="Bord","Border",IF($C819="Fill","Fill",VLOOKUP(_xlfn.NUMBERVALUE($C819),'Index (Original)'!$A:$O,14,FALSE)))</f>
        <v>Border</v>
      </c>
      <c r="F819" t="str">
        <f>IF($C819="Bord","Border",IF($C819="Fill","Fill",VLOOKUP(_xlfn.NUMBERVALUE($C819),'Index (Original)'!$A:$O,15,FALSE)))</f>
        <v>Border</v>
      </c>
    </row>
    <row r="820" spans="1:6" x14ac:dyDescent="0.2">
      <c r="A820">
        <f t="shared" si="26"/>
        <v>7</v>
      </c>
      <c r="B820">
        <f t="shared" si="27"/>
        <v>30</v>
      </c>
      <c r="C820" t="str">
        <f>VLOOKUP(B820,'Layout (Modified)'!$B$4:$AD$33,MATCH(A820,'Layout (Modified)'!$B$3:$AD$3,0),FALSE)</f>
        <v>Bord</v>
      </c>
      <c r="D820" t="str">
        <f>IF($C820="Bord","Border",IF($C820="Fill","Fill",VLOOKUP(_xlfn.NUMBERVALUE($C820),'Index (Original)'!$A:$O,5,FALSE)))</f>
        <v>Border</v>
      </c>
      <c r="E820" t="str">
        <f>IF($C820="Bord","Border",IF($C820="Fill","Fill",VLOOKUP(_xlfn.NUMBERVALUE($C820),'Index (Original)'!$A:$O,14,FALSE)))</f>
        <v>Border</v>
      </c>
      <c r="F820" t="str">
        <f>IF($C820="Bord","Border",IF($C820="Fill","Fill",VLOOKUP(_xlfn.NUMBERVALUE($C820),'Index (Original)'!$A:$O,15,FALSE)))</f>
        <v>Border</v>
      </c>
    </row>
    <row r="821" spans="1:6" x14ac:dyDescent="0.2">
      <c r="A821">
        <f t="shared" si="26"/>
        <v>8</v>
      </c>
      <c r="B821">
        <f t="shared" si="27"/>
        <v>30</v>
      </c>
      <c r="C821" t="str">
        <f>VLOOKUP(B821,'Layout (Modified)'!$B$4:$AD$33,MATCH(A821,'Layout (Modified)'!$B$3:$AD$3,0),FALSE)</f>
        <v>Bord</v>
      </c>
      <c r="D821" t="str">
        <f>IF($C821="Bord","Border",IF($C821="Fill","Fill",VLOOKUP(_xlfn.NUMBERVALUE($C821),'Index (Original)'!$A:$O,5,FALSE)))</f>
        <v>Border</v>
      </c>
      <c r="E821" t="str">
        <f>IF($C821="Bord","Border",IF($C821="Fill","Fill",VLOOKUP(_xlfn.NUMBERVALUE($C821),'Index (Original)'!$A:$O,14,FALSE)))</f>
        <v>Border</v>
      </c>
      <c r="F821" t="str">
        <f>IF($C821="Bord","Border",IF($C821="Fill","Fill",VLOOKUP(_xlfn.NUMBERVALUE($C821),'Index (Original)'!$A:$O,15,FALSE)))</f>
        <v>Border</v>
      </c>
    </row>
    <row r="822" spans="1:6" x14ac:dyDescent="0.2">
      <c r="A822">
        <f t="shared" si="26"/>
        <v>9</v>
      </c>
      <c r="B822">
        <f t="shared" si="27"/>
        <v>30</v>
      </c>
      <c r="C822" t="str">
        <f>VLOOKUP(B822,'Layout (Modified)'!$B$4:$AD$33,MATCH(A822,'Layout (Modified)'!$B$3:$AD$3,0),FALSE)</f>
        <v>Bord</v>
      </c>
      <c r="D822" t="str">
        <f>IF($C822="Bord","Border",IF($C822="Fill","Fill",VLOOKUP(_xlfn.NUMBERVALUE($C822),'Index (Original)'!$A:$O,5,FALSE)))</f>
        <v>Border</v>
      </c>
      <c r="E822" t="str">
        <f>IF($C822="Bord","Border",IF($C822="Fill","Fill",VLOOKUP(_xlfn.NUMBERVALUE($C822),'Index (Original)'!$A:$O,14,FALSE)))</f>
        <v>Border</v>
      </c>
      <c r="F822" t="str">
        <f>IF($C822="Bord","Border",IF($C822="Fill","Fill",VLOOKUP(_xlfn.NUMBERVALUE($C822),'Index (Original)'!$A:$O,15,FALSE)))</f>
        <v>Border</v>
      </c>
    </row>
    <row r="823" spans="1:6" x14ac:dyDescent="0.2">
      <c r="A823">
        <f t="shared" si="26"/>
        <v>10</v>
      </c>
      <c r="B823">
        <f t="shared" si="27"/>
        <v>30</v>
      </c>
      <c r="C823" t="str">
        <f>VLOOKUP(B823,'Layout (Modified)'!$B$4:$AD$33,MATCH(A823,'Layout (Modified)'!$B$3:$AD$3,0),FALSE)</f>
        <v>Bord</v>
      </c>
      <c r="D823" t="str">
        <f>IF($C823="Bord","Border",IF($C823="Fill","Fill",VLOOKUP(_xlfn.NUMBERVALUE($C823),'Index (Original)'!$A:$O,5,FALSE)))</f>
        <v>Border</v>
      </c>
      <c r="E823" t="str">
        <f>IF($C823="Bord","Border",IF($C823="Fill","Fill",VLOOKUP(_xlfn.NUMBERVALUE($C823),'Index (Original)'!$A:$O,14,FALSE)))</f>
        <v>Border</v>
      </c>
      <c r="F823" t="str">
        <f>IF($C823="Bord","Border",IF($C823="Fill","Fill",VLOOKUP(_xlfn.NUMBERVALUE($C823),'Index (Original)'!$A:$O,15,FALSE)))</f>
        <v>Border</v>
      </c>
    </row>
    <row r="824" spans="1:6" x14ac:dyDescent="0.2">
      <c r="A824">
        <f t="shared" si="26"/>
        <v>11</v>
      </c>
      <c r="B824">
        <f t="shared" si="27"/>
        <v>30</v>
      </c>
      <c r="C824" t="str">
        <f>VLOOKUP(B824,'Layout (Modified)'!$B$4:$AD$33,MATCH(A824,'Layout (Modified)'!$B$3:$AD$3,0),FALSE)</f>
        <v>Bord</v>
      </c>
      <c r="D824" t="str">
        <f>IF($C824="Bord","Border",IF($C824="Fill","Fill",VLOOKUP(_xlfn.NUMBERVALUE($C824),'Index (Original)'!$A:$O,5,FALSE)))</f>
        <v>Border</v>
      </c>
      <c r="E824" t="str">
        <f>IF($C824="Bord","Border",IF($C824="Fill","Fill",VLOOKUP(_xlfn.NUMBERVALUE($C824),'Index (Original)'!$A:$O,14,FALSE)))</f>
        <v>Border</v>
      </c>
      <c r="F824" t="str">
        <f>IF($C824="Bord","Border",IF($C824="Fill","Fill",VLOOKUP(_xlfn.NUMBERVALUE($C824),'Index (Original)'!$A:$O,15,FALSE)))</f>
        <v>Border</v>
      </c>
    </row>
    <row r="825" spans="1:6" x14ac:dyDescent="0.2">
      <c r="A825">
        <f t="shared" si="26"/>
        <v>12</v>
      </c>
      <c r="B825">
        <f t="shared" si="27"/>
        <v>30</v>
      </c>
      <c r="C825" t="str">
        <f>VLOOKUP(B825,'Layout (Modified)'!$B$4:$AD$33,MATCH(A825,'Layout (Modified)'!$B$3:$AD$3,0),FALSE)</f>
        <v>Bord</v>
      </c>
      <c r="D825" t="str">
        <f>IF($C825="Bord","Border",IF($C825="Fill","Fill",VLOOKUP(_xlfn.NUMBERVALUE($C825),'Index (Original)'!$A:$O,5,FALSE)))</f>
        <v>Border</v>
      </c>
      <c r="E825" t="str">
        <f>IF($C825="Bord","Border",IF($C825="Fill","Fill",VLOOKUP(_xlfn.NUMBERVALUE($C825),'Index (Original)'!$A:$O,14,FALSE)))</f>
        <v>Border</v>
      </c>
      <c r="F825" t="str">
        <f>IF($C825="Bord","Border",IF($C825="Fill","Fill",VLOOKUP(_xlfn.NUMBERVALUE($C825),'Index (Original)'!$A:$O,15,FALSE)))</f>
        <v>Border</v>
      </c>
    </row>
    <row r="826" spans="1:6" x14ac:dyDescent="0.2">
      <c r="A826">
        <f t="shared" si="26"/>
        <v>13</v>
      </c>
      <c r="B826">
        <f t="shared" si="27"/>
        <v>30</v>
      </c>
      <c r="C826" t="str">
        <f>VLOOKUP(B826,'Layout (Modified)'!$B$4:$AD$33,MATCH(A826,'Layout (Modified)'!$B$3:$AD$3,0),FALSE)</f>
        <v>Bord</v>
      </c>
      <c r="D826" t="str">
        <f>IF($C826="Bord","Border",IF($C826="Fill","Fill",VLOOKUP(_xlfn.NUMBERVALUE($C826),'Index (Original)'!$A:$O,5,FALSE)))</f>
        <v>Border</v>
      </c>
      <c r="E826" t="str">
        <f>IF($C826="Bord","Border",IF($C826="Fill","Fill",VLOOKUP(_xlfn.NUMBERVALUE($C826),'Index (Original)'!$A:$O,14,FALSE)))</f>
        <v>Border</v>
      </c>
      <c r="F826" t="str">
        <f>IF($C826="Bord","Border",IF($C826="Fill","Fill",VLOOKUP(_xlfn.NUMBERVALUE($C826),'Index (Original)'!$A:$O,15,FALSE)))</f>
        <v>Border</v>
      </c>
    </row>
    <row r="827" spans="1:6" x14ac:dyDescent="0.2">
      <c r="A827">
        <f t="shared" si="26"/>
        <v>14</v>
      </c>
      <c r="B827">
        <f t="shared" si="27"/>
        <v>30</v>
      </c>
      <c r="C827" t="str">
        <f>VLOOKUP(B827,'Layout (Modified)'!$B$4:$AD$33,MATCH(A827,'Layout (Modified)'!$B$3:$AD$3,0),FALSE)</f>
        <v>Bord</v>
      </c>
      <c r="D827" t="str">
        <f>IF($C827="Bord","Border",IF($C827="Fill","Fill",VLOOKUP(_xlfn.NUMBERVALUE($C827),'Index (Original)'!$A:$O,5,FALSE)))</f>
        <v>Border</v>
      </c>
      <c r="E827" t="str">
        <f>IF($C827="Bord","Border",IF($C827="Fill","Fill",VLOOKUP(_xlfn.NUMBERVALUE($C827),'Index (Original)'!$A:$O,14,FALSE)))</f>
        <v>Border</v>
      </c>
      <c r="F827" t="str">
        <f>IF($C827="Bord","Border",IF($C827="Fill","Fill",VLOOKUP(_xlfn.NUMBERVALUE($C827),'Index (Original)'!$A:$O,15,FALSE)))</f>
        <v>Border</v>
      </c>
    </row>
    <row r="828" spans="1:6" x14ac:dyDescent="0.2">
      <c r="A828">
        <f t="shared" si="26"/>
        <v>15</v>
      </c>
      <c r="B828">
        <f t="shared" si="27"/>
        <v>30</v>
      </c>
      <c r="C828" t="str">
        <f>VLOOKUP(B828,'Layout (Modified)'!$B$4:$AD$33,MATCH(A828,'Layout (Modified)'!$B$3:$AD$3,0),FALSE)</f>
        <v>Bord</v>
      </c>
      <c r="D828" t="str">
        <f>IF($C828="Bord","Border",IF($C828="Fill","Fill",VLOOKUP(_xlfn.NUMBERVALUE($C828),'Index (Original)'!$A:$O,5,FALSE)))</f>
        <v>Border</v>
      </c>
      <c r="E828" t="str">
        <f>IF($C828="Bord","Border",IF($C828="Fill","Fill",VLOOKUP(_xlfn.NUMBERVALUE($C828),'Index (Original)'!$A:$O,14,FALSE)))</f>
        <v>Border</v>
      </c>
      <c r="F828" t="str">
        <f>IF($C828="Bord","Border",IF($C828="Fill","Fill",VLOOKUP(_xlfn.NUMBERVALUE($C828),'Index (Original)'!$A:$O,15,FALSE)))</f>
        <v>Border</v>
      </c>
    </row>
    <row r="829" spans="1:6" x14ac:dyDescent="0.2">
      <c r="A829">
        <f t="shared" si="26"/>
        <v>16</v>
      </c>
      <c r="B829">
        <f t="shared" si="27"/>
        <v>30</v>
      </c>
      <c r="C829" t="str">
        <f>VLOOKUP(B829,'Layout (Modified)'!$B$4:$AD$33,MATCH(A829,'Layout (Modified)'!$B$3:$AD$3,0),FALSE)</f>
        <v>Bord</v>
      </c>
      <c r="D829" t="str">
        <f>IF($C829="Bord","Border",IF($C829="Fill","Fill",VLOOKUP(_xlfn.NUMBERVALUE($C829),'Index (Original)'!$A:$O,5,FALSE)))</f>
        <v>Border</v>
      </c>
      <c r="E829" t="str">
        <f>IF($C829="Bord","Border",IF($C829="Fill","Fill",VLOOKUP(_xlfn.NUMBERVALUE($C829),'Index (Original)'!$A:$O,14,FALSE)))</f>
        <v>Border</v>
      </c>
      <c r="F829" t="str">
        <f>IF($C829="Bord","Border",IF($C829="Fill","Fill",VLOOKUP(_xlfn.NUMBERVALUE($C829),'Index (Original)'!$A:$O,15,FALSE)))</f>
        <v>Border</v>
      </c>
    </row>
    <row r="830" spans="1:6" x14ac:dyDescent="0.2">
      <c r="A830">
        <f t="shared" si="26"/>
        <v>17</v>
      </c>
      <c r="B830">
        <f t="shared" si="27"/>
        <v>30</v>
      </c>
      <c r="C830" t="str">
        <f>VLOOKUP(B830,'Layout (Modified)'!$B$4:$AD$33,MATCH(A830,'Layout (Modified)'!$B$3:$AD$3,0),FALSE)</f>
        <v>Bord</v>
      </c>
      <c r="D830" t="str">
        <f>IF($C830="Bord","Border",IF($C830="Fill","Fill",VLOOKUP(_xlfn.NUMBERVALUE($C830),'Index (Original)'!$A:$O,5,FALSE)))</f>
        <v>Border</v>
      </c>
      <c r="E830" t="str">
        <f>IF($C830="Bord","Border",IF($C830="Fill","Fill",VLOOKUP(_xlfn.NUMBERVALUE($C830),'Index (Original)'!$A:$O,14,FALSE)))</f>
        <v>Border</v>
      </c>
      <c r="F830" t="str">
        <f>IF($C830="Bord","Border",IF($C830="Fill","Fill",VLOOKUP(_xlfn.NUMBERVALUE($C830),'Index (Original)'!$A:$O,15,FALSE)))</f>
        <v>Border</v>
      </c>
    </row>
    <row r="831" spans="1:6" x14ac:dyDescent="0.2">
      <c r="A831">
        <f t="shared" si="26"/>
        <v>18</v>
      </c>
      <c r="B831">
        <f t="shared" si="27"/>
        <v>30</v>
      </c>
      <c r="C831" t="str">
        <f>VLOOKUP(B831,'Layout (Modified)'!$B$4:$AD$33,MATCH(A831,'Layout (Modified)'!$B$3:$AD$3,0),FALSE)</f>
        <v>Bord</v>
      </c>
      <c r="D831" t="str">
        <f>IF($C831="Bord","Border",IF($C831="Fill","Fill",VLOOKUP(_xlfn.NUMBERVALUE($C831),'Index (Original)'!$A:$O,5,FALSE)))</f>
        <v>Border</v>
      </c>
      <c r="E831" t="str">
        <f>IF($C831="Bord","Border",IF($C831="Fill","Fill",VLOOKUP(_xlfn.NUMBERVALUE($C831),'Index (Original)'!$A:$O,14,FALSE)))</f>
        <v>Border</v>
      </c>
      <c r="F831" t="str">
        <f>IF($C831="Bord","Border",IF($C831="Fill","Fill",VLOOKUP(_xlfn.NUMBERVALUE($C831),'Index (Original)'!$A:$O,15,FALSE)))</f>
        <v>Border</v>
      </c>
    </row>
    <row r="832" spans="1:6" x14ac:dyDescent="0.2">
      <c r="A832">
        <f t="shared" si="26"/>
        <v>19</v>
      </c>
      <c r="B832">
        <f t="shared" si="27"/>
        <v>30</v>
      </c>
      <c r="C832" t="str">
        <f>VLOOKUP(B832,'Layout (Modified)'!$B$4:$AD$33,MATCH(A832,'Layout (Modified)'!$B$3:$AD$3,0),FALSE)</f>
        <v>Bord</v>
      </c>
      <c r="D832" t="str">
        <f>IF($C832="Bord","Border",IF($C832="Fill","Fill",VLOOKUP(_xlfn.NUMBERVALUE($C832),'Index (Original)'!$A:$O,5,FALSE)))</f>
        <v>Border</v>
      </c>
      <c r="E832" t="str">
        <f>IF($C832="Bord","Border",IF($C832="Fill","Fill",VLOOKUP(_xlfn.NUMBERVALUE($C832),'Index (Original)'!$A:$O,14,FALSE)))</f>
        <v>Border</v>
      </c>
      <c r="F832" t="str">
        <f>IF($C832="Bord","Border",IF($C832="Fill","Fill",VLOOKUP(_xlfn.NUMBERVALUE($C832),'Index (Original)'!$A:$O,15,FALSE)))</f>
        <v>Border</v>
      </c>
    </row>
    <row r="833" spans="1:6" x14ac:dyDescent="0.2">
      <c r="A833">
        <f t="shared" si="26"/>
        <v>20</v>
      </c>
      <c r="B833">
        <f t="shared" si="27"/>
        <v>30</v>
      </c>
      <c r="C833" t="str">
        <f>VLOOKUP(B833,'Layout (Modified)'!$B$4:$AD$33,MATCH(A833,'Layout (Modified)'!$B$3:$AD$3,0),FALSE)</f>
        <v>Bord</v>
      </c>
      <c r="D833" t="str">
        <f>IF($C833="Bord","Border",IF($C833="Fill","Fill",VLOOKUP(_xlfn.NUMBERVALUE($C833),'Index (Original)'!$A:$O,5,FALSE)))</f>
        <v>Border</v>
      </c>
      <c r="E833" t="str">
        <f>IF($C833="Bord","Border",IF($C833="Fill","Fill",VLOOKUP(_xlfn.NUMBERVALUE($C833),'Index (Original)'!$A:$O,14,FALSE)))</f>
        <v>Border</v>
      </c>
      <c r="F833" t="str">
        <f>IF($C833="Bord","Border",IF($C833="Fill","Fill",VLOOKUP(_xlfn.NUMBERVALUE($C833),'Index (Original)'!$A:$O,15,FALSE)))</f>
        <v>Border</v>
      </c>
    </row>
    <row r="834" spans="1:6" x14ac:dyDescent="0.2">
      <c r="A834">
        <f t="shared" si="26"/>
        <v>21</v>
      </c>
      <c r="B834">
        <f t="shared" si="27"/>
        <v>30</v>
      </c>
      <c r="C834" t="str">
        <f>VLOOKUP(B834,'Layout (Modified)'!$B$4:$AD$33,MATCH(A834,'Layout (Modified)'!$B$3:$AD$3,0),FALSE)</f>
        <v>Bord</v>
      </c>
      <c r="D834" t="str">
        <f>IF($C834="Bord","Border",IF($C834="Fill","Fill",VLOOKUP(_xlfn.NUMBERVALUE($C834),'Index (Original)'!$A:$O,5,FALSE)))</f>
        <v>Border</v>
      </c>
      <c r="E834" t="str">
        <f>IF($C834="Bord","Border",IF($C834="Fill","Fill",VLOOKUP(_xlfn.NUMBERVALUE($C834),'Index (Original)'!$A:$O,14,FALSE)))</f>
        <v>Border</v>
      </c>
      <c r="F834" t="str">
        <f>IF($C834="Bord","Border",IF($C834="Fill","Fill",VLOOKUP(_xlfn.NUMBERVALUE($C834),'Index (Original)'!$A:$O,15,FALSE)))</f>
        <v>Border</v>
      </c>
    </row>
    <row r="835" spans="1:6" x14ac:dyDescent="0.2">
      <c r="A835">
        <f t="shared" si="26"/>
        <v>22</v>
      </c>
      <c r="B835">
        <f t="shared" si="27"/>
        <v>30</v>
      </c>
      <c r="C835" t="str">
        <f>VLOOKUP(B835,'Layout (Modified)'!$B$4:$AD$33,MATCH(A835,'Layout (Modified)'!$B$3:$AD$3,0),FALSE)</f>
        <v>Bord</v>
      </c>
      <c r="D835" t="str">
        <f>IF($C835="Bord","Border",IF($C835="Fill","Fill",VLOOKUP(_xlfn.NUMBERVALUE($C835),'Index (Original)'!$A:$O,5,FALSE)))</f>
        <v>Border</v>
      </c>
      <c r="E835" t="str">
        <f>IF($C835="Bord","Border",IF($C835="Fill","Fill",VLOOKUP(_xlfn.NUMBERVALUE($C835),'Index (Original)'!$A:$O,14,FALSE)))</f>
        <v>Border</v>
      </c>
      <c r="F835" t="str">
        <f>IF($C835="Bord","Border",IF($C835="Fill","Fill",VLOOKUP(_xlfn.NUMBERVALUE($C835),'Index (Original)'!$A:$O,15,FALSE)))</f>
        <v>Border</v>
      </c>
    </row>
    <row r="836" spans="1:6" x14ac:dyDescent="0.2">
      <c r="A836">
        <f t="shared" si="26"/>
        <v>23</v>
      </c>
      <c r="B836">
        <f t="shared" si="27"/>
        <v>30</v>
      </c>
      <c r="C836" t="str">
        <f>VLOOKUP(B836,'Layout (Modified)'!$B$4:$AD$33,MATCH(A836,'Layout (Modified)'!$B$3:$AD$3,0),FALSE)</f>
        <v>Bord</v>
      </c>
      <c r="D836" t="str">
        <f>IF($C836="Bord","Border",IF($C836="Fill","Fill",VLOOKUP(_xlfn.NUMBERVALUE($C836),'Index (Original)'!$A:$O,5,FALSE)))</f>
        <v>Border</v>
      </c>
      <c r="E836" t="str">
        <f>IF($C836="Bord","Border",IF($C836="Fill","Fill",VLOOKUP(_xlfn.NUMBERVALUE($C836),'Index (Original)'!$A:$O,14,FALSE)))</f>
        <v>Border</v>
      </c>
      <c r="F836" t="str">
        <f>IF($C836="Bord","Border",IF($C836="Fill","Fill",VLOOKUP(_xlfn.NUMBERVALUE($C836),'Index (Original)'!$A:$O,15,FALSE)))</f>
        <v>Border</v>
      </c>
    </row>
    <row r="837" spans="1:6" x14ac:dyDescent="0.2">
      <c r="A837">
        <f t="shared" si="26"/>
        <v>24</v>
      </c>
      <c r="B837">
        <f t="shared" si="27"/>
        <v>30</v>
      </c>
      <c r="C837" t="str">
        <f>VLOOKUP(B837,'Layout (Modified)'!$B$4:$AD$33,MATCH(A837,'Layout (Modified)'!$B$3:$AD$3,0),FALSE)</f>
        <v>Bord</v>
      </c>
      <c r="D837" t="str">
        <f>IF($C837="Bord","Border",IF($C837="Fill","Fill",VLOOKUP(_xlfn.NUMBERVALUE($C837),'Index (Original)'!$A:$O,5,FALSE)))</f>
        <v>Border</v>
      </c>
      <c r="E837" t="str">
        <f>IF($C837="Bord","Border",IF($C837="Fill","Fill",VLOOKUP(_xlfn.NUMBERVALUE($C837),'Index (Original)'!$A:$O,14,FALSE)))</f>
        <v>Border</v>
      </c>
      <c r="F837" t="str">
        <f>IF($C837="Bord","Border",IF($C837="Fill","Fill",VLOOKUP(_xlfn.NUMBERVALUE($C837),'Index (Original)'!$A:$O,15,FALSE)))</f>
        <v>Border</v>
      </c>
    </row>
    <row r="838" spans="1:6" x14ac:dyDescent="0.2">
      <c r="A838">
        <f t="shared" si="26"/>
        <v>25</v>
      </c>
      <c r="B838">
        <f t="shared" si="27"/>
        <v>30</v>
      </c>
      <c r="C838" t="str">
        <f>VLOOKUP(B838,'Layout (Modified)'!$B$4:$AD$33,MATCH(A838,'Layout (Modified)'!$B$3:$AD$3,0),FALSE)</f>
        <v>Bord</v>
      </c>
      <c r="D838" t="str">
        <f>IF($C838="Bord","Border",IF($C838="Fill","Fill",VLOOKUP(_xlfn.NUMBERVALUE($C838),'Index (Original)'!$A:$O,5,FALSE)))</f>
        <v>Border</v>
      </c>
      <c r="E838" t="str">
        <f>IF($C838="Bord","Border",IF($C838="Fill","Fill",VLOOKUP(_xlfn.NUMBERVALUE($C838),'Index (Original)'!$A:$O,14,FALSE)))</f>
        <v>Border</v>
      </c>
      <c r="F838" t="str">
        <f>IF($C838="Bord","Border",IF($C838="Fill","Fill",VLOOKUP(_xlfn.NUMBERVALUE($C838),'Index (Original)'!$A:$O,15,FALSE)))</f>
        <v>Border</v>
      </c>
    </row>
    <row r="839" spans="1:6" x14ac:dyDescent="0.2">
      <c r="A839">
        <f t="shared" si="26"/>
        <v>26</v>
      </c>
      <c r="B839">
        <f t="shared" si="27"/>
        <v>30</v>
      </c>
      <c r="C839" t="str">
        <f>VLOOKUP(B839,'Layout (Modified)'!$B$4:$AD$33,MATCH(A839,'Layout (Modified)'!$B$3:$AD$3,0),FALSE)</f>
        <v>Bord</v>
      </c>
      <c r="D839" t="str">
        <f>IF($C839="Bord","Border",IF($C839="Fill","Fill",VLOOKUP(_xlfn.NUMBERVALUE($C839),'Index (Original)'!$A:$O,5,FALSE)))</f>
        <v>Border</v>
      </c>
      <c r="E839" t="str">
        <f>IF($C839="Bord","Border",IF($C839="Fill","Fill",VLOOKUP(_xlfn.NUMBERVALUE($C839),'Index (Original)'!$A:$O,14,FALSE)))</f>
        <v>Border</v>
      </c>
      <c r="F839" t="str">
        <f>IF($C839="Bord","Border",IF($C839="Fill","Fill",VLOOKUP(_xlfn.NUMBERVALUE($C839),'Index (Original)'!$A:$O,15,FALSE)))</f>
        <v>Border</v>
      </c>
    </row>
    <row r="840" spans="1:6" x14ac:dyDescent="0.2">
      <c r="A840">
        <f t="shared" si="26"/>
        <v>27</v>
      </c>
      <c r="B840">
        <f t="shared" si="27"/>
        <v>30</v>
      </c>
      <c r="C840" t="str">
        <f>VLOOKUP(B840,'Layout (Modified)'!$B$4:$AD$33,MATCH(A840,'Layout (Modified)'!$B$3:$AD$3,0),FALSE)</f>
        <v>Bord</v>
      </c>
      <c r="D840" t="str">
        <f>IF($C840="Bord","Border",IF($C840="Fill","Fill",VLOOKUP(_xlfn.NUMBERVALUE($C840),'Index (Original)'!$A:$O,5,FALSE)))</f>
        <v>Border</v>
      </c>
      <c r="E840" t="str">
        <f>IF($C840="Bord","Border",IF($C840="Fill","Fill",VLOOKUP(_xlfn.NUMBERVALUE($C840),'Index (Original)'!$A:$O,14,FALSE)))</f>
        <v>Border</v>
      </c>
      <c r="F840" t="str">
        <f>IF($C840="Bord","Border",IF($C840="Fill","Fill",VLOOKUP(_xlfn.NUMBERVALUE($C840),'Index (Original)'!$A:$O,15,FALSE)))</f>
        <v>Border</v>
      </c>
    </row>
    <row r="841" spans="1:6" x14ac:dyDescent="0.2">
      <c r="A841">
        <f t="shared" si="26"/>
        <v>28</v>
      </c>
      <c r="B841">
        <f t="shared" si="27"/>
        <v>30</v>
      </c>
      <c r="C841" t="str">
        <f>VLOOKUP(B841,'Layout (Modified)'!$B$4:$AD$33,MATCH(A841,'Layout (Modified)'!$B$3:$AD$3,0),FALSE)</f>
        <v>Bord</v>
      </c>
      <c r="D841" t="str">
        <f>IF($C841="Bord","Border",IF($C841="Fill","Fill",VLOOKUP(_xlfn.NUMBERVALUE($C841),'Index (Original)'!$A:$O,5,FALSE)))</f>
        <v>Border</v>
      </c>
      <c r="E841" t="str">
        <f>IF($C841="Bord","Border",IF($C841="Fill","Fill",VLOOKUP(_xlfn.NUMBERVALUE($C841),'Index (Original)'!$A:$O,14,FALSE)))</f>
        <v>Border</v>
      </c>
      <c r="F841" t="str">
        <f>IF($C841="Bord","Border",IF($C841="Fill","Fill",VLOOKUP(_xlfn.NUMBERVALUE($C841),'Index (Original)'!$A:$O,15,FALSE)))</f>
        <v>Border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56243-A788-42CD-A75C-25CF40A45FE3}">
  <dimension ref="A1:CO75"/>
  <sheetViews>
    <sheetView topLeftCell="A14" workbookViewId="0">
      <selection activeCell="F48" sqref="F48"/>
    </sheetView>
  </sheetViews>
  <sheetFormatPr baseColWidth="10" defaultColWidth="11.5" defaultRowHeight="14" x14ac:dyDescent="0.2"/>
  <cols>
    <col min="1" max="1" width="18" style="25" customWidth="1"/>
    <col min="2" max="2" width="4.1640625" style="25" customWidth="1"/>
    <col min="3" max="3" width="4.1640625" style="19" customWidth="1"/>
    <col min="4" max="5" width="2.1640625" style="25" customWidth="1"/>
    <col min="6" max="30" width="8" style="25" customWidth="1"/>
    <col min="31" max="33" width="2.1640625" style="25" customWidth="1"/>
    <col min="34" max="34" width="4.1640625" style="19" customWidth="1"/>
    <col min="35" max="35" width="4.1640625" style="25" customWidth="1"/>
    <col min="36" max="36" width="15.1640625" style="25" customWidth="1"/>
    <col min="37" max="16384" width="11.5" style="25"/>
  </cols>
  <sheetData>
    <row r="1" spans="1:36" s="17" customFormat="1" ht="16" x14ac:dyDescent="0.2">
      <c r="B1" s="18" t="s">
        <v>957</v>
      </c>
      <c r="C1" s="19"/>
      <c r="AH1" s="19"/>
    </row>
    <row r="2" spans="1:36" s="17" customFormat="1" ht="16" x14ac:dyDescent="0.2">
      <c r="B2" s="20" t="s">
        <v>958</v>
      </c>
      <c r="C2" s="19"/>
      <c r="D2" s="20"/>
      <c r="E2" s="20"/>
      <c r="F2" s="20"/>
      <c r="G2" s="20"/>
      <c r="H2" s="20"/>
      <c r="I2" s="20"/>
      <c r="J2" s="20"/>
      <c r="K2" s="20"/>
      <c r="AH2" s="19"/>
    </row>
    <row r="3" spans="1:36" s="17" customFormat="1" ht="16" x14ac:dyDescent="0.2">
      <c r="B3" s="18" t="s">
        <v>959</v>
      </c>
      <c r="C3" s="19"/>
      <c r="Q3" s="21" t="s">
        <v>960</v>
      </c>
      <c r="V3" s="21"/>
      <c r="AH3" s="19"/>
    </row>
    <row r="4" spans="1:36" s="17" customFormat="1" ht="16" x14ac:dyDescent="0.2">
      <c r="B4" s="17" t="s">
        <v>961</v>
      </c>
      <c r="C4" s="19"/>
      <c r="D4" s="18"/>
      <c r="E4" s="18"/>
      <c r="T4" s="22"/>
      <c r="AE4" s="18"/>
      <c r="AF4" s="18"/>
      <c r="AG4" s="18"/>
      <c r="AH4" s="19"/>
    </row>
    <row r="5" spans="1:36" s="17" customFormat="1" ht="16" x14ac:dyDescent="0.2">
      <c r="B5" s="18"/>
      <c r="C5" s="19"/>
      <c r="P5" s="18" t="s">
        <v>962</v>
      </c>
      <c r="AD5" s="21" t="s">
        <v>963</v>
      </c>
      <c r="AH5" s="19"/>
    </row>
    <row r="6" spans="1:36" s="17" customFormat="1" ht="16" x14ac:dyDescent="0.2">
      <c r="B6" s="21" t="s">
        <v>964</v>
      </c>
      <c r="C6" s="19"/>
      <c r="G6" s="23" t="s">
        <v>965</v>
      </c>
      <c r="H6" s="23"/>
      <c r="I6" s="23"/>
      <c r="AH6" s="19"/>
      <c r="AI6" s="24"/>
    </row>
    <row r="7" spans="1:36" ht="16" x14ac:dyDescent="0.2">
      <c r="F7" s="21"/>
      <c r="W7" s="21"/>
    </row>
    <row r="8" spans="1:36" ht="12.75" customHeight="1" x14ac:dyDescent="0.2">
      <c r="B8" s="26"/>
      <c r="D8" s="27" t="s">
        <v>966</v>
      </c>
      <c r="E8" s="27" t="s">
        <v>966</v>
      </c>
      <c r="F8" s="27" t="s">
        <v>966</v>
      </c>
      <c r="G8" s="27" t="s">
        <v>966</v>
      </c>
      <c r="H8" s="27" t="s">
        <v>966</v>
      </c>
      <c r="I8" s="27" t="s">
        <v>966</v>
      </c>
      <c r="J8" s="27" t="s">
        <v>966</v>
      </c>
      <c r="K8" s="27" t="s">
        <v>966</v>
      </c>
      <c r="L8" s="27" t="s">
        <v>966</v>
      </c>
      <c r="M8" s="27" t="s">
        <v>966</v>
      </c>
      <c r="N8" s="27" t="s">
        <v>966</v>
      </c>
      <c r="O8" s="27" t="s">
        <v>966</v>
      </c>
      <c r="P8" s="27" t="s">
        <v>966</v>
      </c>
      <c r="Q8" s="27" t="s">
        <v>966</v>
      </c>
      <c r="R8" s="27" t="s">
        <v>966</v>
      </c>
      <c r="S8" s="27" t="s">
        <v>966</v>
      </c>
      <c r="T8" s="27" t="s">
        <v>966</v>
      </c>
      <c r="U8" s="27" t="s">
        <v>966</v>
      </c>
      <c r="V8" s="27" t="s">
        <v>966</v>
      </c>
      <c r="W8" s="27" t="s">
        <v>966</v>
      </c>
      <c r="X8" s="27" t="s">
        <v>966</v>
      </c>
      <c r="Y8" s="27" t="s">
        <v>966</v>
      </c>
      <c r="Z8" s="27" t="s">
        <v>966</v>
      </c>
      <c r="AA8" s="27" t="s">
        <v>966</v>
      </c>
      <c r="AB8" s="27" t="s">
        <v>966</v>
      </c>
      <c r="AC8" s="27" t="s">
        <v>966</v>
      </c>
      <c r="AD8" s="27" t="s">
        <v>966</v>
      </c>
      <c r="AE8" s="27" t="s">
        <v>966</v>
      </c>
      <c r="AF8" s="27" t="s">
        <v>966</v>
      </c>
      <c r="AG8" s="27" t="s">
        <v>966</v>
      </c>
    </row>
    <row r="9" spans="1:36" ht="12.75" customHeight="1" thickBot="1" x14ac:dyDescent="0.25">
      <c r="B9" s="26"/>
      <c r="C9" s="28" t="s">
        <v>967</v>
      </c>
      <c r="D9" s="27" t="s">
        <v>966</v>
      </c>
      <c r="E9" s="27" t="s">
        <v>966</v>
      </c>
      <c r="F9" s="27" t="s">
        <v>966</v>
      </c>
      <c r="G9" s="27" t="s">
        <v>966</v>
      </c>
      <c r="H9" s="27" t="s">
        <v>966</v>
      </c>
      <c r="I9" s="27" t="s">
        <v>966</v>
      </c>
      <c r="J9" s="27" t="s">
        <v>966</v>
      </c>
      <c r="K9" s="27" t="s">
        <v>966</v>
      </c>
      <c r="L9" s="27" t="s">
        <v>966</v>
      </c>
      <c r="M9" s="27" t="s">
        <v>966</v>
      </c>
      <c r="N9" s="27" t="s">
        <v>966</v>
      </c>
      <c r="O9" s="27" t="s">
        <v>966</v>
      </c>
      <c r="P9" s="27" t="s">
        <v>966</v>
      </c>
      <c r="Q9" s="27" t="s">
        <v>966</v>
      </c>
      <c r="R9" s="27" t="s">
        <v>966</v>
      </c>
      <c r="S9" s="27" t="s">
        <v>966</v>
      </c>
      <c r="T9" s="27" t="s">
        <v>966</v>
      </c>
      <c r="U9" s="27" t="s">
        <v>966</v>
      </c>
      <c r="V9" s="27" t="s">
        <v>966</v>
      </c>
      <c r="W9" s="27" t="s">
        <v>966</v>
      </c>
      <c r="X9" s="27" t="s">
        <v>966</v>
      </c>
      <c r="Y9" s="27" t="s">
        <v>966</v>
      </c>
      <c r="Z9" s="27" t="s">
        <v>966</v>
      </c>
      <c r="AA9" s="27" t="s">
        <v>966</v>
      </c>
      <c r="AB9" s="27" t="s">
        <v>966</v>
      </c>
      <c r="AC9" s="27" t="s">
        <v>966</v>
      </c>
      <c r="AD9" s="27" t="s">
        <v>966</v>
      </c>
      <c r="AE9" s="27" t="s">
        <v>966</v>
      </c>
      <c r="AF9" s="27" t="s">
        <v>966</v>
      </c>
      <c r="AG9" s="27" t="s">
        <v>966</v>
      </c>
      <c r="AH9" s="28" t="s">
        <v>967</v>
      </c>
    </row>
    <row r="10" spans="1:36" ht="12.75" customHeight="1" x14ac:dyDescent="0.2">
      <c r="A10" s="29" t="s">
        <v>968</v>
      </c>
      <c r="B10" s="30"/>
      <c r="D10" s="27" t="s">
        <v>966</v>
      </c>
      <c r="E10" s="27" t="s">
        <v>966</v>
      </c>
      <c r="F10" s="31">
        <v>745</v>
      </c>
      <c r="G10" s="32"/>
      <c r="H10" s="32"/>
      <c r="I10" s="32"/>
      <c r="J10" s="32"/>
      <c r="K10" s="32">
        <v>760</v>
      </c>
      <c r="L10" s="33" t="s">
        <v>969</v>
      </c>
      <c r="M10" s="33" t="s">
        <v>969</v>
      </c>
      <c r="N10" s="33" t="s">
        <v>969</v>
      </c>
      <c r="O10" s="33" t="s">
        <v>969</v>
      </c>
      <c r="P10" s="33" t="s">
        <v>969</v>
      </c>
      <c r="Q10" s="33" t="s">
        <v>969</v>
      </c>
      <c r="R10" s="33" t="s">
        <v>969</v>
      </c>
      <c r="S10" s="33" t="s">
        <v>969</v>
      </c>
      <c r="T10" s="33" t="s">
        <v>969</v>
      </c>
      <c r="U10" s="33" t="s">
        <v>969</v>
      </c>
      <c r="V10" s="33" t="s">
        <v>969</v>
      </c>
      <c r="W10" s="33" t="s">
        <v>969</v>
      </c>
      <c r="X10" s="33" t="s">
        <v>969</v>
      </c>
      <c r="Y10" s="33" t="s">
        <v>969</v>
      </c>
      <c r="Z10" s="33" t="s">
        <v>969</v>
      </c>
      <c r="AA10" s="33" t="s">
        <v>969</v>
      </c>
      <c r="AB10" s="33" t="s">
        <v>969</v>
      </c>
      <c r="AC10" s="33" t="s">
        <v>969</v>
      </c>
      <c r="AD10" s="34" t="s">
        <v>969</v>
      </c>
      <c r="AE10" s="27" t="s">
        <v>966</v>
      </c>
      <c r="AF10" s="27" t="s">
        <v>966</v>
      </c>
      <c r="AG10" s="27" t="s">
        <v>966</v>
      </c>
      <c r="AI10" s="26"/>
      <c r="AJ10" s="29" t="s">
        <v>970</v>
      </c>
    </row>
    <row r="11" spans="1:36" ht="12.75" customHeight="1" x14ac:dyDescent="0.2">
      <c r="A11" s="29" t="s">
        <v>971</v>
      </c>
      <c r="B11" s="30"/>
      <c r="D11" s="27" t="s">
        <v>966</v>
      </c>
      <c r="E11" s="27" t="s">
        <v>966</v>
      </c>
      <c r="F11" s="35">
        <v>744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7">
        <v>683</v>
      </c>
      <c r="AE11" s="27" t="s">
        <v>966</v>
      </c>
      <c r="AF11" s="27" t="s">
        <v>966</v>
      </c>
      <c r="AG11" s="27" t="s">
        <v>966</v>
      </c>
      <c r="AI11" s="26"/>
      <c r="AJ11" s="29" t="s">
        <v>971</v>
      </c>
    </row>
    <row r="12" spans="1:36" ht="12.75" customHeight="1" x14ac:dyDescent="0.2">
      <c r="B12" s="30"/>
      <c r="D12" s="27" t="s">
        <v>966</v>
      </c>
      <c r="E12" s="27" t="s">
        <v>966</v>
      </c>
      <c r="F12" s="35">
        <v>621</v>
      </c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7">
        <v>682</v>
      </c>
      <c r="AE12" s="27" t="s">
        <v>966</v>
      </c>
      <c r="AF12" s="27" t="s">
        <v>966</v>
      </c>
      <c r="AG12" s="27" t="s">
        <v>966</v>
      </c>
    </row>
    <row r="13" spans="1:36" ht="12.75" customHeight="1" x14ac:dyDescent="0.2">
      <c r="B13" s="30"/>
      <c r="D13" s="27" t="s">
        <v>966</v>
      </c>
      <c r="E13" s="27" t="s">
        <v>966</v>
      </c>
      <c r="F13" s="35">
        <v>620</v>
      </c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7">
        <v>559</v>
      </c>
      <c r="AE13" s="27" t="s">
        <v>966</v>
      </c>
      <c r="AF13" s="27" t="s">
        <v>966</v>
      </c>
      <c r="AG13" s="27" t="s">
        <v>966</v>
      </c>
      <c r="AI13" s="26"/>
    </row>
    <row r="14" spans="1:36" ht="12.75" customHeight="1" x14ac:dyDescent="0.2">
      <c r="B14" s="30"/>
      <c r="D14" s="27" t="s">
        <v>966</v>
      </c>
      <c r="E14" s="27" t="s">
        <v>966</v>
      </c>
      <c r="F14" s="35">
        <v>497</v>
      </c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7">
        <v>558</v>
      </c>
      <c r="AE14" s="27" t="s">
        <v>966</v>
      </c>
      <c r="AF14" s="27" t="s">
        <v>966</v>
      </c>
      <c r="AG14" s="27" t="s">
        <v>966</v>
      </c>
    </row>
    <row r="15" spans="1:36" ht="12.75" customHeight="1" x14ac:dyDescent="0.2">
      <c r="B15" s="30"/>
      <c r="C15" s="38" t="s">
        <v>972</v>
      </c>
      <c r="D15" s="27" t="s">
        <v>966</v>
      </c>
      <c r="E15" s="27" t="s">
        <v>966</v>
      </c>
      <c r="F15" s="35">
        <v>496</v>
      </c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7">
        <v>435</v>
      </c>
      <c r="AE15" s="27" t="s">
        <v>966</v>
      </c>
      <c r="AF15" s="27" t="s">
        <v>966</v>
      </c>
      <c r="AG15" s="27" t="s">
        <v>966</v>
      </c>
      <c r="AH15" s="38" t="s">
        <v>972</v>
      </c>
    </row>
    <row r="16" spans="1:36" ht="12.75" customHeight="1" x14ac:dyDescent="0.2">
      <c r="B16" s="30"/>
      <c r="D16" s="27" t="s">
        <v>966</v>
      </c>
      <c r="E16" s="27" t="s">
        <v>966</v>
      </c>
      <c r="F16" s="35">
        <v>373</v>
      </c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7">
        <v>434</v>
      </c>
      <c r="AE16" s="27" t="s">
        <v>966</v>
      </c>
      <c r="AF16" s="27" t="s">
        <v>966</v>
      </c>
      <c r="AG16" s="27" t="s">
        <v>966</v>
      </c>
    </row>
    <row r="17" spans="1:36" ht="12.75" customHeight="1" x14ac:dyDescent="0.2">
      <c r="B17" s="30"/>
      <c r="D17" s="27" t="s">
        <v>966</v>
      </c>
      <c r="E17" s="27" t="s">
        <v>966</v>
      </c>
      <c r="F17" s="35">
        <v>372</v>
      </c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7">
        <v>311</v>
      </c>
      <c r="AE17" s="27" t="s">
        <v>966</v>
      </c>
      <c r="AF17" s="27" t="s">
        <v>966</v>
      </c>
      <c r="AG17" s="27" t="s">
        <v>966</v>
      </c>
    </row>
    <row r="18" spans="1:36" ht="12.75" customHeight="1" x14ac:dyDescent="0.2">
      <c r="B18" s="30"/>
      <c r="D18" s="27" t="s">
        <v>966</v>
      </c>
      <c r="E18" s="27" t="s">
        <v>966</v>
      </c>
      <c r="F18" s="35">
        <f>F19+1</f>
        <v>249</v>
      </c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7">
        <v>310</v>
      </c>
      <c r="AE18" s="27" t="s">
        <v>966</v>
      </c>
      <c r="AF18" s="27" t="s">
        <v>966</v>
      </c>
      <c r="AG18" s="27" t="s">
        <v>966</v>
      </c>
      <c r="AI18" s="26"/>
    </row>
    <row r="19" spans="1:36" ht="12.75" customHeight="1" x14ac:dyDescent="0.2">
      <c r="B19" s="30"/>
      <c r="D19" s="27" t="s">
        <v>966</v>
      </c>
      <c r="E19" s="27" t="s">
        <v>966</v>
      </c>
      <c r="F19" s="35">
        <f>2*F21</f>
        <v>248</v>
      </c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7">
        <v>187</v>
      </c>
      <c r="AE19" s="27" t="s">
        <v>966</v>
      </c>
      <c r="AF19" s="27" t="s">
        <v>966</v>
      </c>
      <c r="AG19" s="27" t="s">
        <v>966</v>
      </c>
    </row>
    <row r="20" spans="1:36" ht="12.75" customHeight="1" x14ac:dyDescent="0.2">
      <c r="B20" s="30"/>
      <c r="C20" s="39"/>
      <c r="D20" s="27" t="s">
        <v>966</v>
      </c>
      <c r="E20" s="27" t="s">
        <v>966</v>
      </c>
      <c r="F20" s="35">
        <f>F21+1</f>
        <v>125</v>
      </c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7">
        <f>F21+AD22</f>
        <v>186</v>
      </c>
      <c r="AE20" s="27" t="s">
        <v>966</v>
      </c>
      <c r="AF20" s="27" t="s">
        <v>966</v>
      </c>
      <c r="AG20" s="27" t="s">
        <v>966</v>
      </c>
      <c r="AH20" s="39"/>
    </row>
    <row r="21" spans="1:36" ht="12.75" customHeight="1" x14ac:dyDescent="0.2">
      <c r="B21" s="30"/>
      <c r="D21" s="27" t="s">
        <v>966</v>
      </c>
      <c r="E21" s="27" t="s">
        <v>966</v>
      </c>
      <c r="F21" s="35">
        <f>2*AD22</f>
        <v>124</v>
      </c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7">
        <f>AD22+1</f>
        <v>63</v>
      </c>
      <c r="AE21" s="27" t="s">
        <v>966</v>
      </c>
      <c r="AF21" s="27" t="s">
        <v>966</v>
      </c>
      <c r="AG21" s="27" t="s">
        <v>966</v>
      </c>
    </row>
    <row r="22" spans="1:36" ht="12.75" customHeight="1" thickBot="1" x14ac:dyDescent="0.25">
      <c r="A22" s="29" t="s">
        <v>968</v>
      </c>
      <c r="B22" s="30"/>
      <c r="D22" s="27" t="s">
        <v>966</v>
      </c>
      <c r="E22" s="27" t="s">
        <v>966</v>
      </c>
      <c r="F22" s="40" t="s">
        <v>973</v>
      </c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2">
        <v>62</v>
      </c>
      <c r="AE22" s="27" t="s">
        <v>966</v>
      </c>
      <c r="AF22" s="27" t="s">
        <v>966</v>
      </c>
      <c r="AG22" s="27" t="s">
        <v>966</v>
      </c>
      <c r="AJ22" s="29" t="s">
        <v>970</v>
      </c>
    </row>
    <row r="23" spans="1:36" ht="12.75" customHeight="1" thickBot="1" x14ac:dyDescent="0.25">
      <c r="A23" s="29" t="s">
        <v>974</v>
      </c>
      <c r="B23" s="43"/>
      <c r="C23" s="28" t="s">
        <v>975</v>
      </c>
      <c r="D23" s="27" t="s">
        <v>966</v>
      </c>
      <c r="E23" s="27" t="s">
        <v>966</v>
      </c>
      <c r="F23" s="27" t="s">
        <v>966</v>
      </c>
      <c r="G23" s="27" t="s">
        <v>966</v>
      </c>
      <c r="H23" s="27" t="s">
        <v>966</v>
      </c>
      <c r="I23" s="27" t="s">
        <v>966</v>
      </c>
      <c r="J23" s="27" t="s">
        <v>966</v>
      </c>
      <c r="K23" s="27" t="s">
        <v>966</v>
      </c>
      <c r="L23" s="27" t="s">
        <v>966</v>
      </c>
      <c r="M23" s="27" t="s">
        <v>966</v>
      </c>
      <c r="N23" s="27" t="s">
        <v>966</v>
      </c>
      <c r="O23" s="27" t="s">
        <v>966</v>
      </c>
      <c r="P23" s="27" t="s">
        <v>966</v>
      </c>
      <c r="Q23" s="27" t="s">
        <v>966</v>
      </c>
      <c r="R23" s="27" t="s">
        <v>966</v>
      </c>
      <c r="S23" s="27" t="s">
        <v>966</v>
      </c>
      <c r="T23" s="27" t="s">
        <v>966</v>
      </c>
      <c r="U23" s="27" t="s">
        <v>966</v>
      </c>
      <c r="V23" s="27" t="s">
        <v>966</v>
      </c>
      <c r="W23" s="27" t="s">
        <v>966</v>
      </c>
      <c r="X23" s="27" t="s">
        <v>966</v>
      </c>
      <c r="Y23" s="27" t="s">
        <v>966</v>
      </c>
      <c r="Z23" s="27" t="s">
        <v>966</v>
      </c>
      <c r="AA23" s="27" t="s">
        <v>966</v>
      </c>
      <c r="AB23" s="27" t="s">
        <v>966</v>
      </c>
      <c r="AC23" s="27" t="s">
        <v>966</v>
      </c>
      <c r="AD23" s="27" t="s">
        <v>966</v>
      </c>
      <c r="AE23" s="27" t="s">
        <v>966</v>
      </c>
      <c r="AF23" s="27" t="s">
        <v>966</v>
      </c>
      <c r="AG23" s="27" t="s">
        <v>966</v>
      </c>
      <c r="AH23" s="28" t="s">
        <v>975</v>
      </c>
      <c r="AI23" s="26"/>
      <c r="AJ23" s="29" t="s">
        <v>974</v>
      </c>
    </row>
    <row r="24" spans="1:36" ht="15.75" customHeight="1" thickTop="1" x14ac:dyDescent="0.2">
      <c r="B24" s="30"/>
      <c r="D24" s="27" t="s">
        <v>966</v>
      </c>
      <c r="E24" s="27" t="s">
        <v>966</v>
      </c>
      <c r="F24" s="44">
        <f>25+F25</f>
        <v>1491</v>
      </c>
      <c r="G24" s="45">
        <f t="shared" ref="G24:V28" si="0">25+G25</f>
        <v>1492</v>
      </c>
      <c r="H24" s="45">
        <f t="shared" si="0"/>
        <v>1493</v>
      </c>
      <c r="I24" s="45">
        <f t="shared" si="0"/>
        <v>1494</v>
      </c>
      <c r="J24" s="45">
        <f t="shared" si="0"/>
        <v>1495</v>
      </c>
      <c r="K24" s="45">
        <f t="shared" si="0"/>
        <v>1496</v>
      </c>
      <c r="L24" s="45">
        <f t="shared" si="0"/>
        <v>1497</v>
      </c>
      <c r="M24" s="46">
        <f t="shared" si="0"/>
        <v>1498</v>
      </c>
      <c r="N24" s="46">
        <f t="shared" si="0"/>
        <v>1499</v>
      </c>
      <c r="O24" s="46">
        <f t="shared" si="0"/>
        <v>1500</v>
      </c>
      <c r="P24" s="46">
        <f t="shared" si="0"/>
        <v>1501</v>
      </c>
      <c r="Q24" s="46">
        <f t="shared" si="0"/>
        <v>1502</v>
      </c>
      <c r="R24" s="47">
        <f t="shared" si="0"/>
        <v>1503</v>
      </c>
      <c r="S24" s="47">
        <f t="shared" si="0"/>
        <v>1504</v>
      </c>
      <c r="T24" s="47">
        <f t="shared" si="0"/>
        <v>1505</v>
      </c>
      <c r="U24" s="47">
        <f t="shared" si="0"/>
        <v>1506</v>
      </c>
      <c r="V24" s="47">
        <f t="shared" si="0"/>
        <v>1507</v>
      </c>
      <c r="W24" s="48">
        <f t="shared" ref="W24:AD28" si="1">25+W25</f>
        <v>1508</v>
      </c>
      <c r="X24" s="48">
        <f t="shared" si="1"/>
        <v>1509</v>
      </c>
      <c r="Y24" s="48">
        <f t="shared" si="1"/>
        <v>1510</v>
      </c>
      <c r="Z24" s="49" t="s">
        <v>969</v>
      </c>
      <c r="AA24" s="49" t="s">
        <v>969</v>
      </c>
      <c r="AB24" s="49" t="s">
        <v>969</v>
      </c>
      <c r="AC24" s="49" t="s">
        <v>969</v>
      </c>
      <c r="AD24" s="50" t="s">
        <v>969</v>
      </c>
      <c r="AE24" s="27" t="s">
        <v>966</v>
      </c>
      <c r="AF24" s="27" t="s">
        <v>966</v>
      </c>
      <c r="AG24" s="27" t="s">
        <v>966</v>
      </c>
      <c r="AI24" s="26"/>
    </row>
    <row r="25" spans="1:36" ht="15.75" customHeight="1" x14ac:dyDescent="0.2">
      <c r="B25" s="30"/>
      <c r="D25" s="27" t="s">
        <v>966</v>
      </c>
      <c r="E25" s="27" t="s">
        <v>966</v>
      </c>
      <c r="F25" s="51">
        <f>25+F26</f>
        <v>1466</v>
      </c>
      <c r="G25" s="52">
        <f t="shared" si="0"/>
        <v>1467</v>
      </c>
      <c r="H25" s="52">
        <f t="shared" si="0"/>
        <v>1468</v>
      </c>
      <c r="I25" s="52">
        <f t="shared" si="0"/>
        <v>1469</v>
      </c>
      <c r="J25" s="52">
        <f t="shared" si="0"/>
        <v>1470</v>
      </c>
      <c r="K25" s="52">
        <f t="shared" si="0"/>
        <v>1471</v>
      </c>
      <c r="L25" s="52">
        <f t="shared" si="0"/>
        <v>1472</v>
      </c>
      <c r="M25" s="52">
        <f t="shared" si="0"/>
        <v>1473</v>
      </c>
      <c r="N25" s="52">
        <f t="shared" si="0"/>
        <v>1474</v>
      </c>
      <c r="O25" s="52">
        <f t="shared" si="0"/>
        <v>1475</v>
      </c>
      <c r="P25" s="52">
        <f t="shared" si="0"/>
        <v>1476</v>
      </c>
      <c r="Q25" s="52">
        <f t="shared" si="0"/>
        <v>1477</v>
      </c>
      <c r="R25" s="53">
        <f t="shared" si="0"/>
        <v>1478</v>
      </c>
      <c r="S25" s="53">
        <f t="shared" si="0"/>
        <v>1479</v>
      </c>
      <c r="T25" s="53">
        <f t="shared" si="0"/>
        <v>1480</v>
      </c>
      <c r="U25" s="53">
        <f t="shared" si="0"/>
        <v>1481</v>
      </c>
      <c r="V25" s="53">
        <f t="shared" si="0"/>
        <v>1482</v>
      </c>
      <c r="W25" s="54">
        <f t="shared" si="1"/>
        <v>1483</v>
      </c>
      <c r="X25" s="54">
        <f t="shared" si="1"/>
        <v>1484</v>
      </c>
      <c r="Y25" s="54">
        <f t="shared" si="1"/>
        <v>1485</v>
      </c>
      <c r="Z25" s="54">
        <f t="shared" si="1"/>
        <v>1486</v>
      </c>
      <c r="AA25" s="54">
        <f t="shared" si="1"/>
        <v>1487</v>
      </c>
      <c r="AB25" s="54">
        <f t="shared" si="1"/>
        <v>1488</v>
      </c>
      <c r="AC25" s="54">
        <f t="shared" si="1"/>
        <v>1489</v>
      </c>
      <c r="AD25" s="55">
        <f t="shared" si="1"/>
        <v>1490</v>
      </c>
      <c r="AE25" s="27" t="s">
        <v>966</v>
      </c>
      <c r="AF25" s="27" t="s">
        <v>966</v>
      </c>
      <c r="AG25" s="27" t="s">
        <v>966</v>
      </c>
    </row>
    <row r="26" spans="1:36" ht="15.75" customHeight="1" x14ac:dyDescent="0.2">
      <c r="B26" s="30"/>
      <c r="D26" s="27" t="s">
        <v>966</v>
      </c>
      <c r="E26" s="27" t="s">
        <v>966</v>
      </c>
      <c r="F26" s="51">
        <f>25+F27</f>
        <v>1441</v>
      </c>
      <c r="G26" s="52">
        <f t="shared" si="0"/>
        <v>1442</v>
      </c>
      <c r="H26" s="52">
        <f t="shared" si="0"/>
        <v>1443</v>
      </c>
      <c r="I26" s="52">
        <f t="shared" si="0"/>
        <v>1444</v>
      </c>
      <c r="J26" s="52">
        <f t="shared" si="0"/>
        <v>1445</v>
      </c>
      <c r="K26" s="52">
        <f t="shared" si="0"/>
        <v>1446</v>
      </c>
      <c r="L26" s="52">
        <f t="shared" si="0"/>
        <v>1447</v>
      </c>
      <c r="M26" s="52">
        <f t="shared" si="0"/>
        <v>1448</v>
      </c>
      <c r="N26" s="52">
        <f t="shared" si="0"/>
        <v>1449</v>
      </c>
      <c r="O26" s="52">
        <f t="shared" si="0"/>
        <v>1450</v>
      </c>
      <c r="P26" s="52">
        <f t="shared" si="0"/>
        <v>1451</v>
      </c>
      <c r="Q26" s="52">
        <f t="shared" si="0"/>
        <v>1452</v>
      </c>
      <c r="R26" s="53">
        <f t="shared" si="0"/>
        <v>1453</v>
      </c>
      <c r="S26" s="53">
        <f t="shared" si="0"/>
        <v>1454</v>
      </c>
      <c r="T26" s="53">
        <f t="shared" si="0"/>
        <v>1455</v>
      </c>
      <c r="U26" s="53">
        <f t="shared" si="0"/>
        <v>1456</v>
      </c>
      <c r="V26" s="53">
        <f t="shared" si="0"/>
        <v>1457</v>
      </c>
      <c r="W26" s="54">
        <f t="shared" si="1"/>
        <v>1458</v>
      </c>
      <c r="X26" s="54">
        <f t="shared" si="1"/>
        <v>1459</v>
      </c>
      <c r="Y26" s="54">
        <f t="shared" si="1"/>
        <v>1460</v>
      </c>
      <c r="Z26" s="54">
        <f t="shared" si="1"/>
        <v>1461</v>
      </c>
      <c r="AA26" s="54">
        <f t="shared" si="1"/>
        <v>1462</v>
      </c>
      <c r="AB26" s="54">
        <f t="shared" si="1"/>
        <v>1463</v>
      </c>
      <c r="AC26" s="54">
        <f t="shared" si="1"/>
        <v>1464</v>
      </c>
      <c r="AD26" s="55">
        <f t="shared" si="1"/>
        <v>1465</v>
      </c>
      <c r="AE26" s="27" t="s">
        <v>966</v>
      </c>
      <c r="AF26" s="27" t="s">
        <v>966</v>
      </c>
      <c r="AG26" s="27" t="s">
        <v>966</v>
      </c>
      <c r="AI26" s="26"/>
    </row>
    <row r="27" spans="1:36" ht="15.75" customHeight="1" x14ac:dyDescent="0.2">
      <c r="B27" s="30"/>
      <c r="D27" s="27" t="s">
        <v>966</v>
      </c>
      <c r="E27" s="27" t="s">
        <v>966</v>
      </c>
      <c r="F27" s="51">
        <f>25+F28</f>
        <v>1416</v>
      </c>
      <c r="G27" s="52">
        <f t="shared" si="0"/>
        <v>1417</v>
      </c>
      <c r="H27" s="52">
        <f t="shared" si="0"/>
        <v>1418</v>
      </c>
      <c r="I27" s="52">
        <f t="shared" si="0"/>
        <v>1419</v>
      </c>
      <c r="J27" s="52">
        <f t="shared" si="0"/>
        <v>1420</v>
      </c>
      <c r="K27" s="52">
        <f t="shared" si="0"/>
        <v>1421</v>
      </c>
      <c r="L27" s="52">
        <f t="shared" si="0"/>
        <v>1422</v>
      </c>
      <c r="M27" s="52">
        <f t="shared" si="0"/>
        <v>1423</v>
      </c>
      <c r="N27" s="52">
        <f t="shared" si="0"/>
        <v>1424</v>
      </c>
      <c r="O27" s="52">
        <f t="shared" si="0"/>
        <v>1425</v>
      </c>
      <c r="P27" s="52">
        <f t="shared" si="0"/>
        <v>1426</v>
      </c>
      <c r="Q27" s="52">
        <f t="shared" si="0"/>
        <v>1427</v>
      </c>
      <c r="R27" s="53">
        <f t="shared" si="0"/>
        <v>1428</v>
      </c>
      <c r="S27" s="53">
        <f t="shared" si="0"/>
        <v>1429</v>
      </c>
      <c r="T27" s="53">
        <f t="shared" si="0"/>
        <v>1430</v>
      </c>
      <c r="U27" s="53">
        <f t="shared" si="0"/>
        <v>1431</v>
      </c>
      <c r="V27" s="53">
        <f t="shared" si="0"/>
        <v>1432</v>
      </c>
      <c r="W27" s="54">
        <f t="shared" si="1"/>
        <v>1433</v>
      </c>
      <c r="X27" s="56">
        <f t="shared" si="1"/>
        <v>1434</v>
      </c>
      <c r="Y27" s="56">
        <f t="shared" si="1"/>
        <v>1435</v>
      </c>
      <c r="Z27" s="54">
        <f t="shared" si="1"/>
        <v>1436</v>
      </c>
      <c r="AA27" s="54">
        <f t="shared" si="1"/>
        <v>1437</v>
      </c>
      <c r="AB27" s="54">
        <f t="shared" si="1"/>
        <v>1438</v>
      </c>
      <c r="AC27" s="54">
        <f t="shared" si="1"/>
        <v>1439</v>
      </c>
      <c r="AD27" s="55">
        <f t="shared" si="1"/>
        <v>1440</v>
      </c>
      <c r="AE27" s="27" t="s">
        <v>966</v>
      </c>
      <c r="AF27" s="27" t="s">
        <v>966</v>
      </c>
      <c r="AG27" s="27" t="s">
        <v>966</v>
      </c>
    </row>
    <row r="28" spans="1:36" ht="15.75" customHeight="1" x14ac:dyDescent="0.2">
      <c r="B28" s="30"/>
      <c r="C28" s="38" t="s">
        <v>976</v>
      </c>
      <c r="D28" s="27" t="s">
        <v>966</v>
      </c>
      <c r="E28" s="27" t="s">
        <v>966</v>
      </c>
      <c r="F28" s="51">
        <f>25+F29</f>
        <v>1391</v>
      </c>
      <c r="G28" s="52">
        <f t="shared" si="0"/>
        <v>1392</v>
      </c>
      <c r="H28" s="52">
        <f t="shared" si="0"/>
        <v>1393</v>
      </c>
      <c r="I28" s="52">
        <f t="shared" si="0"/>
        <v>1394</v>
      </c>
      <c r="J28" s="52">
        <f t="shared" si="0"/>
        <v>1395</v>
      </c>
      <c r="K28" s="52">
        <f t="shared" si="0"/>
        <v>1396</v>
      </c>
      <c r="L28" s="52">
        <f t="shared" si="0"/>
        <v>1397</v>
      </c>
      <c r="M28" s="52">
        <f t="shared" si="0"/>
        <v>1398</v>
      </c>
      <c r="N28" s="52">
        <f t="shared" si="0"/>
        <v>1399</v>
      </c>
      <c r="O28" s="52">
        <f t="shared" si="0"/>
        <v>1400</v>
      </c>
      <c r="P28" s="52">
        <f t="shared" si="0"/>
        <v>1401</v>
      </c>
      <c r="Q28" s="52">
        <f t="shared" si="0"/>
        <v>1402</v>
      </c>
      <c r="R28" s="53">
        <f t="shared" si="0"/>
        <v>1403</v>
      </c>
      <c r="S28" s="53">
        <f t="shared" si="0"/>
        <v>1404</v>
      </c>
      <c r="T28" s="53">
        <f t="shared" si="0"/>
        <v>1405</v>
      </c>
      <c r="U28" s="53">
        <f t="shared" si="0"/>
        <v>1406</v>
      </c>
      <c r="V28" s="53">
        <f t="shared" si="0"/>
        <v>1407</v>
      </c>
      <c r="W28" s="54">
        <f t="shared" si="1"/>
        <v>1408</v>
      </c>
      <c r="X28" s="57">
        <f t="shared" si="1"/>
        <v>1409</v>
      </c>
      <c r="Y28" s="57">
        <f t="shared" si="1"/>
        <v>1410</v>
      </c>
      <c r="Z28" s="54">
        <f t="shared" si="1"/>
        <v>1411</v>
      </c>
      <c r="AA28" s="54">
        <f t="shared" si="1"/>
        <v>1412</v>
      </c>
      <c r="AB28" s="54">
        <f t="shared" si="1"/>
        <v>1413</v>
      </c>
      <c r="AC28" s="54">
        <f t="shared" si="1"/>
        <v>1414</v>
      </c>
      <c r="AD28" s="55">
        <f t="shared" si="1"/>
        <v>1415</v>
      </c>
      <c r="AE28" s="27" t="s">
        <v>966</v>
      </c>
      <c r="AF28" s="27" t="s">
        <v>966</v>
      </c>
      <c r="AG28" s="27" t="s">
        <v>966</v>
      </c>
      <c r="AH28" s="38" t="s">
        <v>976</v>
      </c>
    </row>
    <row r="29" spans="1:36" ht="15.75" customHeight="1" x14ac:dyDescent="0.2">
      <c r="B29" s="30"/>
      <c r="D29" s="27" t="s">
        <v>966</v>
      </c>
      <c r="E29" s="27" t="s">
        <v>966</v>
      </c>
      <c r="F29" s="51">
        <v>1366</v>
      </c>
      <c r="G29" s="52">
        <v>1367</v>
      </c>
      <c r="H29" s="52">
        <v>1368</v>
      </c>
      <c r="I29" s="52">
        <v>1369</v>
      </c>
      <c r="J29" s="52">
        <v>1370</v>
      </c>
      <c r="K29" s="52">
        <v>1371</v>
      </c>
      <c r="L29" s="52">
        <v>1372</v>
      </c>
      <c r="M29" s="52">
        <v>1373</v>
      </c>
      <c r="N29" s="52">
        <v>1374</v>
      </c>
      <c r="O29" s="52">
        <v>1375</v>
      </c>
      <c r="P29" s="52">
        <v>1376</v>
      </c>
      <c r="Q29" s="52">
        <v>1377</v>
      </c>
      <c r="R29" s="53">
        <v>1378</v>
      </c>
      <c r="S29" s="53">
        <v>1379</v>
      </c>
      <c r="T29" s="53">
        <v>1380</v>
      </c>
      <c r="U29" s="53">
        <v>1381</v>
      </c>
      <c r="V29" s="53">
        <v>1382</v>
      </c>
      <c r="W29" s="54">
        <v>1383</v>
      </c>
      <c r="X29" s="57">
        <v>1384</v>
      </c>
      <c r="Y29" s="57">
        <v>1385</v>
      </c>
      <c r="Z29" s="57">
        <v>1386</v>
      </c>
      <c r="AA29" s="54">
        <v>1387</v>
      </c>
      <c r="AB29" s="54">
        <v>1388</v>
      </c>
      <c r="AC29" s="54">
        <v>1389</v>
      </c>
      <c r="AD29" s="55">
        <v>1390</v>
      </c>
      <c r="AE29" s="27" t="s">
        <v>966</v>
      </c>
      <c r="AF29" s="27" t="s">
        <v>966</v>
      </c>
      <c r="AG29" s="27" t="s">
        <v>966</v>
      </c>
    </row>
    <row r="30" spans="1:36" ht="15.75" customHeight="1" thickBot="1" x14ac:dyDescent="0.25">
      <c r="A30" s="29" t="s">
        <v>968</v>
      </c>
      <c r="B30" s="30"/>
      <c r="D30" s="27" t="s">
        <v>966</v>
      </c>
      <c r="E30" s="27" t="s">
        <v>966</v>
      </c>
      <c r="F30" s="58" t="s">
        <v>977</v>
      </c>
      <c r="G30" s="59">
        <v>1342</v>
      </c>
      <c r="H30" s="59">
        <v>1343</v>
      </c>
      <c r="I30" s="59">
        <v>1344</v>
      </c>
      <c r="J30" s="59">
        <v>1345</v>
      </c>
      <c r="K30" s="59">
        <v>1346</v>
      </c>
      <c r="L30" s="59">
        <v>1347</v>
      </c>
      <c r="M30" s="59">
        <v>1348</v>
      </c>
      <c r="N30" s="59">
        <v>1349</v>
      </c>
      <c r="O30" s="59">
        <v>1350</v>
      </c>
      <c r="P30" s="59">
        <v>1351</v>
      </c>
      <c r="Q30" s="59">
        <v>1352</v>
      </c>
      <c r="R30" s="60">
        <v>1353</v>
      </c>
      <c r="S30" s="60">
        <v>1354</v>
      </c>
      <c r="T30" s="60">
        <v>1355</v>
      </c>
      <c r="U30" s="60">
        <v>1356</v>
      </c>
      <c r="V30" s="60">
        <v>1357</v>
      </c>
      <c r="W30" s="60">
        <v>1358</v>
      </c>
      <c r="X30" s="61">
        <v>1359</v>
      </c>
      <c r="Y30" s="61">
        <v>1360</v>
      </c>
      <c r="Z30" s="60">
        <v>1361</v>
      </c>
      <c r="AA30" s="62">
        <v>1362</v>
      </c>
      <c r="AB30" s="62">
        <v>1363</v>
      </c>
      <c r="AC30" s="62">
        <v>1364</v>
      </c>
      <c r="AD30" s="63">
        <v>1365</v>
      </c>
      <c r="AE30" s="27" t="s">
        <v>966</v>
      </c>
      <c r="AF30" s="27" t="s">
        <v>966</v>
      </c>
      <c r="AG30" s="27" t="s">
        <v>966</v>
      </c>
      <c r="AJ30" s="29" t="s">
        <v>970</v>
      </c>
    </row>
    <row r="31" spans="1:36" ht="12.75" customHeight="1" thickTop="1" x14ac:dyDescent="0.2">
      <c r="A31" s="29" t="s">
        <v>978</v>
      </c>
      <c r="B31" s="26"/>
      <c r="D31" s="27" t="s">
        <v>966</v>
      </c>
      <c r="E31" s="27" t="s">
        <v>966</v>
      </c>
      <c r="F31" s="27" t="s">
        <v>966</v>
      </c>
      <c r="G31" s="27" t="s">
        <v>966</v>
      </c>
      <c r="H31" s="27" t="s">
        <v>966</v>
      </c>
      <c r="I31" s="27" t="s">
        <v>966</v>
      </c>
      <c r="J31" s="27" t="s">
        <v>966</v>
      </c>
      <c r="K31" s="27" t="s">
        <v>966</v>
      </c>
      <c r="L31" s="27" t="s">
        <v>966</v>
      </c>
      <c r="M31" s="27" t="s">
        <v>966</v>
      </c>
      <c r="N31" s="27" t="s">
        <v>966</v>
      </c>
      <c r="O31" s="27" t="s">
        <v>966</v>
      </c>
      <c r="P31" s="27" t="s">
        <v>966</v>
      </c>
      <c r="Q31" s="27" t="s">
        <v>966</v>
      </c>
      <c r="R31" s="27" t="s">
        <v>966</v>
      </c>
      <c r="S31" s="27" t="s">
        <v>966</v>
      </c>
      <c r="T31" s="27" t="s">
        <v>966</v>
      </c>
      <c r="U31" s="27" t="s">
        <v>966</v>
      </c>
      <c r="V31" s="27" t="s">
        <v>966</v>
      </c>
      <c r="W31" s="27" t="s">
        <v>966</v>
      </c>
      <c r="X31" s="27" t="s">
        <v>966</v>
      </c>
      <c r="Y31" s="27" t="s">
        <v>966</v>
      </c>
      <c r="Z31" s="27" t="s">
        <v>966</v>
      </c>
      <c r="AA31" s="27" t="s">
        <v>966</v>
      </c>
      <c r="AB31" s="27" t="s">
        <v>966</v>
      </c>
      <c r="AC31" s="27" t="s">
        <v>966</v>
      </c>
      <c r="AD31" s="27" t="s">
        <v>966</v>
      </c>
      <c r="AE31" s="27" t="s">
        <v>966</v>
      </c>
      <c r="AF31" s="27" t="s">
        <v>966</v>
      </c>
      <c r="AG31" s="27" t="s">
        <v>966</v>
      </c>
      <c r="AJ31" s="29" t="s">
        <v>978</v>
      </c>
    </row>
    <row r="32" spans="1:36" ht="12.75" customHeight="1" x14ac:dyDescent="0.2">
      <c r="B32" s="64" t="s">
        <v>979</v>
      </c>
      <c r="C32" s="28" t="s">
        <v>980</v>
      </c>
      <c r="D32" s="27" t="s">
        <v>966</v>
      </c>
      <c r="E32" s="27" t="s">
        <v>966</v>
      </c>
      <c r="F32" s="27" t="s">
        <v>966</v>
      </c>
      <c r="G32" s="27" t="s">
        <v>966</v>
      </c>
      <c r="H32" s="27" t="s">
        <v>966</v>
      </c>
      <c r="I32" s="27" t="s">
        <v>966</v>
      </c>
      <c r="J32" s="27" t="s">
        <v>966</v>
      </c>
      <c r="K32" s="27" t="s">
        <v>966</v>
      </c>
      <c r="L32" s="27" t="s">
        <v>966</v>
      </c>
      <c r="M32" s="27" t="s">
        <v>966</v>
      </c>
      <c r="N32" s="27" t="s">
        <v>966</v>
      </c>
      <c r="O32" s="27" t="s">
        <v>966</v>
      </c>
      <c r="P32" s="27" t="s">
        <v>966</v>
      </c>
      <c r="Q32" s="27" t="s">
        <v>966</v>
      </c>
      <c r="R32" s="27" t="s">
        <v>966</v>
      </c>
      <c r="S32" s="27" t="s">
        <v>966</v>
      </c>
      <c r="T32" s="27" t="s">
        <v>966</v>
      </c>
      <c r="U32" s="27" t="s">
        <v>966</v>
      </c>
      <c r="V32" s="27" t="s">
        <v>966</v>
      </c>
      <c r="W32" s="27" t="s">
        <v>966</v>
      </c>
      <c r="X32" s="27" t="s">
        <v>966</v>
      </c>
      <c r="Y32" s="27" t="s">
        <v>966</v>
      </c>
      <c r="Z32" s="27" t="s">
        <v>966</v>
      </c>
      <c r="AA32" s="27" t="s">
        <v>966</v>
      </c>
      <c r="AB32" s="27" t="s">
        <v>966</v>
      </c>
      <c r="AC32" s="27" t="s">
        <v>966</v>
      </c>
      <c r="AD32" s="27" t="s">
        <v>966</v>
      </c>
      <c r="AE32" s="27" t="s">
        <v>966</v>
      </c>
      <c r="AF32" s="27" t="s">
        <v>966</v>
      </c>
      <c r="AG32" s="27" t="s">
        <v>966</v>
      </c>
      <c r="AH32" s="28" t="s">
        <v>980</v>
      </c>
      <c r="AI32" s="26" t="s">
        <v>979</v>
      </c>
    </row>
    <row r="33" spans="1:36" ht="12.75" customHeight="1" thickBot="1" x14ac:dyDescent="0.25">
      <c r="B33" s="26"/>
      <c r="D33" s="27" t="s">
        <v>966</v>
      </c>
      <c r="E33" s="27" t="s">
        <v>966</v>
      </c>
      <c r="F33" s="27" t="s">
        <v>966</v>
      </c>
      <c r="G33" s="27" t="s">
        <v>966</v>
      </c>
      <c r="H33" s="27" t="s">
        <v>966</v>
      </c>
      <c r="I33" s="27" t="s">
        <v>966</v>
      </c>
      <c r="J33" s="27" t="s">
        <v>966</v>
      </c>
      <c r="K33" s="27" t="s">
        <v>966</v>
      </c>
      <c r="L33" s="27" t="s">
        <v>966</v>
      </c>
      <c r="M33" s="27" t="s">
        <v>966</v>
      </c>
      <c r="N33" s="27" t="s">
        <v>966</v>
      </c>
      <c r="O33" s="27" t="s">
        <v>966</v>
      </c>
      <c r="P33" s="27" t="s">
        <v>966</v>
      </c>
      <c r="Q33" s="27" t="s">
        <v>966</v>
      </c>
      <c r="R33" s="27" t="s">
        <v>966</v>
      </c>
      <c r="S33" s="27" t="s">
        <v>966</v>
      </c>
      <c r="T33" s="27" t="s">
        <v>966</v>
      </c>
      <c r="U33" s="27" t="s">
        <v>966</v>
      </c>
      <c r="V33" s="27" t="s">
        <v>966</v>
      </c>
      <c r="W33" s="27" t="s">
        <v>966</v>
      </c>
      <c r="X33" s="27" t="s">
        <v>966</v>
      </c>
      <c r="Y33" s="27" t="s">
        <v>966</v>
      </c>
      <c r="Z33" s="27" t="s">
        <v>966</v>
      </c>
      <c r="AA33" s="27" t="s">
        <v>966</v>
      </c>
      <c r="AB33" s="27" t="s">
        <v>966</v>
      </c>
      <c r="AC33" s="27" t="s">
        <v>966</v>
      </c>
      <c r="AD33" s="27" t="s">
        <v>966</v>
      </c>
      <c r="AE33" s="27" t="s">
        <v>966</v>
      </c>
      <c r="AF33" s="27" t="s">
        <v>966</v>
      </c>
      <c r="AG33" s="27" t="s">
        <v>966</v>
      </c>
    </row>
    <row r="34" spans="1:36" ht="15.75" customHeight="1" thickTop="1" x14ac:dyDescent="0.2">
      <c r="B34" s="30"/>
      <c r="D34" s="27" t="s">
        <v>966</v>
      </c>
      <c r="E34" s="27" t="s">
        <v>966</v>
      </c>
      <c r="F34" s="65">
        <f>25+F35</f>
        <v>1321</v>
      </c>
      <c r="G34" s="66">
        <f t="shared" ref="G34:V38" si="2">25+G35</f>
        <v>1322</v>
      </c>
      <c r="H34" s="66">
        <f t="shared" si="2"/>
        <v>1323</v>
      </c>
      <c r="I34" s="66">
        <f t="shared" si="2"/>
        <v>1324</v>
      </c>
      <c r="J34" s="66">
        <f t="shared" si="2"/>
        <v>1325</v>
      </c>
      <c r="K34" s="66">
        <f t="shared" si="2"/>
        <v>1326</v>
      </c>
      <c r="L34" s="66">
        <f t="shared" si="2"/>
        <v>1327</v>
      </c>
      <c r="M34" s="67">
        <f t="shared" si="2"/>
        <v>1328</v>
      </c>
      <c r="N34" s="67">
        <f t="shared" si="2"/>
        <v>1329</v>
      </c>
      <c r="O34" s="67">
        <f t="shared" si="2"/>
        <v>1330</v>
      </c>
      <c r="P34" s="67">
        <f t="shared" si="2"/>
        <v>1331</v>
      </c>
      <c r="Q34" s="67">
        <f t="shared" si="2"/>
        <v>1332</v>
      </c>
      <c r="R34" s="68">
        <f t="shared" si="2"/>
        <v>1333</v>
      </c>
      <c r="S34" s="68">
        <f t="shared" si="2"/>
        <v>1334</v>
      </c>
      <c r="T34" s="68">
        <f t="shared" si="2"/>
        <v>1335</v>
      </c>
      <c r="U34" s="68">
        <f t="shared" si="2"/>
        <v>1336</v>
      </c>
      <c r="V34" s="68">
        <f t="shared" si="2"/>
        <v>1337</v>
      </c>
      <c r="W34" s="68">
        <f t="shared" ref="W34:AD38" si="3">25+W35</f>
        <v>1338</v>
      </c>
      <c r="X34" s="68">
        <f t="shared" si="3"/>
        <v>1339</v>
      </c>
      <c r="Y34" s="67">
        <f t="shared" si="3"/>
        <v>1340</v>
      </c>
      <c r="Z34" s="69" t="s">
        <v>969</v>
      </c>
      <c r="AA34" s="69" t="s">
        <v>969</v>
      </c>
      <c r="AB34" s="69" t="s">
        <v>969</v>
      </c>
      <c r="AC34" s="69" t="s">
        <v>969</v>
      </c>
      <c r="AD34" s="70" t="s">
        <v>969</v>
      </c>
      <c r="AE34" s="27" t="s">
        <v>966</v>
      </c>
      <c r="AF34" s="27" t="s">
        <v>966</v>
      </c>
      <c r="AG34" s="27" t="s">
        <v>966</v>
      </c>
      <c r="AI34" s="26"/>
    </row>
    <row r="35" spans="1:36" ht="15.75" customHeight="1" x14ac:dyDescent="0.2">
      <c r="B35" s="30"/>
      <c r="D35" s="27" t="s">
        <v>966</v>
      </c>
      <c r="E35" s="27" t="s">
        <v>966</v>
      </c>
      <c r="F35" s="71">
        <f>25+F36</f>
        <v>1296</v>
      </c>
      <c r="G35" s="52">
        <f t="shared" si="2"/>
        <v>1297</v>
      </c>
      <c r="H35" s="52">
        <f t="shared" si="2"/>
        <v>1298</v>
      </c>
      <c r="I35" s="52">
        <f t="shared" si="2"/>
        <v>1299</v>
      </c>
      <c r="J35" s="52">
        <f t="shared" si="2"/>
        <v>1300</v>
      </c>
      <c r="K35" s="52">
        <f t="shared" si="2"/>
        <v>1301</v>
      </c>
      <c r="L35" s="52">
        <f t="shared" si="2"/>
        <v>1302</v>
      </c>
      <c r="M35" s="52">
        <f t="shared" si="2"/>
        <v>1303</v>
      </c>
      <c r="N35" s="52">
        <f t="shared" si="2"/>
        <v>1304</v>
      </c>
      <c r="O35" s="52">
        <f t="shared" si="2"/>
        <v>1305</v>
      </c>
      <c r="P35" s="52">
        <f t="shared" si="2"/>
        <v>1306</v>
      </c>
      <c r="Q35" s="52">
        <f t="shared" si="2"/>
        <v>1307</v>
      </c>
      <c r="R35" s="53">
        <f t="shared" si="2"/>
        <v>1308</v>
      </c>
      <c r="S35" s="53">
        <f t="shared" si="2"/>
        <v>1309</v>
      </c>
      <c r="T35" s="53">
        <f t="shared" si="2"/>
        <v>1310</v>
      </c>
      <c r="U35" s="53">
        <f t="shared" si="2"/>
        <v>1311</v>
      </c>
      <c r="V35" s="53">
        <f t="shared" si="2"/>
        <v>1312</v>
      </c>
      <c r="W35" s="53">
        <f t="shared" si="3"/>
        <v>1313</v>
      </c>
      <c r="X35" s="53">
        <f t="shared" si="3"/>
        <v>1314</v>
      </c>
      <c r="Y35" s="57">
        <f t="shared" si="3"/>
        <v>1315</v>
      </c>
      <c r="Z35" s="57">
        <f t="shared" si="3"/>
        <v>1316</v>
      </c>
      <c r="AA35" s="53">
        <f t="shared" si="3"/>
        <v>1317</v>
      </c>
      <c r="AB35" s="53">
        <f t="shared" si="3"/>
        <v>1318</v>
      </c>
      <c r="AC35" s="53">
        <f t="shared" si="3"/>
        <v>1319</v>
      </c>
      <c r="AD35" s="72">
        <f t="shared" si="3"/>
        <v>1320</v>
      </c>
      <c r="AE35" s="27" t="s">
        <v>966</v>
      </c>
      <c r="AF35" s="27" t="s">
        <v>966</v>
      </c>
      <c r="AG35" s="27" t="s">
        <v>966</v>
      </c>
    </row>
    <row r="36" spans="1:36" ht="15.75" customHeight="1" x14ac:dyDescent="0.2">
      <c r="B36" s="30"/>
      <c r="D36" s="27" t="s">
        <v>966</v>
      </c>
      <c r="E36" s="27" t="s">
        <v>966</v>
      </c>
      <c r="F36" s="71">
        <f>25+F37</f>
        <v>1271</v>
      </c>
      <c r="G36" s="52">
        <f t="shared" si="2"/>
        <v>1272</v>
      </c>
      <c r="H36" s="52">
        <f t="shared" si="2"/>
        <v>1273</v>
      </c>
      <c r="I36" s="52">
        <f t="shared" si="2"/>
        <v>1274</v>
      </c>
      <c r="J36" s="52">
        <f t="shared" si="2"/>
        <v>1275</v>
      </c>
      <c r="K36" s="52">
        <f t="shared" si="2"/>
        <v>1276</v>
      </c>
      <c r="L36" s="52">
        <f t="shared" si="2"/>
        <v>1277</v>
      </c>
      <c r="M36" s="52">
        <f t="shared" si="2"/>
        <v>1278</v>
      </c>
      <c r="N36" s="52">
        <f t="shared" si="2"/>
        <v>1279</v>
      </c>
      <c r="O36" s="52">
        <f t="shared" si="2"/>
        <v>1280</v>
      </c>
      <c r="P36" s="52">
        <f t="shared" si="2"/>
        <v>1281</v>
      </c>
      <c r="Q36" s="52">
        <f t="shared" si="2"/>
        <v>1282</v>
      </c>
      <c r="R36" s="53">
        <f t="shared" si="2"/>
        <v>1283</v>
      </c>
      <c r="S36" s="53">
        <f t="shared" si="2"/>
        <v>1284</v>
      </c>
      <c r="T36" s="53">
        <f t="shared" si="2"/>
        <v>1285</v>
      </c>
      <c r="U36" s="53">
        <f t="shared" si="2"/>
        <v>1286</v>
      </c>
      <c r="V36" s="53">
        <f t="shared" si="2"/>
        <v>1287</v>
      </c>
      <c r="W36" s="53">
        <f t="shared" si="3"/>
        <v>1288</v>
      </c>
      <c r="X36" s="53">
        <f t="shared" si="3"/>
        <v>1289</v>
      </c>
      <c r="Y36" s="57">
        <f t="shared" si="3"/>
        <v>1290</v>
      </c>
      <c r="Z36" s="57">
        <f t="shared" si="3"/>
        <v>1291</v>
      </c>
      <c r="AA36" s="53">
        <f t="shared" si="3"/>
        <v>1292</v>
      </c>
      <c r="AB36" s="53">
        <f t="shared" si="3"/>
        <v>1293</v>
      </c>
      <c r="AC36" s="53">
        <f t="shared" si="3"/>
        <v>1294</v>
      </c>
      <c r="AD36" s="72">
        <f t="shared" si="3"/>
        <v>1295</v>
      </c>
      <c r="AE36" s="27" t="s">
        <v>966</v>
      </c>
      <c r="AF36" s="27" t="s">
        <v>966</v>
      </c>
      <c r="AG36" s="27" t="s">
        <v>966</v>
      </c>
      <c r="AI36" s="26"/>
    </row>
    <row r="37" spans="1:36" ht="15.75" customHeight="1" x14ac:dyDescent="0.2">
      <c r="B37" s="30"/>
      <c r="D37" s="27" t="s">
        <v>966</v>
      </c>
      <c r="E37" s="27" t="s">
        <v>966</v>
      </c>
      <c r="F37" s="71">
        <f>25+F38</f>
        <v>1246</v>
      </c>
      <c r="G37" s="52">
        <f t="shared" si="2"/>
        <v>1247</v>
      </c>
      <c r="H37" s="52">
        <f t="shared" si="2"/>
        <v>1248</v>
      </c>
      <c r="I37" s="52">
        <f t="shared" si="2"/>
        <v>1249</v>
      </c>
      <c r="J37" s="52">
        <f t="shared" si="2"/>
        <v>1250</v>
      </c>
      <c r="K37" s="52">
        <f t="shared" si="2"/>
        <v>1251</v>
      </c>
      <c r="L37" s="52">
        <f t="shared" si="2"/>
        <v>1252</v>
      </c>
      <c r="M37" s="52">
        <f t="shared" si="2"/>
        <v>1253</v>
      </c>
      <c r="N37" s="52">
        <f t="shared" si="2"/>
        <v>1254</v>
      </c>
      <c r="O37" s="52">
        <f t="shared" si="2"/>
        <v>1255</v>
      </c>
      <c r="P37" s="52">
        <f t="shared" si="2"/>
        <v>1256</v>
      </c>
      <c r="Q37" s="52">
        <f t="shared" si="2"/>
        <v>1257</v>
      </c>
      <c r="R37" s="53">
        <f t="shared" si="2"/>
        <v>1258</v>
      </c>
      <c r="S37" s="53">
        <f t="shared" si="2"/>
        <v>1259</v>
      </c>
      <c r="T37" s="53">
        <f t="shared" si="2"/>
        <v>1260</v>
      </c>
      <c r="U37" s="53">
        <f t="shared" si="2"/>
        <v>1261</v>
      </c>
      <c r="V37" s="53">
        <f t="shared" si="2"/>
        <v>1262</v>
      </c>
      <c r="W37" s="53">
        <f t="shared" si="3"/>
        <v>1263</v>
      </c>
      <c r="X37" s="53">
        <f t="shared" si="3"/>
        <v>1264</v>
      </c>
      <c r="Y37" s="56">
        <f t="shared" si="3"/>
        <v>1265</v>
      </c>
      <c r="Z37" s="53">
        <f t="shared" si="3"/>
        <v>1266</v>
      </c>
      <c r="AA37" s="53">
        <f t="shared" si="3"/>
        <v>1267</v>
      </c>
      <c r="AB37" s="53">
        <f t="shared" si="3"/>
        <v>1268</v>
      </c>
      <c r="AC37" s="53">
        <f t="shared" si="3"/>
        <v>1269</v>
      </c>
      <c r="AD37" s="72">
        <f t="shared" si="3"/>
        <v>1270</v>
      </c>
      <c r="AE37" s="27" t="s">
        <v>966</v>
      </c>
      <c r="AF37" s="27" t="s">
        <v>966</v>
      </c>
      <c r="AG37" s="27" t="s">
        <v>966</v>
      </c>
    </row>
    <row r="38" spans="1:36" ht="15.75" customHeight="1" x14ac:dyDescent="0.2">
      <c r="B38" s="30"/>
      <c r="C38" s="38" t="s">
        <v>976</v>
      </c>
      <c r="D38" s="27" t="s">
        <v>966</v>
      </c>
      <c r="E38" s="27" t="s">
        <v>966</v>
      </c>
      <c r="F38" s="71">
        <f>25+F39</f>
        <v>1221</v>
      </c>
      <c r="G38" s="52">
        <f t="shared" si="2"/>
        <v>1222</v>
      </c>
      <c r="H38" s="52">
        <f t="shared" si="2"/>
        <v>1223</v>
      </c>
      <c r="I38" s="52">
        <f t="shared" si="2"/>
        <v>1224</v>
      </c>
      <c r="J38" s="52">
        <f t="shared" si="2"/>
        <v>1225</v>
      </c>
      <c r="K38" s="52">
        <f t="shared" si="2"/>
        <v>1226</v>
      </c>
      <c r="L38" s="52">
        <f t="shared" si="2"/>
        <v>1227</v>
      </c>
      <c r="M38" s="52">
        <f t="shared" si="2"/>
        <v>1228</v>
      </c>
      <c r="N38" s="52">
        <f t="shared" si="2"/>
        <v>1229</v>
      </c>
      <c r="O38" s="52">
        <f t="shared" si="2"/>
        <v>1230</v>
      </c>
      <c r="P38" s="52">
        <f t="shared" si="2"/>
        <v>1231</v>
      </c>
      <c r="Q38" s="52">
        <f t="shared" si="2"/>
        <v>1232</v>
      </c>
      <c r="R38" s="53">
        <f t="shared" si="2"/>
        <v>1233</v>
      </c>
      <c r="S38" s="53">
        <f t="shared" si="2"/>
        <v>1234</v>
      </c>
      <c r="T38" s="53">
        <f t="shared" si="2"/>
        <v>1235</v>
      </c>
      <c r="U38" s="53">
        <f t="shared" si="2"/>
        <v>1236</v>
      </c>
      <c r="V38" s="53">
        <f t="shared" si="2"/>
        <v>1237</v>
      </c>
      <c r="W38" s="53">
        <f t="shared" si="3"/>
        <v>1238</v>
      </c>
      <c r="X38" s="53">
        <f t="shared" si="3"/>
        <v>1239</v>
      </c>
      <c r="Y38" s="57">
        <f t="shared" si="3"/>
        <v>1240</v>
      </c>
      <c r="Z38" s="53">
        <f t="shared" si="3"/>
        <v>1241</v>
      </c>
      <c r="AA38" s="53">
        <f t="shared" si="3"/>
        <v>1242</v>
      </c>
      <c r="AB38" s="53">
        <f t="shared" si="3"/>
        <v>1243</v>
      </c>
      <c r="AC38" s="53">
        <f t="shared" si="3"/>
        <v>1244</v>
      </c>
      <c r="AD38" s="72">
        <f t="shared" si="3"/>
        <v>1245</v>
      </c>
      <c r="AE38" s="27" t="s">
        <v>966</v>
      </c>
      <c r="AF38" s="27" t="s">
        <v>966</v>
      </c>
      <c r="AG38" s="27" t="s">
        <v>966</v>
      </c>
      <c r="AH38" s="38" t="s">
        <v>976</v>
      </c>
    </row>
    <row r="39" spans="1:36" ht="15.75" customHeight="1" x14ac:dyDescent="0.2">
      <c r="B39" s="30"/>
      <c r="D39" s="27" t="s">
        <v>966</v>
      </c>
      <c r="E39" s="27" t="s">
        <v>966</v>
      </c>
      <c r="F39" s="71">
        <v>1196</v>
      </c>
      <c r="G39" s="52">
        <f>G40+25</f>
        <v>1197</v>
      </c>
      <c r="H39" s="52">
        <f t="shared" ref="H39:R39" si="4">H40+25</f>
        <v>1198</v>
      </c>
      <c r="I39" s="52">
        <f t="shared" si="4"/>
        <v>1199</v>
      </c>
      <c r="J39" s="52">
        <f t="shared" si="4"/>
        <v>1200</v>
      </c>
      <c r="K39" s="52">
        <f t="shared" si="4"/>
        <v>1201</v>
      </c>
      <c r="L39" s="52">
        <f t="shared" si="4"/>
        <v>1202</v>
      </c>
      <c r="M39" s="52">
        <f t="shared" si="4"/>
        <v>1203</v>
      </c>
      <c r="N39" s="52">
        <f t="shared" si="4"/>
        <v>1204</v>
      </c>
      <c r="O39" s="52">
        <f t="shared" si="4"/>
        <v>1205</v>
      </c>
      <c r="P39" s="52">
        <f t="shared" si="4"/>
        <v>1206</v>
      </c>
      <c r="Q39" s="52">
        <f t="shared" si="4"/>
        <v>1207</v>
      </c>
      <c r="R39" s="53">
        <f t="shared" si="4"/>
        <v>1208</v>
      </c>
      <c r="S39" s="53">
        <f>S40+25</f>
        <v>1209</v>
      </c>
      <c r="T39" s="53">
        <f t="shared" ref="T39:AB39" si="5">T40+25</f>
        <v>1210</v>
      </c>
      <c r="U39" s="53">
        <f t="shared" si="5"/>
        <v>1211</v>
      </c>
      <c r="V39" s="53">
        <f t="shared" si="5"/>
        <v>1212</v>
      </c>
      <c r="W39" s="53">
        <f t="shared" si="5"/>
        <v>1213</v>
      </c>
      <c r="X39" s="53">
        <f t="shared" si="5"/>
        <v>1214</v>
      </c>
      <c r="Y39" s="57">
        <f t="shared" si="5"/>
        <v>1215</v>
      </c>
      <c r="Z39" s="53">
        <f t="shared" si="5"/>
        <v>1216</v>
      </c>
      <c r="AA39" s="53">
        <f t="shared" si="5"/>
        <v>1217</v>
      </c>
      <c r="AB39" s="53">
        <f t="shared" si="5"/>
        <v>1218</v>
      </c>
      <c r="AC39" s="53">
        <f>AC40+25</f>
        <v>1219</v>
      </c>
      <c r="AD39" s="72">
        <f>AD40+25</f>
        <v>1220</v>
      </c>
      <c r="AE39" s="27" t="s">
        <v>966</v>
      </c>
      <c r="AF39" s="27" t="s">
        <v>966</v>
      </c>
      <c r="AG39" s="27" t="s">
        <v>966</v>
      </c>
    </row>
    <row r="40" spans="1:36" ht="15.75" customHeight="1" thickBot="1" x14ac:dyDescent="0.25">
      <c r="A40" s="29" t="s">
        <v>968</v>
      </c>
      <c r="B40" s="30"/>
      <c r="D40" s="27" t="s">
        <v>966</v>
      </c>
      <c r="E40" s="27" t="s">
        <v>966</v>
      </c>
      <c r="F40" s="73" t="s">
        <v>981</v>
      </c>
      <c r="G40" s="74">
        <v>1172</v>
      </c>
      <c r="H40" s="74">
        <f>G40+1</f>
        <v>1173</v>
      </c>
      <c r="I40" s="74">
        <f t="shared" ref="I40:AD40" si="6">H40+1</f>
        <v>1174</v>
      </c>
      <c r="J40" s="74">
        <f t="shared" si="6"/>
        <v>1175</v>
      </c>
      <c r="K40" s="74">
        <f t="shared" si="6"/>
        <v>1176</v>
      </c>
      <c r="L40" s="74">
        <f t="shared" si="6"/>
        <v>1177</v>
      </c>
      <c r="M40" s="74">
        <f t="shared" si="6"/>
        <v>1178</v>
      </c>
      <c r="N40" s="74">
        <f t="shared" si="6"/>
        <v>1179</v>
      </c>
      <c r="O40" s="74">
        <f t="shared" si="6"/>
        <v>1180</v>
      </c>
      <c r="P40" s="74">
        <f t="shared" si="6"/>
        <v>1181</v>
      </c>
      <c r="Q40" s="74">
        <f t="shared" si="6"/>
        <v>1182</v>
      </c>
      <c r="R40" s="75">
        <f t="shared" si="6"/>
        <v>1183</v>
      </c>
      <c r="S40" s="75">
        <f t="shared" si="6"/>
        <v>1184</v>
      </c>
      <c r="T40" s="75">
        <f t="shared" si="6"/>
        <v>1185</v>
      </c>
      <c r="U40" s="75">
        <f t="shared" si="6"/>
        <v>1186</v>
      </c>
      <c r="V40" s="75">
        <f t="shared" si="6"/>
        <v>1187</v>
      </c>
      <c r="W40" s="75">
        <f t="shared" si="6"/>
        <v>1188</v>
      </c>
      <c r="X40" s="75">
        <f t="shared" si="6"/>
        <v>1189</v>
      </c>
      <c r="Y40" s="76">
        <f t="shared" si="6"/>
        <v>1190</v>
      </c>
      <c r="Z40" s="75">
        <f t="shared" si="6"/>
        <v>1191</v>
      </c>
      <c r="AA40" s="75">
        <f t="shared" si="6"/>
        <v>1192</v>
      </c>
      <c r="AB40" s="75">
        <f t="shared" si="6"/>
        <v>1193</v>
      </c>
      <c r="AC40" s="75">
        <f t="shared" si="6"/>
        <v>1194</v>
      </c>
      <c r="AD40" s="77">
        <f t="shared" si="6"/>
        <v>1195</v>
      </c>
      <c r="AE40" s="27" t="s">
        <v>966</v>
      </c>
      <c r="AF40" s="27" t="s">
        <v>966</v>
      </c>
      <c r="AG40" s="27" t="s">
        <v>966</v>
      </c>
      <c r="AJ40" s="29" t="s">
        <v>970</v>
      </c>
    </row>
    <row r="41" spans="1:36" ht="12.75" customHeight="1" thickTop="1" x14ac:dyDescent="0.2">
      <c r="A41" s="29" t="s">
        <v>982</v>
      </c>
      <c r="B41" s="43"/>
      <c r="C41" s="28" t="s">
        <v>967</v>
      </c>
      <c r="D41" s="27" t="s">
        <v>966</v>
      </c>
      <c r="E41" s="27" t="s">
        <v>966</v>
      </c>
      <c r="F41" s="27" t="s">
        <v>966</v>
      </c>
      <c r="G41" s="27" t="s">
        <v>966</v>
      </c>
      <c r="H41" s="27" t="s">
        <v>966</v>
      </c>
      <c r="I41" s="27" t="s">
        <v>966</v>
      </c>
      <c r="J41" s="27" t="s">
        <v>966</v>
      </c>
      <c r="K41" s="27" t="s">
        <v>966</v>
      </c>
      <c r="L41" s="27" t="s">
        <v>966</v>
      </c>
      <c r="M41" s="27" t="s">
        <v>966</v>
      </c>
      <c r="N41" s="27" t="s">
        <v>966</v>
      </c>
      <c r="O41" s="27" t="s">
        <v>966</v>
      </c>
      <c r="P41" s="27" t="s">
        <v>966</v>
      </c>
      <c r="Q41" s="27" t="s">
        <v>966</v>
      </c>
      <c r="R41" s="27" t="s">
        <v>966</v>
      </c>
      <c r="S41" s="27" t="s">
        <v>966</v>
      </c>
      <c r="T41" s="27" t="s">
        <v>966</v>
      </c>
      <c r="U41" s="27" t="s">
        <v>966</v>
      </c>
      <c r="V41" s="27" t="s">
        <v>966</v>
      </c>
      <c r="W41" s="27" t="s">
        <v>966</v>
      </c>
      <c r="X41" s="27" t="s">
        <v>966</v>
      </c>
      <c r="Y41" s="27" t="s">
        <v>966</v>
      </c>
      <c r="Z41" s="27" t="s">
        <v>966</v>
      </c>
      <c r="AA41" s="27" t="s">
        <v>966</v>
      </c>
      <c r="AB41" s="27" t="s">
        <v>966</v>
      </c>
      <c r="AC41" s="27" t="s">
        <v>966</v>
      </c>
      <c r="AD41" s="27" t="s">
        <v>966</v>
      </c>
      <c r="AE41" s="27" t="s">
        <v>966</v>
      </c>
      <c r="AF41" s="27" t="s">
        <v>966</v>
      </c>
      <c r="AG41" s="27" t="s">
        <v>966</v>
      </c>
      <c r="AH41" s="28" t="s">
        <v>967</v>
      </c>
      <c r="AI41" s="26"/>
      <c r="AJ41" s="29" t="s">
        <v>982</v>
      </c>
    </row>
    <row r="42" spans="1:36" ht="12.75" customHeight="1" thickBot="1" x14ac:dyDescent="0.25">
      <c r="B42" s="26"/>
      <c r="D42" s="27" t="s">
        <v>966</v>
      </c>
      <c r="E42" s="27" t="s">
        <v>966</v>
      </c>
      <c r="F42" s="27" t="s">
        <v>966</v>
      </c>
      <c r="G42" s="27" t="s">
        <v>966</v>
      </c>
      <c r="H42" s="27" t="s">
        <v>966</v>
      </c>
      <c r="I42" s="27" t="s">
        <v>966</v>
      </c>
      <c r="J42" s="27" t="s">
        <v>966</v>
      </c>
      <c r="K42" s="27" t="s">
        <v>966</v>
      </c>
      <c r="L42" s="27" t="s">
        <v>966</v>
      </c>
      <c r="M42" s="27" t="s">
        <v>966</v>
      </c>
      <c r="N42" s="27" t="s">
        <v>966</v>
      </c>
      <c r="O42" s="27" t="s">
        <v>966</v>
      </c>
      <c r="P42" s="27" t="s">
        <v>966</v>
      </c>
      <c r="Q42" s="27" t="s">
        <v>966</v>
      </c>
      <c r="R42" s="27" t="s">
        <v>966</v>
      </c>
      <c r="S42" s="27" t="s">
        <v>966</v>
      </c>
      <c r="T42" s="27" t="s">
        <v>966</v>
      </c>
      <c r="U42" s="27" t="s">
        <v>966</v>
      </c>
      <c r="V42" s="27" t="s">
        <v>966</v>
      </c>
      <c r="W42" s="27" t="s">
        <v>966</v>
      </c>
      <c r="X42" s="27" t="s">
        <v>966</v>
      </c>
      <c r="Y42" s="27" t="s">
        <v>966</v>
      </c>
      <c r="Z42" s="27" t="s">
        <v>966</v>
      </c>
      <c r="AA42" s="27" t="s">
        <v>966</v>
      </c>
      <c r="AB42" s="27" t="s">
        <v>966</v>
      </c>
      <c r="AC42" s="27" t="s">
        <v>966</v>
      </c>
      <c r="AD42" s="27" t="s">
        <v>966</v>
      </c>
      <c r="AE42" s="27" t="s">
        <v>966</v>
      </c>
      <c r="AF42" s="27" t="s">
        <v>966</v>
      </c>
      <c r="AG42" s="27" t="s">
        <v>966</v>
      </c>
    </row>
    <row r="43" spans="1:36" ht="15.75" customHeight="1" thickTop="1" x14ac:dyDescent="0.2">
      <c r="B43" s="30"/>
      <c r="D43" s="27" t="s">
        <v>966</v>
      </c>
      <c r="E43" s="27" t="s">
        <v>966</v>
      </c>
      <c r="F43" s="78">
        <f>25+F44</f>
        <v>1151</v>
      </c>
      <c r="G43" s="79">
        <f t="shared" ref="G43:Y47" si="7">25+G44</f>
        <v>1152</v>
      </c>
      <c r="H43" s="79">
        <f t="shared" si="7"/>
        <v>1153</v>
      </c>
      <c r="I43" s="79">
        <f t="shared" si="7"/>
        <v>1154</v>
      </c>
      <c r="J43" s="79">
        <f t="shared" si="7"/>
        <v>1155</v>
      </c>
      <c r="K43" s="79">
        <f t="shared" si="7"/>
        <v>1156</v>
      </c>
      <c r="L43" s="79">
        <f t="shared" si="7"/>
        <v>1157</v>
      </c>
      <c r="M43" s="80">
        <f t="shared" si="7"/>
        <v>1158</v>
      </c>
      <c r="N43" s="80">
        <f t="shared" si="7"/>
        <v>1159</v>
      </c>
      <c r="O43" s="80">
        <f t="shared" si="7"/>
        <v>1160</v>
      </c>
      <c r="P43" s="80">
        <f t="shared" si="7"/>
        <v>1161</v>
      </c>
      <c r="Q43" s="80">
        <f t="shared" si="7"/>
        <v>1162</v>
      </c>
      <c r="R43" s="81">
        <f t="shared" si="7"/>
        <v>1163</v>
      </c>
      <c r="S43" s="81">
        <f t="shared" si="7"/>
        <v>1164</v>
      </c>
      <c r="T43" s="81">
        <f t="shared" si="7"/>
        <v>1165</v>
      </c>
      <c r="U43" s="81">
        <f t="shared" si="7"/>
        <v>1166</v>
      </c>
      <c r="V43" s="81">
        <f t="shared" si="7"/>
        <v>1167</v>
      </c>
      <c r="W43" s="81">
        <f t="shared" si="7"/>
        <v>1168</v>
      </c>
      <c r="X43" s="81">
        <f t="shared" si="7"/>
        <v>1169</v>
      </c>
      <c r="Y43" s="80">
        <f t="shared" si="7"/>
        <v>1170</v>
      </c>
      <c r="Z43" s="82" t="s">
        <v>969</v>
      </c>
      <c r="AA43" s="82" t="s">
        <v>969</v>
      </c>
      <c r="AB43" s="82" t="s">
        <v>969</v>
      </c>
      <c r="AC43" s="82" t="s">
        <v>969</v>
      </c>
      <c r="AD43" s="83" t="s">
        <v>969</v>
      </c>
      <c r="AE43" s="27" t="s">
        <v>966</v>
      </c>
      <c r="AF43" s="27" t="s">
        <v>966</v>
      </c>
      <c r="AG43" s="27" t="s">
        <v>966</v>
      </c>
      <c r="AI43" s="26"/>
    </row>
    <row r="44" spans="1:36" ht="15.75" customHeight="1" x14ac:dyDescent="0.2">
      <c r="B44" s="30"/>
      <c r="D44" s="27" t="s">
        <v>966</v>
      </c>
      <c r="E44" s="27" t="s">
        <v>966</v>
      </c>
      <c r="F44" s="84">
        <f>25+F45</f>
        <v>1126</v>
      </c>
      <c r="G44" s="52">
        <f t="shared" si="7"/>
        <v>1127</v>
      </c>
      <c r="H44" s="52">
        <f t="shared" si="7"/>
        <v>1128</v>
      </c>
      <c r="I44" s="52">
        <f t="shared" si="7"/>
        <v>1129</v>
      </c>
      <c r="J44" s="52">
        <f t="shared" si="7"/>
        <v>1130</v>
      </c>
      <c r="K44" s="52">
        <f t="shared" si="7"/>
        <v>1131</v>
      </c>
      <c r="L44" s="52">
        <f t="shared" si="7"/>
        <v>1132</v>
      </c>
      <c r="M44" s="52">
        <f t="shared" si="7"/>
        <v>1133</v>
      </c>
      <c r="N44" s="52">
        <f t="shared" si="7"/>
        <v>1134</v>
      </c>
      <c r="O44" s="52">
        <f t="shared" si="7"/>
        <v>1135</v>
      </c>
      <c r="P44" s="52">
        <f t="shared" si="7"/>
        <v>1136</v>
      </c>
      <c r="Q44" s="52">
        <f t="shared" si="7"/>
        <v>1137</v>
      </c>
      <c r="R44" s="53">
        <f t="shared" si="7"/>
        <v>1138</v>
      </c>
      <c r="S44" s="53">
        <f t="shared" si="7"/>
        <v>1139</v>
      </c>
      <c r="T44" s="53">
        <f t="shared" si="7"/>
        <v>1140</v>
      </c>
      <c r="U44" s="53">
        <f t="shared" si="7"/>
        <v>1141</v>
      </c>
      <c r="V44" s="53">
        <f t="shared" si="7"/>
        <v>1142</v>
      </c>
      <c r="W44" s="53">
        <f t="shared" si="7"/>
        <v>1143</v>
      </c>
      <c r="X44" s="53">
        <f t="shared" si="7"/>
        <v>1144</v>
      </c>
      <c r="Y44" s="57">
        <f t="shared" si="7"/>
        <v>1145</v>
      </c>
      <c r="Z44" s="57">
        <f t="shared" ref="Z44:AD47" si="8">25+Z45</f>
        <v>1146</v>
      </c>
      <c r="AA44" s="53">
        <f t="shared" si="8"/>
        <v>1147</v>
      </c>
      <c r="AB44" s="53">
        <f t="shared" si="8"/>
        <v>1148</v>
      </c>
      <c r="AC44" s="53">
        <f t="shared" si="8"/>
        <v>1149</v>
      </c>
      <c r="AD44" s="85">
        <f t="shared" si="8"/>
        <v>1150</v>
      </c>
      <c r="AE44" s="27" t="s">
        <v>966</v>
      </c>
      <c r="AF44" s="27" t="s">
        <v>966</v>
      </c>
      <c r="AG44" s="27" t="s">
        <v>966</v>
      </c>
    </row>
    <row r="45" spans="1:36" ht="15.75" customHeight="1" x14ac:dyDescent="0.2">
      <c r="B45" s="30"/>
      <c r="D45" s="27" t="s">
        <v>966</v>
      </c>
      <c r="E45" s="27" t="s">
        <v>966</v>
      </c>
      <c r="F45" s="84">
        <f>25+F46</f>
        <v>1101</v>
      </c>
      <c r="G45" s="52">
        <f t="shared" si="7"/>
        <v>1102</v>
      </c>
      <c r="H45" s="52">
        <f t="shared" si="7"/>
        <v>1103</v>
      </c>
      <c r="I45" s="52">
        <f t="shared" si="7"/>
        <v>1104</v>
      </c>
      <c r="J45" s="52">
        <f t="shared" si="7"/>
        <v>1105</v>
      </c>
      <c r="K45" s="52">
        <f t="shared" si="7"/>
        <v>1106</v>
      </c>
      <c r="L45" s="52">
        <f t="shared" si="7"/>
        <v>1107</v>
      </c>
      <c r="M45" s="52">
        <f t="shared" si="7"/>
        <v>1108</v>
      </c>
      <c r="N45" s="52">
        <f t="shared" si="7"/>
        <v>1109</v>
      </c>
      <c r="O45" s="52">
        <f t="shared" si="7"/>
        <v>1110</v>
      </c>
      <c r="P45" s="52">
        <f t="shared" si="7"/>
        <v>1111</v>
      </c>
      <c r="Q45" s="52">
        <f t="shared" si="7"/>
        <v>1112</v>
      </c>
      <c r="R45" s="53">
        <f t="shared" si="7"/>
        <v>1113</v>
      </c>
      <c r="S45" s="53">
        <f t="shared" si="7"/>
        <v>1114</v>
      </c>
      <c r="T45" s="53">
        <f t="shared" si="7"/>
        <v>1115</v>
      </c>
      <c r="U45" s="53">
        <f t="shared" si="7"/>
        <v>1116</v>
      </c>
      <c r="V45" s="53">
        <f t="shared" si="7"/>
        <v>1117</v>
      </c>
      <c r="W45" s="53">
        <f t="shared" si="7"/>
        <v>1118</v>
      </c>
      <c r="X45" s="53">
        <f t="shared" si="7"/>
        <v>1119</v>
      </c>
      <c r="Y45" s="57">
        <f t="shared" si="7"/>
        <v>1120</v>
      </c>
      <c r="Z45" s="57">
        <f t="shared" si="8"/>
        <v>1121</v>
      </c>
      <c r="AA45" s="53">
        <f t="shared" si="8"/>
        <v>1122</v>
      </c>
      <c r="AB45" s="53">
        <f t="shared" si="8"/>
        <v>1123</v>
      </c>
      <c r="AC45" s="53">
        <f t="shared" si="8"/>
        <v>1124</v>
      </c>
      <c r="AD45" s="85">
        <f t="shared" si="8"/>
        <v>1125</v>
      </c>
      <c r="AE45" s="27" t="s">
        <v>966</v>
      </c>
      <c r="AF45" s="27" t="s">
        <v>966</v>
      </c>
      <c r="AG45" s="27" t="s">
        <v>966</v>
      </c>
      <c r="AI45" s="26"/>
    </row>
    <row r="46" spans="1:36" ht="15.75" customHeight="1" x14ac:dyDescent="0.2">
      <c r="B46" s="30"/>
      <c r="D46" s="27" t="s">
        <v>966</v>
      </c>
      <c r="E46" s="27" t="s">
        <v>966</v>
      </c>
      <c r="F46" s="84">
        <f>25+F47</f>
        <v>1076</v>
      </c>
      <c r="G46" s="52">
        <f t="shared" si="7"/>
        <v>1077</v>
      </c>
      <c r="H46" s="52">
        <f t="shared" si="7"/>
        <v>1078</v>
      </c>
      <c r="I46" s="52">
        <f t="shared" si="7"/>
        <v>1079</v>
      </c>
      <c r="J46" s="52">
        <f t="shared" si="7"/>
        <v>1080</v>
      </c>
      <c r="K46" s="52">
        <f t="shared" si="7"/>
        <v>1081</v>
      </c>
      <c r="L46" s="52">
        <f t="shared" si="7"/>
        <v>1082</v>
      </c>
      <c r="M46" s="52">
        <f t="shared" si="7"/>
        <v>1083</v>
      </c>
      <c r="N46" s="52">
        <f t="shared" si="7"/>
        <v>1084</v>
      </c>
      <c r="O46" s="52">
        <f t="shared" si="7"/>
        <v>1085</v>
      </c>
      <c r="P46" s="52">
        <f t="shared" si="7"/>
        <v>1086</v>
      </c>
      <c r="Q46" s="52">
        <f t="shared" si="7"/>
        <v>1087</v>
      </c>
      <c r="R46" s="53">
        <f t="shared" si="7"/>
        <v>1088</v>
      </c>
      <c r="S46" s="53">
        <f t="shared" si="7"/>
        <v>1089</v>
      </c>
      <c r="T46" s="53">
        <f t="shared" si="7"/>
        <v>1090</v>
      </c>
      <c r="U46" s="53">
        <f t="shared" si="7"/>
        <v>1091</v>
      </c>
      <c r="V46" s="53">
        <f t="shared" si="7"/>
        <v>1092</v>
      </c>
      <c r="W46" s="53">
        <f t="shared" si="7"/>
        <v>1093</v>
      </c>
      <c r="X46" s="53">
        <f t="shared" si="7"/>
        <v>1094</v>
      </c>
      <c r="Y46" s="56">
        <f t="shared" si="7"/>
        <v>1095</v>
      </c>
      <c r="Z46" s="53">
        <f t="shared" si="8"/>
        <v>1096</v>
      </c>
      <c r="AA46" s="53">
        <f t="shared" si="8"/>
        <v>1097</v>
      </c>
      <c r="AB46" s="53">
        <f t="shared" si="8"/>
        <v>1098</v>
      </c>
      <c r="AC46" s="53">
        <f t="shared" si="8"/>
        <v>1099</v>
      </c>
      <c r="AD46" s="85">
        <f t="shared" si="8"/>
        <v>1100</v>
      </c>
      <c r="AE46" s="27" t="s">
        <v>966</v>
      </c>
      <c r="AF46" s="27" t="s">
        <v>966</v>
      </c>
      <c r="AG46" s="27" t="s">
        <v>966</v>
      </c>
    </row>
    <row r="47" spans="1:36" ht="15.75" customHeight="1" x14ac:dyDescent="0.2">
      <c r="B47" s="30"/>
      <c r="C47" s="38" t="s">
        <v>976</v>
      </c>
      <c r="D47" s="27" t="s">
        <v>966</v>
      </c>
      <c r="E47" s="27" t="s">
        <v>966</v>
      </c>
      <c r="F47" s="84">
        <f>25+F48</f>
        <v>1051</v>
      </c>
      <c r="G47" s="52">
        <f t="shared" si="7"/>
        <v>1052</v>
      </c>
      <c r="H47" s="52">
        <f>25+H48</f>
        <v>1053</v>
      </c>
      <c r="I47" s="52">
        <f t="shared" si="7"/>
        <v>1054</v>
      </c>
      <c r="J47" s="52">
        <f t="shared" si="7"/>
        <v>1055</v>
      </c>
      <c r="K47" s="52">
        <f t="shared" si="7"/>
        <v>1056</v>
      </c>
      <c r="L47" s="52">
        <f t="shared" si="7"/>
        <v>1057</v>
      </c>
      <c r="M47" s="52">
        <f t="shared" si="7"/>
        <v>1058</v>
      </c>
      <c r="N47" s="52">
        <f t="shared" si="7"/>
        <v>1059</v>
      </c>
      <c r="O47" s="52">
        <f t="shared" si="7"/>
        <v>1060</v>
      </c>
      <c r="P47" s="52">
        <f t="shared" si="7"/>
        <v>1061</v>
      </c>
      <c r="Q47" s="52">
        <f t="shared" si="7"/>
        <v>1062</v>
      </c>
      <c r="R47" s="53">
        <f t="shared" si="7"/>
        <v>1063</v>
      </c>
      <c r="S47" s="53">
        <f t="shared" si="7"/>
        <v>1064</v>
      </c>
      <c r="T47" s="53">
        <f t="shared" si="7"/>
        <v>1065</v>
      </c>
      <c r="U47" s="53">
        <f t="shared" si="7"/>
        <v>1066</v>
      </c>
      <c r="V47" s="53">
        <f t="shared" si="7"/>
        <v>1067</v>
      </c>
      <c r="W47" s="53">
        <f t="shared" si="7"/>
        <v>1068</v>
      </c>
      <c r="X47" s="53">
        <f t="shared" si="7"/>
        <v>1069</v>
      </c>
      <c r="Y47" s="57">
        <f t="shared" si="7"/>
        <v>1070</v>
      </c>
      <c r="Z47" s="53">
        <f t="shared" si="8"/>
        <v>1071</v>
      </c>
      <c r="AA47" s="53">
        <f t="shared" si="8"/>
        <v>1072</v>
      </c>
      <c r="AB47" s="53">
        <f t="shared" si="8"/>
        <v>1073</v>
      </c>
      <c r="AC47" s="53">
        <f t="shared" si="8"/>
        <v>1074</v>
      </c>
      <c r="AD47" s="85">
        <f t="shared" si="8"/>
        <v>1075</v>
      </c>
      <c r="AE47" s="27" t="s">
        <v>966</v>
      </c>
      <c r="AF47" s="27" t="s">
        <v>966</v>
      </c>
      <c r="AG47" s="27" t="s">
        <v>966</v>
      </c>
      <c r="AH47" s="38" t="s">
        <v>976</v>
      </c>
    </row>
    <row r="48" spans="1:36" ht="15.75" customHeight="1" x14ac:dyDescent="0.2">
      <c r="B48" s="30"/>
      <c r="D48" s="27" t="s">
        <v>966</v>
      </c>
      <c r="E48" s="27" t="s">
        <v>966</v>
      </c>
      <c r="F48" s="84">
        <v>1026</v>
      </c>
      <c r="G48" s="52">
        <v>1027</v>
      </c>
      <c r="H48" s="52">
        <v>1028</v>
      </c>
      <c r="I48" s="52">
        <v>1029</v>
      </c>
      <c r="J48" s="52">
        <v>1030</v>
      </c>
      <c r="K48" s="52">
        <v>1031</v>
      </c>
      <c r="L48" s="52">
        <v>1032</v>
      </c>
      <c r="M48" s="52">
        <v>1033</v>
      </c>
      <c r="N48" s="52">
        <v>1034</v>
      </c>
      <c r="O48" s="52">
        <v>1035</v>
      </c>
      <c r="P48" s="52">
        <v>1036</v>
      </c>
      <c r="Q48" s="52">
        <v>1037</v>
      </c>
      <c r="R48" s="53">
        <v>1038</v>
      </c>
      <c r="S48" s="53">
        <v>1039</v>
      </c>
      <c r="T48" s="53">
        <v>1040</v>
      </c>
      <c r="U48" s="53">
        <v>1041</v>
      </c>
      <c r="V48" s="53">
        <v>1042</v>
      </c>
      <c r="W48" s="53">
        <v>1043</v>
      </c>
      <c r="X48" s="53">
        <v>1044</v>
      </c>
      <c r="Y48" s="57">
        <v>1045</v>
      </c>
      <c r="Z48" s="53">
        <v>1046</v>
      </c>
      <c r="AA48" s="53">
        <v>1047</v>
      </c>
      <c r="AB48" s="53">
        <v>1048</v>
      </c>
      <c r="AC48" s="53">
        <v>1049</v>
      </c>
      <c r="AD48" s="85">
        <v>1050</v>
      </c>
      <c r="AE48" s="27" t="s">
        <v>966</v>
      </c>
      <c r="AF48" s="27" t="s">
        <v>966</v>
      </c>
      <c r="AG48" s="27" t="s">
        <v>966</v>
      </c>
    </row>
    <row r="49" spans="1:93" ht="15.75" customHeight="1" thickBot="1" x14ac:dyDescent="0.25">
      <c r="A49" s="29" t="s">
        <v>968</v>
      </c>
      <c r="B49" s="30"/>
      <c r="D49" s="27" t="s">
        <v>966</v>
      </c>
      <c r="E49" s="27" t="s">
        <v>966</v>
      </c>
      <c r="F49" s="86" t="s">
        <v>983</v>
      </c>
      <c r="G49" s="87">
        <v>1002</v>
      </c>
      <c r="H49" s="87">
        <v>1003</v>
      </c>
      <c r="I49" s="87">
        <v>1004</v>
      </c>
      <c r="J49" s="87">
        <v>1005</v>
      </c>
      <c r="K49" s="87">
        <v>1006</v>
      </c>
      <c r="L49" s="87">
        <v>1007</v>
      </c>
      <c r="M49" s="87">
        <v>1008</v>
      </c>
      <c r="N49" s="87">
        <v>1009</v>
      </c>
      <c r="O49" s="87">
        <v>1010</v>
      </c>
      <c r="P49" s="87">
        <v>1011</v>
      </c>
      <c r="Q49" s="87">
        <v>1012</v>
      </c>
      <c r="R49" s="88">
        <v>1013</v>
      </c>
      <c r="S49" s="88">
        <v>1014</v>
      </c>
      <c r="T49" s="88">
        <v>1015</v>
      </c>
      <c r="U49" s="88">
        <v>1016</v>
      </c>
      <c r="V49" s="88">
        <v>1017</v>
      </c>
      <c r="W49" s="88">
        <v>1018</v>
      </c>
      <c r="X49" s="88">
        <v>1019</v>
      </c>
      <c r="Y49" s="89">
        <v>1020</v>
      </c>
      <c r="Z49" s="88">
        <v>1021</v>
      </c>
      <c r="AA49" s="88">
        <v>1022</v>
      </c>
      <c r="AB49" s="88">
        <v>1023</v>
      </c>
      <c r="AC49" s="88">
        <v>1024</v>
      </c>
      <c r="AD49" s="90">
        <v>1025</v>
      </c>
      <c r="AE49" s="27" t="s">
        <v>966</v>
      </c>
      <c r="AF49" s="27" t="s">
        <v>966</v>
      </c>
      <c r="AG49" s="27" t="s">
        <v>966</v>
      </c>
      <c r="AJ49" s="29" t="s">
        <v>970</v>
      </c>
    </row>
    <row r="50" spans="1:93" ht="12.75" customHeight="1" thickTop="1" x14ac:dyDescent="0.2">
      <c r="A50" s="29" t="s">
        <v>984</v>
      </c>
      <c r="B50" s="26"/>
      <c r="C50" s="28" t="s">
        <v>967</v>
      </c>
      <c r="D50" s="27" t="s">
        <v>966</v>
      </c>
      <c r="E50" s="27" t="s">
        <v>966</v>
      </c>
      <c r="F50" s="27" t="s">
        <v>966</v>
      </c>
      <c r="G50" s="27" t="s">
        <v>966</v>
      </c>
      <c r="H50" s="27" t="s">
        <v>966</v>
      </c>
      <c r="I50" s="27" t="s">
        <v>966</v>
      </c>
      <c r="J50" s="27" t="s">
        <v>966</v>
      </c>
      <c r="K50" s="27" t="s">
        <v>966</v>
      </c>
      <c r="L50" s="27" t="s">
        <v>966</v>
      </c>
      <c r="M50" s="27" t="s">
        <v>966</v>
      </c>
      <c r="N50" s="27" t="s">
        <v>966</v>
      </c>
      <c r="O50" s="27" t="s">
        <v>966</v>
      </c>
      <c r="P50" s="27" t="s">
        <v>966</v>
      </c>
      <c r="Q50" s="27" t="s">
        <v>966</v>
      </c>
      <c r="R50" s="27" t="s">
        <v>966</v>
      </c>
      <c r="S50" s="27" t="s">
        <v>966</v>
      </c>
      <c r="T50" s="27" t="s">
        <v>966</v>
      </c>
      <c r="U50" s="27" t="s">
        <v>966</v>
      </c>
      <c r="V50" s="27" t="s">
        <v>966</v>
      </c>
      <c r="W50" s="27" t="s">
        <v>966</v>
      </c>
      <c r="X50" s="27" t="s">
        <v>966</v>
      </c>
      <c r="Y50" s="27" t="s">
        <v>966</v>
      </c>
      <c r="Z50" s="27" t="s">
        <v>966</v>
      </c>
      <c r="AA50" s="27" t="s">
        <v>966</v>
      </c>
      <c r="AB50" s="27" t="s">
        <v>966</v>
      </c>
      <c r="AC50" s="27" t="s">
        <v>966</v>
      </c>
      <c r="AD50" s="27" t="s">
        <v>966</v>
      </c>
      <c r="AE50" s="27" t="s">
        <v>966</v>
      </c>
      <c r="AF50" s="27" t="s">
        <v>966</v>
      </c>
      <c r="AG50" s="27" t="s">
        <v>966</v>
      </c>
      <c r="AH50" s="28" t="s">
        <v>967</v>
      </c>
      <c r="AJ50" s="29" t="s">
        <v>984</v>
      </c>
    </row>
    <row r="51" spans="1:93" ht="12.75" customHeight="1" x14ac:dyDescent="0.2">
      <c r="B51" s="26"/>
      <c r="C51" s="28"/>
      <c r="D51" s="27" t="s">
        <v>966</v>
      </c>
      <c r="E51" s="27" t="s">
        <v>966</v>
      </c>
      <c r="F51" s="27" t="s">
        <v>966</v>
      </c>
      <c r="G51" s="27" t="s">
        <v>966</v>
      </c>
      <c r="H51" s="27" t="s">
        <v>966</v>
      </c>
      <c r="I51" s="27" t="s">
        <v>966</v>
      </c>
      <c r="J51" s="27" t="s">
        <v>966</v>
      </c>
      <c r="K51" s="27" t="s">
        <v>966</v>
      </c>
      <c r="L51" s="27" t="s">
        <v>966</v>
      </c>
      <c r="M51" s="27" t="s">
        <v>966</v>
      </c>
      <c r="N51" s="27" t="s">
        <v>966</v>
      </c>
      <c r="O51" s="27" t="s">
        <v>966</v>
      </c>
      <c r="P51" s="27" t="s">
        <v>966</v>
      </c>
      <c r="Q51" s="27" t="s">
        <v>966</v>
      </c>
      <c r="R51" s="27" t="s">
        <v>966</v>
      </c>
      <c r="S51" s="27" t="s">
        <v>966</v>
      </c>
      <c r="T51" s="27" t="s">
        <v>966</v>
      </c>
      <c r="U51" s="27" t="s">
        <v>966</v>
      </c>
      <c r="V51" s="27" t="s">
        <v>966</v>
      </c>
      <c r="W51" s="27" t="s">
        <v>966</v>
      </c>
      <c r="X51" s="27" t="s">
        <v>966</v>
      </c>
      <c r="Y51" s="27" t="s">
        <v>966</v>
      </c>
      <c r="Z51" s="27" t="s">
        <v>966</v>
      </c>
      <c r="AA51" s="27" t="s">
        <v>966</v>
      </c>
      <c r="AB51" s="27" t="s">
        <v>966</v>
      </c>
      <c r="AC51" s="27" t="s">
        <v>966</v>
      </c>
      <c r="AD51" s="27" t="s">
        <v>966</v>
      </c>
      <c r="AE51" s="27" t="s">
        <v>966</v>
      </c>
      <c r="AF51" s="27" t="s">
        <v>966</v>
      </c>
      <c r="AG51" s="27" t="s">
        <v>966</v>
      </c>
      <c r="AH51" s="28"/>
    </row>
    <row r="52" spans="1:93" x14ac:dyDescent="0.2">
      <c r="D52" s="30"/>
      <c r="E52" s="30"/>
      <c r="F52" s="91">
        <v>1</v>
      </c>
      <c r="G52" s="91">
        <v>2</v>
      </c>
      <c r="H52" s="91">
        <v>3</v>
      </c>
      <c r="I52" s="91">
        <v>4</v>
      </c>
      <c r="J52" s="91">
        <v>5</v>
      </c>
      <c r="K52" s="91">
        <v>6</v>
      </c>
      <c r="L52" s="91">
        <v>7</v>
      </c>
      <c r="M52" s="91">
        <v>8</v>
      </c>
      <c r="N52" s="91">
        <v>9</v>
      </c>
      <c r="O52" s="91">
        <v>10</v>
      </c>
      <c r="P52" s="91">
        <v>11</v>
      </c>
      <c r="Q52" s="91">
        <v>12</v>
      </c>
      <c r="R52" s="91">
        <v>13</v>
      </c>
      <c r="S52" s="91">
        <v>14</v>
      </c>
      <c r="T52" s="91">
        <v>15</v>
      </c>
      <c r="U52" s="91">
        <v>16</v>
      </c>
      <c r="V52" s="91">
        <v>17</v>
      </c>
      <c r="W52" s="91">
        <v>18</v>
      </c>
      <c r="X52" s="91">
        <v>19</v>
      </c>
      <c r="Y52" s="91">
        <v>20</v>
      </c>
      <c r="Z52" s="91">
        <v>21</v>
      </c>
      <c r="AA52" s="91">
        <v>22</v>
      </c>
      <c r="AB52" s="91">
        <v>23</v>
      </c>
      <c r="AC52" s="91">
        <v>24</v>
      </c>
      <c r="AD52" s="91">
        <v>25</v>
      </c>
      <c r="AE52" s="30"/>
      <c r="AF52" s="30"/>
      <c r="AG52" s="30"/>
    </row>
    <row r="53" spans="1:93" s="30" customFormat="1" ht="12" customHeight="1" x14ac:dyDescent="0.15">
      <c r="C53" s="19"/>
      <c r="D53" s="92" t="s">
        <v>967</v>
      </c>
      <c r="E53" s="92"/>
      <c r="F53" s="91"/>
      <c r="G53" s="91"/>
      <c r="H53" s="91"/>
      <c r="I53" s="91"/>
      <c r="J53" s="91"/>
      <c r="K53" s="91"/>
      <c r="L53" s="91"/>
      <c r="M53" s="91"/>
      <c r="N53" s="93">
        <v>625</v>
      </c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2" t="s">
        <v>980</v>
      </c>
      <c r="AH53" s="19"/>
    </row>
    <row r="54" spans="1:93" ht="17.25" customHeight="1" x14ac:dyDescent="0.2"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91"/>
      <c r="AD54" s="91"/>
    </row>
    <row r="55" spans="1:93" ht="17.25" customHeight="1" x14ac:dyDescent="0.2">
      <c r="F55" s="94" t="s">
        <v>985</v>
      </c>
      <c r="G55" s="95"/>
      <c r="H55" s="95"/>
      <c r="I55" s="96" t="s">
        <v>986</v>
      </c>
      <c r="P55" s="97" t="s">
        <v>987</v>
      </c>
      <c r="Q55" s="129" t="s">
        <v>988</v>
      </c>
      <c r="R55" s="129"/>
      <c r="S55" s="130" t="s">
        <v>989</v>
      </c>
      <c r="T55" s="130"/>
      <c r="U55" s="131" t="s">
        <v>990</v>
      </c>
      <c r="V55" s="131"/>
      <c r="X55" s="98" t="s">
        <v>991</v>
      </c>
      <c r="AA55" s="19"/>
      <c r="AH55" s="25">
        <f>70+10+70+15+70+5+65</f>
        <v>305</v>
      </c>
    </row>
    <row r="56" spans="1:93" ht="17.25" customHeight="1" x14ac:dyDescent="0.2">
      <c r="F56" s="96"/>
      <c r="G56" s="99"/>
      <c r="H56" s="96"/>
      <c r="I56" s="96"/>
      <c r="P56" s="97" t="s">
        <v>992</v>
      </c>
      <c r="Q56" s="100">
        <v>1</v>
      </c>
      <c r="R56" s="101">
        <v>2</v>
      </c>
      <c r="S56" s="100">
        <v>1</v>
      </c>
      <c r="T56" s="101">
        <v>2</v>
      </c>
      <c r="U56" s="100">
        <v>1</v>
      </c>
      <c r="V56" s="101">
        <v>2</v>
      </c>
      <c r="X56" s="102" t="s">
        <v>993</v>
      </c>
      <c r="AA56" s="19"/>
      <c r="AH56" s="25"/>
    </row>
    <row r="57" spans="1:93" ht="17.25" customHeight="1" x14ac:dyDescent="0.2">
      <c r="F57" s="103" t="s">
        <v>994</v>
      </c>
      <c r="G57" s="104"/>
      <c r="H57" s="104"/>
      <c r="I57" s="96" t="s">
        <v>986</v>
      </c>
      <c r="P57" s="97" t="s">
        <v>995</v>
      </c>
      <c r="Q57" s="100">
        <v>79</v>
      </c>
      <c r="R57" s="101">
        <v>84</v>
      </c>
      <c r="S57" s="100">
        <v>79</v>
      </c>
      <c r="T57" s="101">
        <v>84</v>
      </c>
      <c r="U57" s="100">
        <v>79</v>
      </c>
      <c r="V57" s="101">
        <v>84</v>
      </c>
      <c r="X57" s="105" t="s">
        <v>996</v>
      </c>
      <c r="AA57" s="19"/>
      <c r="AH57" s="25"/>
    </row>
    <row r="58" spans="1:93" ht="17.25" customHeight="1" x14ac:dyDescent="0.2">
      <c r="F58" s="96"/>
      <c r="G58" s="96"/>
      <c r="H58" s="96"/>
      <c r="I58" s="96"/>
      <c r="P58" s="97" t="s">
        <v>997</v>
      </c>
      <c r="Q58" s="100">
        <v>0</v>
      </c>
      <c r="R58" s="101">
        <v>1</v>
      </c>
      <c r="S58" s="100">
        <v>0</v>
      </c>
      <c r="T58" s="101">
        <v>1</v>
      </c>
      <c r="U58" s="100">
        <v>0</v>
      </c>
      <c r="V58" s="101">
        <v>2</v>
      </c>
      <c r="AA58" s="19"/>
      <c r="AH58" s="25"/>
    </row>
    <row r="59" spans="1:93" ht="17.25" customHeight="1" x14ac:dyDescent="0.2">
      <c r="F59" s="106" t="s">
        <v>998</v>
      </c>
      <c r="G59" s="107"/>
      <c r="H59" s="107"/>
      <c r="I59" s="96" t="s">
        <v>986</v>
      </c>
      <c r="P59" s="108" t="s">
        <v>999</v>
      </c>
      <c r="Q59" s="100">
        <v>5</v>
      </c>
      <c r="R59" s="101">
        <v>1</v>
      </c>
      <c r="S59" s="100">
        <v>5</v>
      </c>
      <c r="T59" s="101">
        <v>1</v>
      </c>
      <c r="U59" s="100">
        <v>5</v>
      </c>
      <c r="V59" s="101">
        <v>0</v>
      </c>
      <c r="AA59" s="19"/>
      <c r="AH59" s="25"/>
    </row>
    <row r="60" spans="1:93" ht="17.25" customHeight="1" x14ac:dyDescent="0.2">
      <c r="F60" s="96"/>
      <c r="G60" s="96"/>
      <c r="H60" s="96"/>
      <c r="I60" s="96"/>
      <c r="P60" s="97" t="s">
        <v>1000</v>
      </c>
      <c r="Q60" s="100">
        <f>SUM(Q57:Q59)</f>
        <v>84</v>
      </c>
      <c r="R60" s="101">
        <f t="shared" ref="R60:V60" si="9">SUM(R57:R59)</f>
        <v>86</v>
      </c>
      <c r="S60" s="100">
        <f t="shared" si="9"/>
        <v>84</v>
      </c>
      <c r="T60" s="101">
        <f t="shared" si="9"/>
        <v>86</v>
      </c>
      <c r="U60" s="100">
        <f t="shared" si="9"/>
        <v>84</v>
      </c>
      <c r="V60" s="101">
        <f t="shared" si="9"/>
        <v>86</v>
      </c>
      <c r="AA60" s="19"/>
      <c r="AH60" s="25"/>
    </row>
    <row r="61" spans="1:93" ht="17.25" customHeight="1" x14ac:dyDescent="0.2">
      <c r="F61" s="109" t="s">
        <v>1001</v>
      </c>
      <c r="G61" s="110"/>
      <c r="H61" s="96"/>
      <c r="I61" s="96" t="s">
        <v>1002</v>
      </c>
      <c r="P61"/>
      <c r="Q61"/>
      <c r="R61">
        <f>SUM(Q60:R60)</f>
        <v>170</v>
      </c>
      <c r="S61"/>
      <c r="T61">
        <f t="shared" ref="T61:V61" si="10">SUM(S60:T60)</f>
        <v>170</v>
      </c>
      <c r="U61"/>
      <c r="V61">
        <f t="shared" si="10"/>
        <v>170</v>
      </c>
    </row>
    <row r="62" spans="1:93" x14ac:dyDescent="0.2">
      <c r="C62" s="30"/>
      <c r="H62" s="96"/>
      <c r="AH62" s="25"/>
      <c r="CO62" s="30"/>
    </row>
    <row r="64" spans="1:93" x14ac:dyDescent="0.2">
      <c r="J64" s="25">
        <f>170*3</f>
        <v>510</v>
      </c>
    </row>
    <row r="65" spans="7:15" x14ac:dyDescent="0.2">
      <c r="J65" s="25">
        <f>760</f>
        <v>760</v>
      </c>
    </row>
    <row r="70" spans="7:15" x14ac:dyDescent="0.2">
      <c r="G70" s="25" t="s">
        <v>1003</v>
      </c>
    </row>
    <row r="72" spans="7:15" x14ac:dyDescent="0.2">
      <c r="L72" s="25" t="s">
        <v>1004</v>
      </c>
    </row>
    <row r="75" spans="7:15" x14ac:dyDescent="0.2">
      <c r="O75" s="25" t="s">
        <v>1005</v>
      </c>
    </row>
  </sheetData>
  <mergeCells count="3">
    <mergeCell ref="Q55:R55"/>
    <mergeCell ref="S55:T55"/>
    <mergeCell ref="U55:V5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86503-E1B2-4606-8F9E-32977EBF68E0}">
  <sheetPr>
    <pageSetUpPr fitToPage="1"/>
  </sheetPr>
  <dimension ref="A1:AR37"/>
  <sheetViews>
    <sheetView workbookViewId="0">
      <selection activeCell="C7" sqref="C7"/>
    </sheetView>
  </sheetViews>
  <sheetFormatPr baseColWidth="10" defaultColWidth="8.83203125" defaultRowHeight="15" x14ac:dyDescent="0.2"/>
  <cols>
    <col min="3" max="3" width="4.83203125" customWidth="1"/>
    <col min="4" max="9" width="5.33203125" customWidth="1"/>
    <col min="10" max="10" width="4.6640625" customWidth="1"/>
    <col min="11" max="21" width="5.33203125" customWidth="1"/>
    <col min="22" max="30" width="5" customWidth="1"/>
    <col min="31" max="31" width="8.6640625" customWidth="1"/>
    <col min="32" max="32" width="5" customWidth="1"/>
    <col min="39" max="39" width="15.33203125" bestFit="1" customWidth="1"/>
    <col min="40" max="40" width="14.6640625" bestFit="1" customWidth="1"/>
    <col min="41" max="41" width="9.1640625" bestFit="1" customWidth="1"/>
    <col min="42" max="42" width="22.5" bestFit="1" customWidth="1"/>
  </cols>
  <sheetData>
    <row r="1" spans="1:44" ht="19" x14ac:dyDescent="0.25">
      <c r="A1" t="s">
        <v>1006</v>
      </c>
      <c r="C1" t="s">
        <v>1007</v>
      </c>
      <c r="Q1" s="132" t="s">
        <v>1008</v>
      </c>
      <c r="R1" s="132"/>
      <c r="S1" s="132"/>
      <c r="T1" s="132"/>
      <c r="U1" s="132"/>
      <c r="AN1" t="s">
        <v>1009</v>
      </c>
    </row>
    <row r="2" spans="1:44" x14ac:dyDescent="0.2">
      <c r="C2" s="9" t="s">
        <v>1010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M2" t="s">
        <v>1011</v>
      </c>
      <c r="AN2" t="s">
        <v>1012</v>
      </c>
      <c r="AO2" t="s">
        <v>1013</v>
      </c>
      <c r="AP2" t="s">
        <v>1014</v>
      </c>
      <c r="AQ2" t="s">
        <v>1015</v>
      </c>
      <c r="AR2" t="s">
        <v>1016</v>
      </c>
    </row>
    <row r="3" spans="1:44" x14ac:dyDescent="0.2">
      <c r="B3" s="9"/>
      <c r="C3" s="9">
        <v>1</v>
      </c>
      <c r="D3" s="9">
        <v>2</v>
      </c>
      <c r="E3" s="9">
        <v>3</v>
      </c>
      <c r="F3" s="9">
        <v>4</v>
      </c>
      <c r="G3" s="9">
        <v>5</v>
      </c>
      <c r="H3" s="9">
        <v>6</v>
      </c>
      <c r="I3" s="9">
        <v>7</v>
      </c>
      <c r="J3" s="9">
        <v>8</v>
      </c>
      <c r="K3" s="9">
        <v>9</v>
      </c>
      <c r="L3" s="9">
        <v>10</v>
      </c>
      <c r="M3" s="9">
        <v>11</v>
      </c>
      <c r="N3" s="9">
        <v>12</v>
      </c>
      <c r="O3" s="9">
        <v>13</v>
      </c>
      <c r="P3" s="9">
        <v>14</v>
      </c>
      <c r="Q3" s="9">
        <v>15</v>
      </c>
      <c r="R3" s="9">
        <v>16</v>
      </c>
      <c r="S3" s="9">
        <v>17</v>
      </c>
      <c r="T3" s="9">
        <v>18</v>
      </c>
      <c r="U3" s="9">
        <v>19</v>
      </c>
      <c r="V3" s="9">
        <v>20</v>
      </c>
      <c r="W3" s="9">
        <v>21</v>
      </c>
      <c r="X3" s="9">
        <v>22</v>
      </c>
      <c r="Y3" s="9">
        <v>23</v>
      </c>
      <c r="Z3" s="9">
        <v>24</v>
      </c>
      <c r="AA3" s="9">
        <v>25</v>
      </c>
      <c r="AB3" s="9">
        <v>26</v>
      </c>
      <c r="AC3" s="9">
        <v>27</v>
      </c>
      <c r="AD3" s="9">
        <v>28</v>
      </c>
      <c r="AE3" s="10" t="s">
        <v>1017</v>
      </c>
      <c r="AF3" s="10" t="s">
        <v>1018</v>
      </c>
      <c r="AG3" s="9"/>
      <c r="AH3" s="9"/>
      <c r="AI3" s="9"/>
      <c r="AM3" t="s">
        <v>1019</v>
      </c>
      <c r="AN3">
        <v>10</v>
      </c>
      <c r="AO3">
        <v>21</v>
      </c>
      <c r="AP3">
        <f>AN3*AO3</f>
        <v>210</v>
      </c>
      <c r="AQ3">
        <v>3</v>
      </c>
      <c r="AR3">
        <f>AQ3*AP3</f>
        <v>630</v>
      </c>
    </row>
    <row r="4" spans="1:44" x14ac:dyDescent="0.2">
      <c r="B4" s="9">
        <v>30</v>
      </c>
      <c r="C4" s="111" t="s">
        <v>1020</v>
      </c>
      <c r="D4" s="111" t="s">
        <v>1020</v>
      </c>
      <c r="E4" s="111" t="s">
        <v>1020</v>
      </c>
      <c r="F4" s="111" t="s">
        <v>1020</v>
      </c>
      <c r="G4" s="111" t="s">
        <v>1020</v>
      </c>
      <c r="H4" s="111" t="s">
        <v>1020</v>
      </c>
      <c r="I4" s="111" t="s">
        <v>1020</v>
      </c>
      <c r="J4" s="111" t="s">
        <v>1020</v>
      </c>
      <c r="K4" s="111" t="s">
        <v>1020</v>
      </c>
      <c r="L4" s="111" t="s">
        <v>1020</v>
      </c>
      <c r="M4" s="111" t="s">
        <v>1020</v>
      </c>
      <c r="N4" s="111" t="s">
        <v>1020</v>
      </c>
      <c r="O4" s="111" t="s">
        <v>1020</v>
      </c>
      <c r="P4" s="111" t="s">
        <v>1020</v>
      </c>
      <c r="Q4" s="111" t="s">
        <v>1020</v>
      </c>
      <c r="R4" s="111" t="s">
        <v>1020</v>
      </c>
      <c r="S4" s="111" t="s">
        <v>1020</v>
      </c>
      <c r="T4" s="111" t="s">
        <v>1020</v>
      </c>
      <c r="U4" s="111" t="s">
        <v>1020</v>
      </c>
      <c r="V4" s="111" t="s">
        <v>1020</v>
      </c>
      <c r="W4" s="111" t="s">
        <v>1020</v>
      </c>
      <c r="X4" s="111" t="s">
        <v>1020</v>
      </c>
      <c r="Y4" s="111" t="s">
        <v>1020</v>
      </c>
      <c r="Z4" s="111" t="s">
        <v>1020</v>
      </c>
      <c r="AA4" s="111" t="s">
        <v>1020</v>
      </c>
      <c r="AB4" s="111" t="s">
        <v>1020</v>
      </c>
      <c r="AC4" s="111" t="s">
        <v>1020</v>
      </c>
      <c r="AD4" s="111" t="s">
        <v>1020</v>
      </c>
      <c r="AE4" s="9"/>
      <c r="AF4" s="9"/>
      <c r="AG4" s="9"/>
      <c r="AH4" s="9"/>
      <c r="AI4" s="9"/>
      <c r="AM4" t="s">
        <v>1021</v>
      </c>
      <c r="AN4">
        <v>10</v>
      </c>
      <c r="AO4">
        <v>12</v>
      </c>
      <c r="AP4">
        <f>AN4*AO4</f>
        <v>120</v>
      </c>
      <c r="AQ4">
        <v>5</v>
      </c>
      <c r="AR4">
        <f t="shared" ref="AR4:AR5" si="0">AQ4*AP4</f>
        <v>600</v>
      </c>
    </row>
    <row r="5" spans="1:44" x14ac:dyDescent="0.2">
      <c r="A5" t="s">
        <v>1022</v>
      </c>
      <c r="B5" s="9">
        <v>29</v>
      </c>
      <c r="C5" s="111" t="s">
        <v>1020</v>
      </c>
      <c r="D5" s="111" t="s">
        <v>1020</v>
      </c>
      <c r="E5" s="111" t="s">
        <v>1020</v>
      </c>
      <c r="F5" s="111" t="s">
        <v>1020</v>
      </c>
      <c r="G5" s="111" t="s">
        <v>1020</v>
      </c>
      <c r="H5" s="111" t="s">
        <v>1020</v>
      </c>
      <c r="I5" s="111" t="s">
        <v>1020</v>
      </c>
      <c r="J5" s="111" t="s">
        <v>1020</v>
      </c>
      <c r="K5" s="111" t="s">
        <v>1020</v>
      </c>
      <c r="L5" s="111" t="s">
        <v>1020</v>
      </c>
      <c r="M5" s="111" t="s">
        <v>1020</v>
      </c>
      <c r="N5" s="111" t="s">
        <v>1020</v>
      </c>
      <c r="O5" s="111" t="s">
        <v>1020</v>
      </c>
      <c r="P5" s="111" t="s">
        <v>1020</v>
      </c>
      <c r="Q5" s="111" t="s">
        <v>1020</v>
      </c>
      <c r="R5" s="111" t="s">
        <v>1020</v>
      </c>
      <c r="S5" s="111" t="s">
        <v>1020</v>
      </c>
      <c r="T5" s="111" t="s">
        <v>1020</v>
      </c>
      <c r="U5" s="111" t="s">
        <v>1020</v>
      </c>
      <c r="V5" s="111" t="s">
        <v>1020</v>
      </c>
      <c r="W5" s="111" t="s">
        <v>1020</v>
      </c>
      <c r="X5" s="111" t="s">
        <v>1020</v>
      </c>
      <c r="Y5" s="111" t="s">
        <v>1020</v>
      </c>
      <c r="Z5" s="111" t="s">
        <v>1020</v>
      </c>
      <c r="AA5" s="111" t="s">
        <v>1020</v>
      </c>
      <c r="AB5" s="111" t="s">
        <v>1020</v>
      </c>
      <c r="AC5" s="111" t="s">
        <v>1020</v>
      </c>
      <c r="AD5" s="111" t="s">
        <v>1020</v>
      </c>
      <c r="AE5" s="9"/>
      <c r="AF5" s="9"/>
      <c r="AG5" s="9"/>
      <c r="AH5" s="9" t="s">
        <v>1023</v>
      </c>
      <c r="AI5" s="9"/>
      <c r="AM5" t="s">
        <v>1021</v>
      </c>
      <c r="AN5">
        <v>10</v>
      </c>
      <c r="AO5">
        <v>13</v>
      </c>
      <c r="AP5">
        <f>AN5*AO5</f>
        <v>130</v>
      </c>
      <c r="AQ5">
        <v>2</v>
      </c>
      <c r="AR5">
        <f t="shared" si="0"/>
        <v>260</v>
      </c>
    </row>
    <row r="6" spans="1:44" ht="16" thickBot="1" x14ac:dyDescent="0.25">
      <c r="B6" s="9">
        <v>28</v>
      </c>
      <c r="C6" s="117" t="s">
        <v>1020</v>
      </c>
      <c r="D6" s="117" t="s">
        <v>1020</v>
      </c>
      <c r="E6" s="117" t="s">
        <v>1020</v>
      </c>
      <c r="F6" s="117" t="s">
        <v>1020</v>
      </c>
      <c r="G6" s="117" t="s">
        <v>1020</v>
      </c>
      <c r="H6" s="117" t="s">
        <v>1020</v>
      </c>
      <c r="I6" s="117" t="s">
        <v>1020</v>
      </c>
      <c r="J6" s="111" t="s">
        <v>1020</v>
      </c>
      <c r="K6" s="111" t="s">
        <v>1020</v>
      </c>
      <c r="L6" s="111" t="s">
        <v>1020</v>
      </c>
      <c r="M6" s="117" t="s">
        <v>1020</v>
      </c>
      <c r="N6" s="117" t="s">
        <v>1020</v>
      </c>
      <c r="O6" s="117" t="s">
        <v>1020</v>
      </c>
      <c r="P6" s="117" t="s">
        <v>1020</v>
      </c>
      <c r="Q6" s="117" t="s">
        <v>1020</v>
      </c>
      <c r="R6" s="117" t="s">
        <v>1020</v>
      </c>
      <c r="S6" s="117" t="s">
        <v>1020</v>
      </c>
      <c r="T6" s="111" t="s">
        <v>1020</v>
      </c>
      <c r="U6" s="111" t="s">
        <v>1020</v>
      </c>
      <c r="V6" s="117" t="s">
        <v>1020</v>
      </c>
      <c r="W6" s="117" t="s">
        <v>1020</v>
      </c>
      <c r="X6" s="117" t="s">
        <v>1020</v>
      </c>
      <c r="Y6" s="117" t="s">
        <v>1020</v>
      </c>
      <c r="Z6" s="117" t="s">
        <v>1020</v>
      </c>
      <c r="AA6" s="117" t="s">
        <v>1020</v>
      </c>
      <c r="AB6" s="117" t="s">
        <v>1020</v>
      </c>
      <c r="AC6" s="111" t="s">
        <v>1020</v>
      </c>
      <c r="AD6" s="111" t="s">
        <v>1020</v>
      </c>
      <c r="AE6" s="9"/>
      <c r="AF6" s="9"/>
      <c r="AG6" s="9"/>
      <c r="AH6" s="9">
        <f>SUM(AF:AF)</f>
        <v>630</v>
      </c>
      <c r="AI6" s="9"/>
      <c r="AR6">
        <f>SUM(AR3:AR5)</f>
        <v>1490</v>
      </c>
    </row>
    <row r="7" spans="1:44" x14ac:dyDescent="0.2">
      <c r="B7" s="9">
        <v>27</v>
      </c>
      <c r="C7" s="119" t="s">
        <v>969</v>
      </c>
      <c r="D7" s="114">
        <v>1490</v>
      </c>
      <c r="E7" s="114">
        <v>1465</v>
      </c>
      <c r="F7" s="114">
        <v>1440</v>
      </c>
      <c r="G7" s="114">
        <v>1415</v>
      </c>
      <c r="H7" s="114">
        <v>1390</v>
      </c>
      <c r="I7" s="120">
        <v>1365</v>
      </c>
      <c r="J7" s="116" t="s">
        <v>1020</v>
      </c>
      <c r="K7" s="111" t="s">
        <v>1020</v>
      </c>
      <c r="L7" s="115" t="s">
        <v>1020</v>
      </c>
      <c r="M7" s="119" t="s">
        <v>969</v>
      </c>
      <c r="N7" s="114">
        <v>1320</v>
      </c>
      <c r="O7" s="114">
        <v>1295</v>
      </c>
      <c r="P7" s="114">
        <v>1270</v>
      </c>
      <c r="Q7" s="114">
        <v>1245</v>
      </c>
      <c r="R7" s="114">
        <v>1220</v>
      </c>
      <c r="S7" s="120">
        <v>1195</v>
      </c>
      <c r="T7" s="116" t="s">
        <v>1020</v>
      </c>
      <c r="U7" s="115" t="s">
        <v>1020</v>
      </c>
      <c r="V7" s="119" t="s">
        <v>969</v>
      </c>
      <c r="W7" s="114">
        <v>1150</v>
      </c>
      <c r="X7" s="114">
        <v>1125</v>
      </c>
      <c r="Y7" s="114">
        <v>1100</v>
      </c>
      <c r="Z7" s="114">
        <v>1075</v>
      </c>
      <c r="AA7" s="114">
        <v>1050</v>
      </c>
      <c r="AB7" s="120">
        <v>1025</v>
      </c>
      <c r="AC7" s="116" t="s">
        <v>1020</v>
      </c>
      <c r="AD7" s="111" t="s">
        <v>1020</v>
      </c>
      <c r="AE7" s="9" t="str">
        <f t="shared" ref="AE7:AE20" si="1">IF(AE17="","",AE17)</f>
        <v/>
      </c>
      <c r="AF7" s="9"/>
      <c r="AG7" s="9"/>
      <c r="AH7" s="9"/>
    </row>
    <row r="8" spans="1:44" x14ac:dyDescent="0.2">
      <c r="B8" s="9">
        <v>26</v>
      </c>
      <c r="C8" s="121" t="s">
        <v>969</v>
      </c>
      <c r="D8" s="111">
        <v>1489</v>
      </c>
      <c r="E8" s="111">
        <v>1464</v>
      </c>
      <c r="F8" s="111">
        <v>1439</v>
      </c>
      <c r="G8" s="111">
        <v>1414</v>
      </c>
      <c r="H8" s="111">
        <v>1389</v>
      </c>
      <c r="I8" s="122">
        <v>1364</v>
      </c>
      <c r="J8" s="116" t="s">
        <v>1020</v>
      </c>
      <c r="K8" s="111" t="s">
        <v>1020</v>
      </c>
      <c r="L8" s="115" t="s">
        <v>1020</v>
      </c>
      <c r="M8" s="121" t="s">
        <v>969</v>
      </c>
      <c r="N8" s="111">
        <v>1319</v>
      </c>
      <c r="O8" s="111">
        <v>1294</v>
      </c>
      <c r="P8" s="111">
        <v>1269</v>
      </c>
      <c r="Q8" s="111">
        <v>1244</v>
      </c>
      <c r="R8" s="111">
        <v>1219</v>
      </c>
      <c r="S8" s="122">
        <v>1194</v>
      </c>
      <c r="T8" s="116" t="s">
        <v>1020</v>
      </c>
      <c r="U8" s="115" t="s">
        <v>1020</v>
      </c>
      <c r="V8" s="121" t="s">
        <v>969</v>
      </c>
      <c r="W8" s="111">
        <v>1149</v>
      </c>
      <c r="X8" s="111">
        <v>1124</v>
      </c>
      <c r="Y8" s="111">
        <v>1099</v>
      </c>
      <c r="Z8" s="111">
        <v>1074</v>
      </c>
      <c r="AA8" s="111">
        <v>1049</v>
      </c>
      <c r="AB8" s="122">
        <v>1024</v>
      </c>
      <c r="AC8" s="116" t="s">
        <v>1020</v>
      </c>
      <c r="AD8" s="111" t="s">
        <v>1020</v>
      </c>
      <c r="AE8" s="9" t="str">
        <f t="shared" si="1"/>
        <v/>
      </c>
      <c r="AF8" s="9"/>
      <c r="AG8" s="9"/>
      <c r="AH8" s="9"/>
    </row>
    <row r="9" spans="1:44" x14ac:dyDescent="0.2">
      <c r="B9" s="9">
        <v>25</v>
      </c>
      <c r="C9" s="121" t="s">
        <v>969</v>
      </c>
      <c r="D9" s="111">
        <v>1488</v>
      </c>
      <c r="E9" s="111">
        <v>1463</v>
      </c>
      <c r="F9" s="111">
        <v>1438</v>
      </c>
      <c r="G9" s="111">
        <v>1413</v>
      </c>
      <c r="H9" s="111">
        <v>1388</v>
      </c>
      <c r="I9" s="122">
        <v>1363</v>
      </c>
      <c r="J9" s="116" t="s">
        <v>1020</v>
      </c>
      <c r="K9" s="111" t="s">
        <v>1020</v>
      </c>
      <c r="L9" s="115" t="s">
        <v>1020</v>
      </c>
      <c r="M9" s="121" t="s">
        <v>969</v>
      </c>
      <c r="N9" s="111">
        <v>1318</v>
      </c>
      <c r="O9" s="111">
        <v>1293</v>
      </c>
      <c r="P9" s="111">
        <v>1268</v>
      </c>
      <c r="Q9" s="111">
        <v>1243</v>
      </c>
      <c r="R9" s="111">
        <v>1218</v>
      </c>
      <c r="S9" s="122">
        <v>1193</v>
      </c>
      <c r="T9" s="116" t="s">
        <v>1020</v>
      </c>
      <c r="U9" s="115" t="s">
        <v>1020</v>
      </c>
      <c r="V9" s="121" t="s">
        <v>969</v>
      </c>
      <c r="W9" s="111">
        <v>1148</v>
      </c>
      <c r="X9" s="111">
        <v>1123</v>
      </c>
      <c r="Y9" s="111">
        <v>1098</v>
      </c>
      <c r="Z9" s="111">
        <v>1073</v>
      </c>
      <c r="AA9" s="111">
        <v>1048</v>
      </c>
      <c r="AB9" s="122">
        <v>1023</v>
      </c>
      <c r="AC9" s="116" t="s">
        <v>1020</v>
      </c>
      <c r="AD9" s="111" t="s">
        <v>1020</v>
      </c>
      <c r="AE9" s="9" t="str">
        <f t="shared" si="1"/>
        <v/>
      </c>
      <c r="AF9" s="9"/>
      <c r="AG9" s="9"/>
      <c r="AH9" s="9"/>
    </row>
    <row r="10" spans="1:44" x14ac:dyDescent="0.2">
      <c r="B10" s="9">
        <v>24</v>
      </c>
      <c r="C10" s="121" t="s">
        <v>969</v>
      </c>
      <c r="D10" s="111">
        <v>1487</v>
      </c>
      <c r="E10" s="111">
        <v>1462</v>
      </c>
      <c r="F10" s="111">
        <v>1437</v>
      </c>
      <c r="G10" s="111">
        <v>1412</v>
      </c>
      <c r="H10" s="111">
        <v>1387</v>
      </c>
      <c r="I10" s="122">
        <v>1362</v>
      </c>
      <c r="J10" s="116" t="s">
        <v>1020</v>
      </c>
      <c r="K10" s="111" t="s">
        <v>1020</v>
      </c>
      <c r="L10" s="115" t="s">
        <v>1020</v>
      </c>
      <c r="M10" s="121" t="s">
        <v>969</v>
      </c>
      <c r="N10" s="111">
        <v>1317</v>
      </c>
      <c r="O10" s="111">
        <v>1292</v>
      </c>
      <c r="P10" s="111">
        <v>1267</v>
      </c>
      <c r="Q10" s="111">
        <v>1242</v>
      </c>
      <c r="R10" s="111">
        <v>1217</v>
      </c>
      <c r="S10" s="122">
        <v>1192</v>
      </c>
      <c r="T10" s="116" t="s">
        <v>1020</v>
      </c>
      <c r="U10" s="115" t="s">
        <v>1020</v>
      </c>
      <c r="V10" s="121" t="s">
        <v>969</v>
      </c>
      <c r="W10" s="111">
        <v>1147</v>
      </c>
      <c r="X10" s="111">
        <v>1122</v>
      </c>
      <c r="Y10" s="111">
        <v>1097</v>
      </c>
      <c r="Z10" s="111">
        <v>1072</v>
      </c>
      <c r="AA10" s="111">
        <v>1047</v>
      </c>
      <c r="AB10" s="122">
        <v>1022</v>
      </c>
      <c r="AC10" s="116" t="s">
        <v>1020</v>
      </c>
      <c r="AD10" s="111" t="s">
        <v>1020</v>
      </c>
      <c r="AE10" s="9" t="str">
        <f t="shared" si="1"/>
        <v/>
      </c>
      <c r="AF10" s="9"/>
      <c r="AG10" s="9"/>
      <c r="AH10" s="9"/>
    </row>
    <row r="11" spans="1:44" x14ac:dyDescent="0.2">
      <c r="B11" s="9">
        <v>23</v>
      </c>
      <c r="C11" s="121" t="s">
        <v>969</v>
      </c>
      <c r="D11" s="111">
        <v>1486</v>
      </c>
      <c r="E11" s="111">
        <v>1461</v>
      </c>
      <c r="F11" s="111">
        <v>1436</v>
      </c>
      <c r="G11" s="111">
        <v>1411</v>
      </c>
      <c r="H11" s="111">
        <v>1386</v>
      </c>
      <c r="I11" s="122">
        <v>1361</v>
      </c>
      <c r="J11" s="116" t="s">
        <v>1020</v>
      </c>
      <c r="K11" s="111" t="s">
        <v>1020</v>
      </c>
      <c r="L11" s="115" t="s">
        <v>1020</v>
      </c>
      <c r="M11" s="121" t="s">
        <v>969</v>
      </c>
      <c r="N11" s="111">
        <v>1316</v>
      </c>
      <c r="O11" s="111">
        <v>1291</v>
      </c>
      <c r="P11" s="111">
        <v>1266</v>
      </c>
      <c r="Q11" s="111">
        <v>1241</v>
      </c>
      <c r="R11" s="111">
        <v>1216</v>
      </c>
      <c r="S11" s="122">
        <v>1191</v>
      </c>
      <c r="T11" s="116" t="s">
        <v>1020</v>
      </c>
      <c r="U11" s="115" t="s">
        <v>1020</v>
      </c>
      <c r="V11" s="121" t="s">
        <v>969</v>
      </c>
      <c r="W11" s="111">
        <v>1146</v>
      </c>
      <c r="X11" s="111">
        <v>1121</v>
      </c>
      <c r="Y11" s="111">
        <v>1096</v>
      </c>
      <c r="Z11" s="111">
        <v>1071</v>
      </c>
      <c r="AA11" s="111">
        <v>1046</v>
      </c>
      <c r="AB11" s="122">
        <v>1021</v>
      </c>
      <c r="AC11" s="116" t="s">
        <v>1020</v>
      </c>
      <c r="AD11" s="111" t="s">
        <v>1020</v>
      </c>
      <c r="AE11" s="9" t="str">
        <f t="shared" si="1"/>
        <v>*</v>
      </c>
      <c r="AF11" s="9">
        <f>COUNTIF(C11:AD11,"&lt;&gt;Bord")*10</f>
        <v>210</v>
      </c>
      <c r="AG11" s="9"/>
      <c r="AH11" s="9"/>
    </row>
    <row r="12" spans="1:44" x14ac:dyDescent="0.2">
      <c r="B12" s="9">
        <v>22</v>
      </c>
      <c r="C12" s="121">
        <v>1510</v>
      </c>
      <c r="D12" s="111">
        <v>1485</v>
      </c>
      <c r="E12" s="111">
        <v>1460</v>
      </c>
      <c r="F12" s="111">
        <v>1435</v>
      </c>
      <c r="G12" s="111">
        <v>1410</v>
      </c>
      <c r="H12" s="111">
        <v>1385</v>
      </c>
      <c r="I12" s="122">
        <v>1360</v>
      </c>
      <c r="J12" s="116" t="s">
        <v>1020</v>
      </c>
      <c r="K12" s="111" t="s">
        <v>1020</v>
      </c>
      <c r="L12" s="115" t="s">
        <v>1020</v>
      </c>
      <c r="M12" s="121">
        <v>1340</v>
      </c>
      <c r="N12" s="111">
        <v>1315</v>
      </c>
      <c r="O12" s="111">
        <v>1290</v>
      </c>
      <c r="P12" s="111">
        <v>1265</v>
      </c>
      <c r="Q12" s="111">
        <v>1240</v>
      </c>
      <c r="R12" s="111">
        <v>1215</v>
      </c>
      <c r="S12" s="122">
        <v>1190</v>
      </c>
      <c r="T12" s="116" t="s">
        <v>1020</v>
      </c>
      <c r="U12" s="115" t="s">
        <v>1020</v>
      </c>
      <c r="V12" s="121">
        <v>1170</v>
      </c>
      <c r="W12" s="111">
        <v>1145</v>
      </c>
      <c r="X12" s="111">
        <v>1120</v>
      </c>
      <c r="Y12" s="111">
        <v>1095</v>
      </c>
      <c r="Z12" s="111">
        <v>1070</v>
      </c>
      <c r="AA12" s="111">
        <v>1045</v>
      </c>
      <c r="AB12" s="122">
        <v>1020</v>
      </c>
      <c r="AC12" s="116" t="s">
        <v>1020</v>
      </c>
      <c r="AD12" s="111" t="s">
        <v>1020</v>
      </c>
      <c r="AE12" s="9" t="str">
        <f t="shared" si="1"/>
        <v/>
      </c>
      <c r="AF12" s="9"/>
      <c r="AG12" s="9"/>
      <c r="AH12" s="9"/>
    </row>
    <row r="13" spans="1:44" x14ac:dyDescent="0.2">
      <c r="B13" s="9">
        <v>21</v>
      </c>
      <c r="C13" s="121">
        <v>1509</v>
      </c>
      <c r="D13" s="111">
        <v>1484</v>
      </c>
      <c r="E13" s="111">
        <v>1459</v>
      </c>
      <c r="F13" s="111">
        <v>1434</v>
      </c>
      <c r="G13" s="111">
        <v>1409</v>
      </c>
      <c r="H13" s="111">
        <v>1384</v>
      </c>
      <c r="I13" s="122">
        <v>1359</v>
      </c>
      <c r="J13" s="116" t="s">
        <v>1020</v>
      </c>
      <c r="K13" s="111" t="s">
        <v>1020</v>
      </c>
      <c r="L13" s="115" t="s">
        <v>1020</v>
      </c>
      <c r="M13" s="121">
        <v>1339</v>
      </c>
      <c r="N13" s="111">
        <v>1314</v>
      </c>
      <c r="O13" s="111">
        <v>1289</v>
      </c>
      <c r="P13" s="111">
        <v>1264</v>
      </c>
      <c r="Q13" s="111">
        <v>1239</v>
      </c>
      <c r="R13" s="111">
        <v>1214</v>
      </c>
      <c r="S13" s="122">
        <v>1189</v>
      </c>
      <c r="T13" s="116" t="s">
        <v>1020</v>
      </c>
      <c r="U13" s="115" t="s">
        <v>1020</v>
      </c>
      <c r="V13" s="121">
        <v>1169</v>
      </c>
      <c r="W13" s="111">
        <v>1144</v>
      </c>
      <c r="X13" s="111">
        <v>1119</v>
      </c>
      <c r="Y13" s="111">
        <v>1094</v>
      </c>
      <c r="Z13" s="111">
        <v>1069</v>
      </c>
      <c r="AA13" s="111">
        <v>1044</v>
      </c>
      <c r="AB13" s="122">
        <v>1019</v>
      </c>
      <c r="AC13" s="116" t="s">
        <v>1020</v>
      </c>
      <c r="AD13" s="111" t="s">
        <v>1020</v>
      </c>
      <c r="AE13" s="9" t="str">
        <f t="shared" si="1"/>
        <v/>
      </c>
      <c r="AF13" s="9"/>
      <c r="AG13" s="133" t="s">
        <v>1024</v>
      </c>
      <c r="AH13" s="9"/>
    </row>
    <row r="14" spans="1:44" x14ac:dyDescent="0.2">
      <c r="A14" s="133" t="s">
        <v>1025</v>
      </c>
      <c r="B14" s="9">
        <v>20</v>
      </c>
      <c r="C14" s="121">
        <v>1508</v>
      </c>
      <c r="D14" s="111">
        <v>1483</v>
      </c>
      <c r="E14" s="111">
        <v>1458</v>
      </c>
      <c r="F14" s="111">
        <v>1433</v>
      </c>
      <c r="G14" s="111">
        <v>1408</v>
      </c>
      <c r="H14" s="111">
        <v>1383</v>
      </c>
      <c r="I14" s="122">
        <v>1358</v>
      </c>
      <c r="J14" s="116" t="s">
        <v>1020</v>
      </c>
      <c r="K14" s="111" t="s">
        <v>1020</v>
      </c>
      <c r="L14" s="115" t="s">
        <v>1020</v>
      </c>
      <c r="M14" s="121">
        <v>1338</v>
      </c>
      <c r="N14" s="111">
        <v>1313</v>
      </c>
      <c r="O14" s="111">
        <v>1288</v>
      </c>
      <c r="P14" s="111">
        <v>1263</v>
      </c>
      <c r="Q14" s="111">
        <v>1238</v>
      </c>
      <c r="R14" s="111">
        <v>1213</v>
      </c>
      <c r="S14" s="122">
        <v>1188</v>
      </c>
      <c r="T14" s="116" t="s">
        <v>1020</v>
      </c>
      <c r="U14" s="115" t="s">
        <v>1020</v>
      </c>
      <c r="V14" s="121">
        <v>1168</v>
      </c>
      <c r="W14" s="111">
        <v>1143</v>
      </c>
      <c r="X14" s="111">
        <v>1118</v>
      </c>
      <c r="Y14" s="111">
        <v>1093</v>
      </c>
      <c r="Z14" s="111">
        <v>1068</v>
      </c>
      <c r="AA14" s="111">
        <v>1043</v>
      </c>
      <c r="AB14" s="122">
        <v>1018</v>
      </c>
      <c r="AC14" s="116" t="s">
        <v>1020</v>
      </c>
      <c r="AD14" s="111" t="s">
        <v>1020</v>
      </c>
      <c r="AE14" s="9" t="str">
        <f t="shared" si="1"/>
        <v/>
      </c>
      <c r="AF14" s="9"/>
      <c r="AG14" s="133"/>
      <c r="AH14" s="9"/>
    </row>
    <row r="15" spans="1:44" x14ac:dyDescent="0.2">
      <c r="A15" s="133"/>
      <c r="B15" s="9">
        <v>19</v>
      </c>
      <c r="C15" s="121">
        <v>1507</v>
      </c>
      <c r="D15" s="111">
        <v>1482</v>
      </c>
      <c r="E15" s="111">
        <v>1457</v>
      </c>
      <c r="F15" s="111">
        <v>1432</v>
      </c>
      <c r="G15" s="111">
        <v>1407</v>
      </c>
      <c r="H15" s="111">
        <v>1382</v>
      </c>
      <c r="I15" s="122">
        <v>1357</v>
      </c>
      <c r="J15" s="116" t="s">
        <v>1020</v>
      </c>
      <c r="K15" s="111" t="s">
        <v>1020</v>
      </c>
      <c r="L15" s="115" t="s">
        <v>1020</v>
      </c>
      <c r="M15" s="121">
        <v>1337</v>
      </c>
      <c r="N15" s="111">
        <v>1312</v>
      </c>
      <c r="O15" s="111">
        <v>1287</v>
      </c>
      <c r="P15" s="111">
        <v>1262</v>
      </c>
      <c r="Q15" s="111">
        <v>1237</v>
      </c>
      <c r="R15" s="111">
        <v>1212</v>
      </c>
      <c r="S15" s="122">
        <v>1187</v>
      </c>
      <c r="T15" s="116" t="s">
        <v>1020</v>
      </c>
      <c r="U15" s="115" t="s">
        <v>1020</v>
      </c>
      <c r="V15" s="121">
        <v>1167</v>
      </c>
      <c r="W15" s="111">
        <v>1142</v>
      </c>
      <c r="X15" s="111">
        <v>1117</v>
      </c>
      <c r="Y15" s="111">
        <v>1092</v>
      </c>
      <c r="Z15" s="111">
        <v>1067</v>
      </c>
      <c r="AA15" s="111">
        <v>1042</v>
      </c>
      <c r="AB15" s="122">
        <v>1017</v>
      </c>
      <c r="AC15" s="116" t="s">
        <v>1020</v>
      </c>
      <c r="AD15" s="111" t="s">
        <v>1020</v>
      </c>
      <c r="AE15" s="9" t="str">
        <f t="shared" si="1"/>
        <v/>
      </c>
      <c r="AF15" s="9"/>
      <c r="AG15" s="133"/>
      <c r="AH15" s="9"/>
    </row>
    <row r="16" spans="1:44" x14ac:dyDescent="0.2">
      <c r="A16" s="133"/>
      <c r="B16" s="9">
        <v>18</v>
      </c>
      <c r="C16" s="121">
        <v>1506</v>
      </c>
      <c r="D16" s="111">
        <v>1481</v>
      </c>
      <c r="E16" s="111">
        <v>1456</v>
      </c>
      <c r="F16" s="111">
        <v>1431</v>
      </c>
      <c r="G16" s="111">
        <v>1406</v>
      </c>
      <c r="H16" s="111">
        <v>1381</v>
      </c>
      <c r="I16" s="122">
        <v>1356</v>
      </c>
      <c r="J16" s="116" t="s">
        <v>1020</v>
      </c>
      <c r="K16" s="111" t="s">
        <v>1020</v>
      </c>
      <c r="L16" s="115" t="s">
        <v>1020</v>
      </c>
      <c r="M16" s="121">
        <v>1336</v>
      </c>
      <c r="N16" s="111">
        <v>1311</v>
      </c>
      <c r="O16" s="111">
        <v>1286</v>
      </c>
      <c r="P16" s="111">
        <v>1261</v>
      </c>
      <c r="Q16" s="111">
        <v>1236</v>
      </c>
      <c r="R16" s="111">
        <v>1211</v>
      </c>
      <c r="S16" s="122">
        <v>1186</v>
      </c>
      <c r="T16" s="116" t="s">
        <v>1020</v>
      </c>
      <c r="U16" s="115" t="s">
        <v>1020</v>
      </c>
      <c r="V16" s="121">
        <v>1166</v>
      </c>
      <c r="W16" s="111">
        <v>1141</v>
      </c>
      <c r="X16" s="111">
        <v>1116</v>
      </c>
      <c r="Y16" s="111">
        <v>1091</v>
      </c>
      <c r="Z16" s="111">
        <v>1066</v>
      </c>
      <c r="AA16" s="111">
        <v>1041</v>
      </c>
      <c r="AB16" s="122">
        <v>1016</v>
      </c>
      <c r="AC16" s="116" t="s">
        <v>1020</v>
      </c>
      <c r="AD16" s="111" t="s">
        <v>1020</v>
      </c>
      <c r="AE16" s="9" t="str">
        <f t="shared" si="1"/>
        <v/>
      </c>
      <c r="AF16" s="9"/>
      <c r="AG16" s="133"/>
      <c r="AH16" s="9"/>
    </row>
    <row r="17" spans="1:35" x14ac:dyDescent="0.2">
      <c r="A17" s="133"/>
      <c r="B17" s="9">
        <v>17</v>
      </c>
      <c r="C17" s="121">
        <v>1505</v>
      </c>
      <c r="D17" s="111">
        <v>1480</v>
      </c>
      <c r="E17" s="111">
        <v>1455</v>
      </c>
      <c r="F17" s="111">
        <v>1430</v>
      </c>
      <c r="G17" s="111">
        <v>1405</v>
      </c>
      <c r="H17" s="111">
        <v>1380</v>
      </c>
      <c r="I17" s="122">
        <v>1355</v>
      </c>
      <c r="J17" s="116" t="s">
        <v>1020</v>
      </c>
      <c r="K17" s="111" t="s">
        <v>1020</v>
      </c>
      <c r="L17" s="115" t="s">
        <v>1020</v>
      </c>
      <c r="M17" s="121">
        <v>1335</v>
      </c>
      <c r="N17" s="111">
        <v>1310</v>
      </c>
      <c r="O17" s="111">
        <v>1285</v>
      </c>
      <c r="P17" s="111">
        <v>1260</v>
      </c>
      <c r="Q17" s="111">
        <v>1235</v>
      </c>
      <c r="R17" s="111">
        <v>1210</v>
      </c>
      <c r="S17" s="122">
        <v>1185</v>
      </c>
      <c r="T17" s="116" t="s">
        <v>1020</v>
      </c>
      <c r="U17" s="115" t="s">
        <v>1020</v>
      </c>
      <c r="V17" s="121">
        <v>1165</v>
      </c>
      <c r="W17" s="111">
        <v>1140</v>
      </c>
      <c r="X17" s="111">
        <v>1115</v>
      </c>
      <c r="Y17" s="111">
        <v>1090</v>
      </c>
      <c r="Z17" s="111">
        <v>1065</v>
      </c>
      <c r="AA17" s="111">
        <v>1040</v>
      </c>
      <c r="AB17" s="122">
        <v>1015</v>
      </c>
      <c r="AC17" s="116" t="s">
        <v>1020</v>
      </c>
      <c r="AD17" s="111" t="s">
        <v>1020</v>
      </c>
      <c r="AE17" s="9" t="str">
        <f t="shared" si="1"/>
        <v/>
      </c>
      <c r="AF17" s="9"/>
      <c r="AG17" s="133"/>
      <c r="AH17" s="9"/>
    </row>
    <row r="18" spans="1:35" x14ac:dyDescent="0.2">
      <c r="A18" s="133"/>
      <c r="B18" s="9">
        <v>16</v>
      </c>
      <c r="C18" s="121">
        <v>1504</v>
      </c>
      <c r="D18" s="111">
        <v>1479</v>
      </c>
      <c r="E18" s="111">
        <v>1454</v>
      </c>
      <c r="F18" s="111">
        <v>1429</v>
      </c>
      <c r="G18" s="111">
        <v>1404</v>
      </c>
      <c r="H18" s="111">
        <v>1379</v>
      </c>
      <c r="I18" s="122">
        <v>1354</v>
      </c>
      <c r="J18" s="116" t="s">
        <v>1020</v>
      </c>
      <c r="K18" s="111" t="s">
        <v>1020</v>
      </c>
      <c r="L18" s="115" t="s">
        <v>1020</v>
      </c>
      <c r="M18" s="121">
        <v>1334</v>
      </c>
      <c r="N18" s="111">
        <v>1309</v>
      </c>
      <c r="O18" s="111">
        <v>1284</v>
      </c>
      <c r="P18" s="111">
        <v>1259</v>
      </c>
      <c r="Q18" s="111">
        <v>1234</v>
      </c>
      <c r="R18" s="111">
        <v>1209</v>
      </c>
      <c r="S18" s="122">
        <v>1184</v>
      </c>
      <c r="T18" s="116" t="s">
        <v>1020</v>
      </c>
      <c r="U18" s="115" t="s">
        <v>1020</v>
      </c>
      <c r="V18" s="121">
        <v>1164</v>
      </c>
      <c r="W18" s="111">
        <v>1139</v>
      </c>
      <c r="X18" s="111">
        <v>1114</v>
      </c>
      <c r="Y18" s="111">
        <v>1089</v>
      </c>
      <c r="Z18" s="111">
        <v>1064</v>
      </c>
      <c r="AA18" s="111">
        <v>1039</v>
      </c>
      <c r="AB18" s="122">
        <v>1014</v>
      </c>
      <c r="AC18" s="116" t="s">
        <v>1020</v>
      </c>
      <c r="AD18" s="111" t="s">
        <v>1020</v>
      </c>
      <c r="AE18" s="9" t="str">
        <f t="shared" si="1"/>
        <v/>
      </c>
      <c r="AF18" s="9"/>
      <c r="AG18" s="133"/>
      <c r="AH18" s="9"/>
    </row>
    <row r="19" spans="1:35" x14ac:dyDescent="0.2">
      <c r="A19" s="133"/>
      <c r="B19" s="9">
        <v>15</v>
      </c>
      <c r="C19" s="123">
        <v>1503</v>
      </c>
      <c r="D19" s="113">
        <v>1478</v>
      </c>
      <c r="E19" s="113">
        <v>1453</v>
      </c>
      <c r="F19" s="113">
        <v>1428</v>
      </c>
      <c r="G19" s="113">
        <v>1403</v>
      </c>
      <c r="H19" s="113">
        <v>1378</v>
      </c>
      <c r="I19" s="124">
        <v>1353</v>
      </c>
      <c r="J19" s="116" t="s">
        <v>1020</v>
      </c>
      <c r="K19" s="111" t="s">
        <v>1020</v>
      </c>
      <c r="L19" s="115" t="s">
        <v>1020</v>
      </c>
      <c r="M19" s="123">
        <v>1333</v>
      </c>
      <c r="N19" s="113">
        <v>1308</v>
      </c>
      <c r="O19" s="113">
        <v>1283</v>
      </c>
      <c r="P19" s="113">
        <v>1258</v>
      </c>
      <c r="Q19" s="113">
        <v>1233</v>
      </c>
      <c r="R19" s="113">
        <v>1208</v>
      </c>
      <c r="S19" s="124">
        <v>1183</v>
      </c>
      <c r="T19" s="116" t="s">
        <v>1020</v>
      </c>
      <c r="U19" s="115" t="s">
        <v>1020</v>
      </c>
      <c r="V19" s="123">
        <v>1163</v>
      </c>
      <c r="W19" s="113">
        <v>1138</v>
      </c>
      <c r="X19" s="113">
        <v>1113</v>
      </c>
      <c r="Y19" s="113">
        <v>1088</v>
      </c>
      <c r="Z19" s="113">
        <v>1063</v>
      </c>
      <c r="AA19" s="113">
        <v>1038</v>
      </c>
      <c r="AB19" s="124">
        <v>1013</v>
      </c>
      <c r="AC19" s="116" t="s">
        <v>1020</v>
      </c>
      <c r="AD19" s="111" t="s">
        <v>1020</v>
      </c>
      <c r="AE19" s="9" t="str">
        <f t="shared" si="1"/>
        <v/>
      </c>
      <c r="AF19" s="9"/>
      <c r="AG19" s="9"/>
      <c r="AH19" s="9"/>
    </row>
    <row r="20" spans="1:35" x14ac:dyDescent="0.2">
      <c r="B20" s="9">
        <v>14</v>
      </c>
      <c r="C20" s="121">
        <v>1502</v>
      </c>
      <c r="D20" s="111">
        <v>1477</v>
      </c>
      <c r="E20" s="111">
        <v>1452</v>
      </c>
      <c r="F20" s="111">
        <v>1427</v>
      </c>
      <c r="G20" s="111">
        <v>1402</v>
      </c>
      <c r="H20" s="111">
        <v>1377</v>
      </c>
      <c r="I20" s="122">
        <v>1352</v>
      </c>
      <c r="J20" s="116" t="s">
        <v>1020</v>
      </c>
      <c r="K20" s="111" t="s">
        <v>1020</v>
      </c>
      <c r="L20" s="115" t="s">
        <v>1020</v>
      </c>
      <c r="M20" s="121">
        <v>1332</v>
      </c>
      <c r="N20" s="111">
        <v>1307</v>
      </c>
      <c r="O20" s="111">
        <v>1282</v>
      </c>
      <c r="P20" s="111">
        <v>1257</v>
      </c>
      <c r="Q20" s="111">
        <v>1232</v>
      </c>
      <c r="R20" s="111">
        <v>1207</v>
      </c>
      <c r="S20" s="122">
        <v>1182</v>
      </c>
      <c r="T20" s="116" t="s">
        <v>1020</v>
      </c>
      <c r="U20" s="115" t="s">
        <v>1020</v>
      </c>
      <c r="V20" s="121">
        <v>1162</v>
      </c>
      <c r="W20" s="111">
        <v>1137</v>
      </c>
      <c r="X20" s="111">
        <v>1112</v>
      </c>
      <c r="Y20" s="111">
        <v>1087</v>
      </c>
      <c r="Z20" s="111">
        <v>1062</v>
      </c>
      <c r="AA20" s="111">
        <v>1037</v>
      </c>
      <c r="AB20" s="122">
        <v>1012</v>
      </c>
      <c r="AC20" s="116" t="s">
        <v>1020</v>
      </c>
      <c r="AD20" s="111" t="s">
        <v>1020</v>
      </c>
      <c r="AE20" s="9" t="str">
        <f t="shared" si="1"/>
        <v/>
      </c>
      <c r="AF20" s="9"/>
      <c r="AG20" s="9"/>
      <c r="AH20" s="9"/>
    </row>
    <row r="21" spans="1:35" x14ac:dyDescent="0.2">
      <c r="B21" s="9">
        <v>13</v>
      </c>
      <c r="C21" s="121">
        <v>1501</v>
      </c>
      <c r="D21" s="111">
        <v>1476</v>
      </c>
      <c r="E21" s="111">
        <v>1451</v>
      </c>
      <c r="F21" s="111">
        <v>1426</v>
      </c>
      <c r="G21" s="111">
        <v>1401</v>
      </c>
      <c r="H21" s="111">
        <v>1376</v>
      </c>
      <c r="I21" s="122">
        <v>1351</v>
      </c>
      <c r="J21" s="116" t="s">
        <v>1020</v>
      </c>
      <c r="K21" s="111" t="s">
        <v>1020</v>
      </c>
      <c r="L21" s="115" t="s">
        <v>1020</v>
      </c>
      <c r="M21" s="121">
        <v>1331</v>
      </c>
      <c r="N21" s="111">
        <v>1306</v>
      </c>
      <c r="O21" s="111">
        <v>1281</v>
      </c>
      <c r="P21" s="111">
        <v>1256</v>
      </c>
      <c r="Q21" s="111">
        <v>1231</v>
      </c>
      <c r="R21" s="111">
        <v>1206</v>
      </c>
      <c r="S21" s="122">
        <v>1181</v>
      </c>
      <c r="T21" s="116" t="s">
        <v>1020</v>
      </c>
      <c r="U21" s="115" t="s">
        <v>1020</v>
      </c>
      <c r="V21" s="121">
        <v>1161</v>
      </c>
      <c r="W21" s="111">
        <v>1136</v>
      </c>
      <c r="X21" s="111">
        <v>1111</v>
      </c>
      <c r="Y21" s="111">
        <v>1086</v>
      </c>
      <c r="Z21" s="111">
        <v>1061</v>
      </c>
      <c r="AA21" s="111">
        <v>1036</v>
      </c>
      <c r="AB21" s="122">
        <v>1011</v>
      </c>
      <c r="AC21" s="116" t="s">
        <v>1020</v>
      </c>
      <c r="AD21" s="111" t="s">
        <v>1020</v>
      </c>
      <c r="AE21" s="9" t="str">
        <f>IF(AE31="","",AE31)</f>
        <v>*</v>
      </c>
      <c r="AF21" s="9">
        <f>COUNTIF(C21:AD21,"&lt;&gt;Bord")*10</f>
        <v>210</v>
      </c>
      <c r="AG21" s="9"/>
      <c r="AH21" s="127" t="s">
        <v>1026</v>
      </c>
    </row>
    <row r="22" spans="1:35" x14ac:dyDescent="0.2">
      <c r="B22" s="9">
        <v>12</v>
      </c>
      <c r="C22" s="121">
        <v>1500</v>
      </c>
      <c r="D22" s="111">
        <v>1475</v>
      </c>
      <c r="E22" s="111">
        <v>1450</v>
      </c>
      <c r="F22" s="111">
        <v>1425</v>
      </c>
      <c r="G22" s="111">
        <v>1400</v>
      </c>
      <c r="H22" s="111">
        <v>1375</v>
      </c>
      <c r="I22" s="122">
        <v>1350</v>
      </c>
      <c r="J22" s="116" t="s">
        <v>1020</v>
      </c>
      <c r="K22" s="111" t="s">
        <v>1020</v>
      </c>
      <c r="L22" s="115" t="s">
        <v>1020</v>
      </c>
      <c r="M22" s="121">
        <v>1330</v>
      </c>
      <c r="N22" s="111">
        <v>1305</v>
      </c>
      <c r="O22" s="111">
        <v>1280</v>
      </c>
      <c r="P22" s="111">
        <v>1255</v>
      </c>
      <c r="Q22" s="111">
        <v>1230</v>
      </c>
      <c r="R22" s="111">
        <v>1205</v>
      </c>
      <c r="S22" s="122">
        <v>1180</v>
      </c>
      <c r="T22" s="116" t="s">
        <v>1020</v>
      </c>
      <c r="U22" s="115" t="s">
        <v>1020</v>
      </c>
      <c r="V22" s="121">
        <v>1160</v>
      </c>
      <c r="W22" s="111">
        <v>1135</v>
      </c>
      <c r="X22" s="111">
        <v>1110</v>
      </c>
      <c r="Y22" s="111">
        <v>1085</v>
      </c>
      <c r="Z22" s="111">
        <v>1060</v>
      </c>
      <c r="AA22" s="111">
        <v>1035</v>
      </c>
      <c r="AB22" s="122">
        <v>1010</v>
      </c>
      <c r="AC22" s="116" t="s">
        <v>1020</v>
      </c>
      <c r="AD22" s="111" t="s">
        <v>1020</v>
      </c>
      <c r="AE22" s="9"/>
      <c r="AF22" s="9"/>
      <c r="AG22" s="9"/>
      <c r="AH22" s="10"/>
    </row>
    <row r="23" spans="1:35" x14ac:dyDescent="0.2">
      <c r="B23" s="9">
        <v>11</v>
      </c>
      <c r="C23" s="121">
        <v>1499</v>
      </c>
      <c r="D23" s="111">
        <v>1474</v>
      </c>
      <c r="E23" s="111">
        <v>1449</v>
      </c>
      <c r="F23" s="111">
        <v>1424</v>
      </c>
      <c r="G23" s="111">
        <v>1399</v>
      </c>
      <c r="H23" s="111">
        <v>1374</v>
      </c>
      <c r="I23" s="122">
        <v>1349</v>
      </c>
      <c r="J23" s="116" t="s">
        <v>1020</v>
      </c>
      <c r="K23" s="111" t="s">
        <v>1020</v>
      </c>
      <c r="L23" s="115" t="s">
        <v>1020</v>
      </c>
      <c r="M23" s="121">
        <v>1329</v>
      </c>
      <c r="N23" s="111">
        <v>1304</v>
      </c>
      <c r="O23" s="111">
        <v>1279</v>
      </c>
      <c r="P23" s="111">
        <v>1254</v>
      </c>
      <c r="Q23" s="111">
        <v>1229</v>
      </c>
      <c r="R23" s="111">
        <v>1204</v>
      </c>
      <c r="S23" s="122">
        <v>1179</v>
      </c>
      <c r="T23" s="116" t="s">
        <v>1020</v>
      </c>
      <c r="U23" s="115" t="s">
        <v>1020</v>
      </c>
      <c r="V23" s="121">
        <v>1159</v>
      </c>
      <c r="W23" s="111">
        <v>1134</v>
      </c>
      <c r="X23" s="111">
        <v>1109</v>
      </c>
      <c r="Y23" s="111">
        <v>1084</v>
      </c>
      <c r="Z23" s="111">
        <v>1059</v>
      </c>
      <c r="AA23" s="111">
        <v>1034</v>
      </c>
      <c r="AB23" s="122">
        <v>1009</v>
      </c>
      <c r="AC23" s="116" t="s">
        <v>1020</v>
      </c>
      <c r="AD23" s="111" t="s">
        <v>1020</v>
      </c>
      <c r="AE23" s="9"/>
      <c r="AF23" s="9"/>
      <c r="AG23" s="9"/>
      <c r="AH23" s="128" t="s">
        <v>1027</v>
      </c>
    </row>
    <row r="24" spans="1:35" x14ac:dyDescent="0.2">
      <c r="B24" s="9">
        <v>10</v>
      </c>
      <c r="C24" s="121">
        <v>1498</v>
      </c>
      <c r="D24" s="111">
        <v>1473</v>
      </c>
      <c r="E24" s="111">
        <v>1448</v>
      </c>
      <c r="F24" s="111">
        <v>1423</v>
      </c>
      <c r="G24" s="111">
        <v>1398</v>
      </c>
      <c r="H24" s="111">
        <v>1373</v>
      </c>
      <c r="I24" s="122">
        <v>1348</v>
      </c>
      <c r="J24" s="116" t="s">
        <v>1020</v>
      </c>
      <c r="K24" s="111" t="s">
        <v>1020</v>
      </c>
      <c r="L24" s="115" t="s">
        <v>1020</v>
      </c>
      <c r="M24" s="121">
        <v>1328</v>
      </c>
      <c r="N24" s="111">
        <v>1303</v>
      </c>
      <c r="O24" s="111">
        <v>1278</v>
      </c>
      <c r="P24" s="111">
        <v>1253</v>
      </c>
      <c r="Q24" s="111">
        <v>1228</v>
      </c>
      <c r="R24" s="111">
        <v>1203</v>
      </c>
      <c r="S24" s="122">
        <v>1178</v>
      </c>
      <c r="T24" s="116" t="s">
        <v>1020</v>
      </c>
      <c r="U24" s="115" t="s">
        <v>1020</v>
      </c>
      <c r="V24" s="121">
        <v>1158</v>
      </c>
      <c r="W24" s="111">
        <v>1133</v>
      </c>
      <c r="X24" s="111">
        <v>1108</v>
      </c>
      <c r="Y24" s="111">
        <v>1083</v>
      </c>
      <c r="Z24" s="111">
        <v>1058</v>
      </c>
      <c r="AA24" s="111">
        <v>1033</v>
      </c>
      <c r="AB24" s="122">
        <v>1008</v>
      </c>
      <c r="AC24" s="116" t="s">
        <v>1020</v>
      </c>
      <c r="AD24" s="111" t="s">
        <v>1020</v>
      </c>
      <c r="AE24" s="9"/>
      <c r="AF24" s="9"/>
      <c r="AG24" s="9"/>
      <c r="AH24" s="9"/>
    </row>
    <row r="25" spans="1:35" x14ac:dyDescent="0.2">
      <c r="B25" s="9">
        <v>9</v>
      </c>
      <c r="C25" s="121">
        <v>1497</v>
      </c>
      <c r="D25" s="111">
        <v>1472</v>
      </c>
      <c r="E25" s="111">
        <v>1447</v>
      </c>
      <c r="F25" s="111">
        <v>1422</v>
      </c>
      <c r="G25" s="111">
        <v>1397</v>
      </c>
      <c r="H25" s="111">
        <v>1372</v>
      </c>
      <c r="I25" s="122">
        <v>1347</v>
      </c>
      <c r="J25" s="116" t="s">
        <v>1020</v>
      </c>
      <c r="K25" s="111" t="s">
        <v>1020</v>
      </c>
      <c r="L25" s="115" t="s">
        <v>1020</v>
      </c>
      <c r="M25" s="121">
        <v>1327</v>
      </c>
      <c r="N25" s="111">
        <v>1302</v>
      </c>
      <c r="O25" s="111">
        <v>1277</v>
      </c>
      <c r="P25" s="111">
        <v>1252</v>
      </c>
      <c r="Q25" s="111">
        <v>1227</v>
      </c>
      <c r="R25" s="111">
        <v>1202</v>
      </c>
      <c r="S25" s="122">
        <v>1177</v>
      </c>
      <c r="T25" s="116" t="s">
        <v>1020</v>
      </c>
      <c r="U25" s="115" t="s">
        <v>1020</v>
      </c>
      <c r="V25" s="121">
        <v>1157</v>
      </c>
      <c r="W25" s="111">
        <v>1132</v>
      </c>
      <c r="X25" s="111">
        <v>1107</v>
      </c>
      <c r="Y25" s="111">
        <v>1082</v>
      </c>
      <c r="Z25" s="111">
        <v>1057</v>
      </c>
      <c r="AA25" s="111">
        <v>1032</v>
      </c>
      <c r="AB25" s="122">
        <v>1007</v>
      </c>
      <c r="AC25" s="116" t="s">
        <v>1020</v>
      </c>
      <c r="AD25" s="111" t="s">
        <v>1020</v>
      </c>
      <c r="AE25" s="9"/>
      <c r="AF25" s="9"/>
      <c r="AG25" s="9"/>
      <c r="AH25" s="9"/>
    </row>
    <row r="26" spans="1:35" x14ac:dyDescent="0.2">
      <c r="B26" s="9">
        <v>8</v>
      </c>
      <c r="C26" s="121">
        <v>1496</v>
      </c>
      <c r="D26" s="111">
        <v>1471</v>
      </c>
      <c r="E26" s="111">
        <v>1446</v>
      </c>
      <c r="F26" s="111">
        <v>1421</v>
      </c>
      <c r="G26" s="111">
        <v>1396</v>
      </c>
      <c r="H26" s="111">
        <v>1371</v>
      </c>
      <c r="I26" s="122">
        <v>1346</v>
      </c>
      <c r="J26" s="116" t="s">
        <v>1020</v>
      </c>
      <c r="K26" s="111" t="s">
        <v>1020</v>
      </c>
      <c r="L26" s="115" t="s">
        <v>1020</v>
      </c>
      <c r="M26" s="121">
        <v>1326</v>
      </c>
      <c r="N26" s="111">
        <v>1301</v>
      </c>
      <c r="O26" s="111">
        <v>1276</v>
      </c>
      <c r="P26" s="111">
        <v>1251</v>
      </c>
      <c r="Q26" s="111">
        <v>1226</v>
      </c>
      <c r="R26" s="111">
        <v>1201</v>
      </c>
      <c r="S26" s="122">
        <v>1176</v>
      </c>
      <c r="T26" s="116" t="s">
        <v>1020</v>
      </c>
      <c r="U26" s="115" t="s">
        <v>1020</v>
      </c>
      <c r="V26" s="121">
        <v>1156</v>
      </c>
      <c r="W26" s="111">
        <v>1131</v>
      </c>
      <c r="X26" s="111">
        <v>1106</v>
      </c>
      <c r="Y26" s="111">
        <v>1081</v>
      </c>
      <c r="Z26" s="111">
        <v>1056</v>
      </c>
      <c r="AA26" s="111">
        <v>1031</v>
      </c>
      <c r="AB26" s="122">
        <v>1006</v>
      </c>
      <c r="AC26" s="116" t="s">
        <v>1020</v>
      </c>
      <c r="AD26" s="111" t="s">
        <v>1020</v>
      </c>
      <c r="AE26" s="9"/>
      <c r="AF26" s="9"/>
      <c r="AG26" s="9"/>
      <c r="AH26" s="9"/>
    </row>
    <row r="27" spans="1:35" x14ac:dyDescent="0.2">
      <c r="B27" s="9">
        <v>7</v>
      </c>
      <c r="C27" s="121">
        <v>1495</v>
      </c>
      <c r="D27" s="111">
        <v>1470</v>
      </c>
      <c r="E27" s="111">
        <v>1445</v>
      </c>
      <c r="F27" s="111">
        <v>1420</v>
      </c>
      <c r="G27" s="111">
        <v>1395</v>
      </c>
      <c r="H27" s="111">
        <v>1370</v>
      </c>
      <c r="I27" s="122">
        <v>1345</v>
      </c>
      <c r="J27" s="116" t="s">
        <v>1020</v>
      </c>
      <c r="K27" s="111" t="s">
        <v>1020</v>
      </c>
      <c r="L27" s="115" t="s">
        <v>1020</v>
      </c>
      <c r="M27" s="121">
        <v>1325</v>
      </c>
      <c r="N27" s="111">
        <v>1300</v>
      </c>
      <c r="O27" s="111">
        <v>1275</v>
      </c>
      <c r="P27" s="111">
        <v>1250</v>
      </c>
      <c r="Q27" s="111">
        <v>1225</v>
      </c>
      <c r="R27" s="111">
        <v>1200</v>
      </c>
      <c r="S27" s="122">
        <v>1175</v>
      </c>
      <c r="T27" s="116" t="s">
        <v>1020</v>
      </c>
      <c r="U27" s="115" t="s">
        <v>1020</v>
      </c>
      <c r="V27" s="121">
        <v>1155</v>
      </c>
      <c r="W27" s="111">
        <v>1130</v>
      </c>
      <c r="X27" s="111">
        <v>1105</v>
      </c>
      <c r="Y27" s="111">
        <v>1080</v>
      </c>
      <c r="Z27" s="111">
        <v>1055</v>
      </c>
      <c r="AA27" s="111">
        <v>1030</v>
      </c>
      <c r="AB27" s="122">
        <v>1005</v>
      </c>
      <c r="AC27" s="116" t="s">
        <v>1020</v>
      </c>
      <c r="AD27" s="111" t="s">
        <v>1020</v>
      </c>
      <c r="AE27" s="9"/>
      <c r="AF27" s="9"/>
      <c r="AG27" s="9"/>
      <c r="AH27" s="9"/>
    </row>
    <row r="28" spans="1:35" x14ac:dyDescent="0.2">
      <c r="B28" s="9">
        <v>6</v>
      </c>
      <c r="C28" s="121">
        <v>1494</v>
      </c>
      <c r="D28" s="111">
        <v>1469</v>
      </c>
      <c r="E28" s="111">
        <v>1444</v>
      </c>
      <c r="F28" s="111">
        <v>1419</v>
      </c>
      <c r="G28" s="111">
        <v>1394</v>
      </c>
      <c r="H28" s="111">
        <v>1369</v>
      </c>
      <c r="I28" s="122">
        <v>1344</v>
      </c>
      <c r="J28" s="116" t="s">
        <v>1020</v>
      </c>
      <c r="K28" s="111" t="s">
        <v>1020</v>
      </c>
      <c r="L28" s="115" t="s">
        <v>1020</v>
      </c>
      <c r="M28" s="121">
        <v>1324</v>
      </c>
      <c r="N28" s="111">
        <v>1299</v>
      </c>
      <c r="O28" s="111">
        <v>1274</v>
      </c>
      <c r="P28" s="111">
        <v>1249</v>
      </c>
      <c r="Q28" s="111">
        <v>1224</v>
      </c>
      <c r="R28" s="111">
        <v>1199</v>
      </c>
      <c r="S28" s="122">
        <v>1174</v>
      </c>
      <c r="T28" s="116" t="s">
        <v>1020</v>
      </c>
      <c r="U28" s="115" t="s">
        <v>1020</v>
      </c>
      <c r="V28" s="121">
        <v>1154</v>
      </c>
      <c r="W28" s="111">
        <v>1129</v>
      </c>
      <c r="X28" s="111">
        <v>1104</v>
      </c>
      <c r="Y28" s="111">
        <v>1079</v>
      </c>
      <c r="Z28" s="111">
        <v>1054</v>
      </c>
      <c r="AA28" s="111">
        <v>1029</v>
      </c>
      <c r="AB28" s="122">
        <v>1004</v>
      </c>
      <c r="AC28" s="116" t="s">
        <v>1020</v>
      </c>
      <c r="AD28" s="111" t="s">
        <v>1020</v>
      </c>
      <c r="AE28" s="9"/>
      <c r="AF28" s="9"/>
      <c r="AG28" s="9"/>
      <c r="AH28" s="9"/>
      <c r="AI28" t="s">
        <v>1028</v>
      </c>
    </row>
    <row r="29" spans="1:35" x14ac:dyDescent="0.2">
      <c r="B29" s="9">
        <v>5</v>
      </c>
      <c r="C29" s="121">
        <v>1493</v>
      </c>
      <c r="D29" s="111">
        <v>1468</v>
      </c>
      <c r="E29" s="111">
        <v>1443</v>
      </c>
      <c r="F29" s="111">
        <v>1418</v>
      </c>
      <c r="G29" s="111">
        <v>1393</v>
      </c>
      <c r="H29" s="111">
        <v>1368</v>
      </c>
      <c r="I29" s="122">
        <v>1343</v>
      </c>
      <c r="J29" s="116" t="s">
        <v>1020</v>
      </c>
      <c r="K29" s="111" t="s">
        <v>1020</v>
      </c>
      <c r="L29" s="115" t="s">
        <v>1020</v>
      </c>
      <c r="M29" s="121">
        <v>1323</v>
      </c>
      <c r="N29" s="111">
        <v>1298</v>
      </c>
      <c r="O29" s="111">
        <v>1273</v>
      </c>
      <c r="P29" s="111">
        <v>1248</v>
      </c>
      <c r="Q29" s="111">
        <v>1223</v>
      </c>
      <c r="R29" s="111">
        <v>1198</v>
      </c>
      <c r="S29" s="122">
        <v>1173</v>
      </c>
      <c r="T29" s="116" t="s">
        <v>1020</v>
      </c>
      <c r="U29" s="115" t="s">
        <v>1020</v>
      </c>
      <c r="V29" s="121">
        <v>1153</v>
      </c>
      <c r="W29" s="111">
        <v>1128</v>
      </c>
      <c r="X29" s="111">
        <v>1103</v>
      </c>
      <c r="Y29" s="111">
        <v>1078</v>
      </c>
      <c r="Z29" s="111">
        <v>1053</v>
      </c>
      <c r="AA29" s="111">
        <v>1028</v>
      </c>
      <c r="AB29" s="122">
        <v>1003</v>
      </c>
      <c r="AC29" s="116" t="s">
        <v>1020</v>
      </c>
      <c r="AD29" s="111" t="s">
        <v>1020</v>
      </c>
      <c r="AE29" s="9"/>
      <c r="AF29" s="9"/>
      <c r="AG29" s="9"/>
      <c r="AH29" s="9"/>
      <c r="AI29" t="s">
        <v>1029</v>
      </c>
    </row>
    <row r="30" spans="1:35" x14ac:dyDescent="0.2">
      <c r="B30" s="9">
        <v>4</v>
      </c>
      <c r="C30" s="121">
        <v>1492</v>
      </c>
      <c r="D30" s="111">
        <v>1467</v>
      </c>
      <c r="E30" s="111">
        <v>1442</v>
      </c>
      <c r="F30" s="111">
        <v>1417</v>
      </c>
      <c r="G30" s="111">
        <v>1392</v>
      </c>
      <c r="H30" s="111">
        <v>1367</v>
      </c>
      <c r="I30" s="122">
        <v>1342</v>
      </c>
      <c r="J30" s="116" t="s">
        <v>1020</v>
      </c>
      <c r="K30" s="111" t="s">
        <v>1020</v>
      </c>
      <c r="L30" s="115" t="s">
        <v>1020</v>
      </c>
      <c r="M30" s="121">
        <v>1322</v>
      </c>
      <c r="N30" s="111">
        <v>1297</v>
      </c>
      <c r="O30" s="111">
        <v>1272</v>
      </c>
      <c r="P30" s="111">
        <v>1247</v>
      </c>
      <c r="Q30" s="111">
        <v>1222</v>
      </c>
      <c r="R30" s="111">
        <v>1197</v>
      </c>
      <c r="S30" s="122">
        <v>1172</v>
      </c>
      <c r="T30" s="116" t="s">
        <v>1020</v>
      </c>
      <c r="U30" s="115" t="s">
        <v>1020</v>
      </c>
      <c r="V30" s="121">
        <v>1152</v>
      </c>
      <c r="W30" s="111">
        <v>1127</v>
      </c>
      <c r="X30" s="111">
        <v>1102</v>
      </c>
      <c r="Y30" s="111">
        <v>1077</v>
      </c>
      <c r="Z30" s="111">
        <v>1052</v>
      </c>
      <c r="AA30" s="111">
        <v>1027</v>
      </c>
      <c r="AB30" s="122">
        <v>1002</v>
      </c>
      <c r="AC30" s="116" t="s">
        <v>1020</v>
      </c>
      <c r="AD30" s="111" t="s">
        <v>1020</v>
      </c>
      <c r="AE30" s="9"/>
      <c r="AF30" s="9"/>
      <c r="AG30" s="9"/>
      <c r="AH30" s="9"/>
      <c r="AI30" t="s">
        <v>1030</v>
      </c>
    </row>
    <row r="31" spans="1:35" ht="16" thickBot="1" x14ac:dyDescent="0.25">
      <c r="B31" s="9">
        <v>3</v>
      </c>
      <c r="C31" s="125">
        <v>1491</v>
      </c>
      <c r="D31" s="112">
        <v>1466</v>
      </c>
      <c r="E31" s="112">
        <v>1441</v>
      </c>
      <c r="F31" s="112">
        <v>1416</v>
      </c>
      <c r="G31" s="112">
        <v>1391</v>
      </c>
      <c r="H31" s="112">
        <v>1366</v>
      </c>
      <c r="I31" s="126">
        <v>1341</v>
      </c>
      <c r="J31" s="116" t="s">
        <v>1020</v>
      </c>
      <c r="K31" s="111" t="s">
        <v>1020</v>
      </c>
      <c r="L31" s="115" t="s">
        <v>1020</v>
      </c>
      <c r="M31" s="125">
        <v>1321</v>
      </c>
      <c r="N31" s="112">
        <v>1296</v>
      </c>
      <c r="O31" s="112">
        <v>1271</v>
      </c>
      <c r="P31" s="112">
        <v>1246</v>
      </c>
      <c r="Q31" s="112">
        <v>1221</v>
      </c>
      <c r="R31" s="112">
        <v>1196</v>
      </c>
      <c r="S31" s="126">
        <v>1171</v>
      </c>
      <c r="T31" s="116" t="s">
        <v>1020</v>
      </c>
      <c r="U31" s="115" t="s">
        <v>1020</v>
      </c>
      <c r="V31" s="125">
        <v>1151</v>
      </c>
      <c r="W31" s="112">
        <v>1126</v>
      </c>
      <c r="X31" s="112">
        <v>1101</v>
      </c>
      <c r="Y31" s="112">
        <v>1076</v>
      </c>
      <c r="Z31" s="112">
        <v>1051</v>
      </c>
      <c r="AA31" s="112">
        <v>1026</v>
      </c>
      <c r="AB31" s="126">
        <v>1001</v>
      </c>
      <c r="AC31" s="116" t="s">
        <v>1020</v>
      </c>
      <c r="AD31" s="111" t="s">
        <v>1020</v>
      </c>
      <c r="AE31" s="9" t="s">
        <v>1031</v>
      </c>
      <c r="AF31" s="9">
        <f>COUNTIF(C31:AD31,"&lt;&gt;Bord")*10</f>
        <v>210</v>
      </c>
      <c r="AG31" s="9"/>
      <c r="AH31" s="9"/>
    </row>
    <row r="32" spans="1:35" x14ac:dyDescent="0.2">
      <c r="A32" t="s">
        <v>1022</v>
      </c>
      <c r="B32" s="9">
        <v>2</v>
      </c>
      <c r="C32" s="118" t="s">
        <v>1020</v>
      </c>
      <c r="D32" s="118" t="s">
        <v>1020</v>
      </c>
      <c r="E32" s="118" t="s">
        <v>1020</v>
      </c>
      <c r="F32" s="118" t="s">
        <v>1020</v>
      </c>
      <c r="G32" s="118" t="s">
        <v>1020</v>
      </c>
      <c r="H32" s="118" t="s">
        <v>1020</v>
      </c>
      <c r="I32" s="118" t="s">
        <v>1020</v>
      </c>
      <c r="J32" s="111" t="s">
        <v>1020</v>
      </c>
      <c r="K32" s="111" t="s">
        <v>1020</v>
      </c>
      <c r="L32" s="111" t="s">
        <v>1020</v>
      </c>
      <c r="M32" s="118" t="s">
        <v>1020</v>
      </c>
      <c r="N32" s="118" t="s">
        <v>1020</v>
      </c>
      <c r="O32" s="118" t="s">
        <v>1020</v>
      </c>
      <c r="P32" s="118" t="s">
        <v>1020</v>
      </c>
      <c r="Q32" s="118" t="s">
        <v>1020</v>
      </c>
      <c r="R32" s="118" t="s">
        <v>1020</v>
      </c>
      <c r="S32" s="118" t="s">
        <v>1020</v>
      </c>
      <c r="T32" s="111" t="s">
        <v>1020</v>
      </c>
      <c r="U32" s="111" t="s">
        <v>1020</v>
      </c>
      <c r="V32" s="118" t="s">
        <v>1020</v>
      </c>
      <c r="W32" s="118" t="s">
        <v>1020</v>
      </c>
      <c r="X32" s="118" t="s">
        <v>1020</v>
      </c>
      <c r="Y32" s="118" t="s">
        <v>1020</v>
      </c>
      <c r="Z32" s="118" t="s">
        <v>1020</v>
      </c>
      <c r="AA32" s="118" t="s">
        <v>1020</v>
      </c>
      <c r="AB32" s="118" t="s">
        <v>1020</v>
      </c>
      <c r="AC32" s="111" t="s">
        <v>1020</v>
      </c>
      <c r="AD32" s="111" t="s">
        <v>1020</v>
      </c>
      <c r="AE32" s="9"/>
      <c r="AF32" s="9"/>
      <c r="AG32" s="9"/>
      <c r="AH32" s="9"/>
      <c r="AI32" s="10" t="s">
        <v>1032</v>
      </c>
    </row>
    <row r="33" spans="2:35" x14ac:dyDescent="0.2">
      <c r="B33" s="9">
        <v>1</v>
      </c>
      <c r="C33" s="111" t="s">
        <v>1020</v>
      </c>
      <c r="D33" s="111" t="s">
        <v>1020</v>
      </c>
      <c r="E33" s="111" t="s">
        <v>1020</v>
      </c>
      <c r="F33" s="111" t="s">
        <v>1020</v>
      </c>
      <c r="G33" s="111" t="s">
        <v>1020</v>
      </c>
      <c r="H33" s="111" t="s">
        <v>1020</v>
      </c>
      <c r="I33" s="111" t="s">
        <v>1020</v>
      </c>
      <c r="J33" s="111" t="s">
        <v>1020</v>
      </c>
      <c r="K33" s="111" t="s">
        <v>1020</v>
      </c>
      <c r="L33" s="111" t="s">
        <v>1020</v>
      </c>
      <c r="M33" s="111" t="s">
        <v>1020</v>
      </c>
      <c r="N33" s="111" t="s">
        <v>1020</v>
      </c>
      <c r="O33" s="111" t="s">
        <v>1020</v>
      </c>
      <c r="P33" s="111" t="s">
        <v>1020</v>
      </c>
      <c r="Q33" s="111" t="s">
        <v>1020</v>
      </c>
      <c r="R33" s="111" t="s">
        <v>1020</v>
      </c>
      <c r="S33" s="111" t="s">
        <v>1020</v>
      </c>
      <c r="T33" s="111" t="s">
        <v>1020</v>
      </c>
      <c r="U33" s="111" t="s">
        <v>1020</v>
      </c>
      <c r="V33" s="111" t="s">
        <v>1020</v>
      </c>
      <c r="W33" s="111" t="s">
        <v>1020</v>
      </c>
      <c r="X33" s="111" t="s">
        <v>1020</v>
      </c>
      <c r="Y33" s="111" t="s">
        <v>1020</v>
      </c>
      <c r="Z33" s="111" t="s">
        <v>1020</v>
      </c>
      <c r="AA33" s="111" t="s">
        <v>1020</v>
      </c>
      <c r="AB33" s="111" t="s">
        <v>1020</v>
      </c>
      <c r="AC33" s="111" t="s">
        <v>1020</v>
      </c>
      <c r="AD33" s="111" t="s">
        <v>1020</v>
      </c>
      <c r="AE33" s="9"/>
      <c r="AF33" s="9"/>
      <c r="AG33" s="9"/>
      <c r="AH33" s="9"/>
    </row>
    <row r="34" spans="2:35" x14ac:dyDescent="0.2">
      <c r="B34" s="9"/>
      <c r="C34" s="9">
        <v>1</v>
      </c>
      <c r="D34" s="9">
        <v>2</v>
      </c>
      <c r="E34" s="9">
        <v>3</v>
      </c>
      <c r="F34" s="9">
        <v>4</v>
      </c>
      <c r="G34" s="9">
        <v>5</v>
      </c>
      <c r="H34" s="9">
        <v>6</v>
      </c>
      <c r="I34" s="9">
        <v>7</v>
      </c>
      <c r="J34" s="9">
        <v>8</v>
      </c>
      <c r="K34" s="9">
        <v>9</v>
      </c>
      <c r="L34" s="9">
        <v>10</v>
      </c>
      <c r="M34" s="9">
        <v>11</v>
      </c>
      <c r="N34" s="9">
        <v>12</v>
      </c>
      <c r="O34" s="9">
        <v>13</v>
      </c>
      <c r="P34" s="9">
        <v>14</v>
      </c>
      <c r="Q34" s="9">
        <v>15</v>
      </c>
      <c r="R34" s="9">
        <v>16</v>
      </c>
      <c r="S34" s="9">
        <v>17</v>
      </c>
      <c r="T34" s="9">
        <v>18</v>
      </c>
      <c r="U34" s="9">
        <v>19</v>
      </c>
      <c r="V34" s="9">
        <v>20</v>
      </c>
      <c r="W34" s="9">
        <v>21</v>
      </c>
      <c r="X34" s="9">
        <v>22</v>
      </c>
      <c r="Y34" s="9">
        <v>23</v>
      </c>
      <c r="Z34" s="9">
        <v>24</v>
      </c>
      <c r="AA34" s="9">
        <v>25</v>
      </c>
      <c r="AB34" s="9">
        <v>26</v>
      </c>
      <c r="AC34" s="9">
        <v>27</v>
      </c>
      <c r="AD34" s="9">
        <v>28</v>
      </c>
      <c r="AE34" s="9"/>
      <c r="AF34" s="9"/>
      <c r="AG34" s="9"/>
      <c r="AH34" s="9"/>
      <c r="AI34">
        <v>630</v>
      </c>
    </row>
    <row r="35" spans="2:35" x14ac:dyDescent="0.2">
      <c r="B35" s="9"/>
      <c r="C35" s="9"/>
      <c r="D35" s="9" t="s">
        <v>1010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>
        <v>860</v>
      </c>
    </row>
    <row r="36" spans="2:35" x14ac:dyDescent="0.2">
      <c r="C36" s="9" t="s">
        <v>1033</v>
      </c>
      <c r="D36" t="s">
        <v>1033</v>
      </c>
      <c r="E36" t="s">
        <v>1033</v>
      </c>
      <c r="F36" t="s">
        <v>1033</v>
      </c>
      <c r="G36" t="s">
        <v>1033</v>
      </c>
      <c r="H36" t="s">
        <v>1033</v>
      </c>
      <c r="I36" t="s">
        <v>1033</v>
      </c>
      <c r="J36" t="s">
        <v>1020</v>
      </c>
      <c r="K36" s="9" t="s">
        <v>1034</v>
      </c>
      <c r="L36" s="9" t="s">
        <v>1034</v>
      </c>
      <c r="M36" s="9" t="s">
        <v>1035</v>
      </c>
      <c r="N36" s="9" t="s">
        <v>1035</v>
      </c>
      <c r="O36" s="9" t="s">
        <v>1035</v>
      </c>
      <c r="P36" s="9" t="s">
        <v>1035</v>
      </c>
      <c r="Q36" s="9" t="s">
        <v>1035</v>
      </c>
      <c r="R36" s="9" t="s">
        <v>1035</v>
      </c>
      <c r="S36" s="9" t="s">
        <v>1035</v>
      </c>
      <c r="T36" s="9" t="s">
        <v>1034</v>
      </c>
      <c r="U36" s="9" t="s">
        <v>1034</v>
      </c>
      <c r="V36" s="9" t="s">
        <v>1036</v>
      </c>
      <c r="W36" s="9" t="s">
        <v>1036</v>
      </c>
      <c r="X36" s="9" t="s">
        <v>1036</v>
      </c>
      <c r="Y36" s="9" t="s">
        <v>1036</v>
      </c>
      <c r="Z36" s="9" t="s">
        <v>1036</v>
      </c>
      <c r="AA36" s="9" t="s">
        <v>1036</v>
      </c>
      <c r="AB36" s="9" t="s">
        <v>1036</v>
      </c>
      <c r="AC36" s="9"/>
      <c r="AD36" s="9"/>
      <c r="AE36" s="9"/>
      <c r="AF36" s="9"/>
      <c r="AG36" s="9"/>
      <c r="AI36">
        <f>SUM(AI34:AI35)</f>
        <v>1490</v>
      </c>
    </row>
    <row r="37" spans="2:35" x14ac:dyDescent="0.2"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</row>
  </sheetData>
  <mergeCells count="3">
    <mergeCell ref="Q1:U1"/>
    <mergeCell ref="AG13:AG18"/>
    <mergeCell ref="A14:A19"/>
  </mergeCells>
  <pageMargins left="0.7" right="0.7" top="0.75" bottom="0.75" header="0.3" footer="0.3"/>
  <pageSetup scale="3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F2BD1-5826-244F-8F2B-8BE74C0B9542}">
  <sheetPr>
    <pageSetUpPr fitToPage="1"/>
  </sheetPr>
  <dimension ref="A1:AR37"/>
  <sheetViews>
    <sheetView tabSelected="1" workbookViewId="0">
      <selection activeCell="F39" sqref="F39"/>
    </sheetView>
  </sheetViews>
  <sheetFormatPr baseColWidth="10" defaultColWidth="8.83203125" defaultRowHeight="15" x14ac:dyDescent="0.2"/>
  <cols>
    <col min="3" max="3" width="4.83203125" customWidth="1"/>
    <col min="4" max="9" width="5.33203125" customWidth="1"/>
    <col min="10" max="10" width="4.6640625" customWidth="1"/>
    <col min="11" max="21" width="5.33203125" customWidth="1"/>
    <col min="22" max="30" width="5" customWidth="1"/>
    <col min="31" max="31" width="8.6640625" customWidth="1"/>
    <col min="32" max="32" width="5" customWidth="1"/>
    <col min="39" max="39" width="15.33203125" bestFit="1" customWidth="1"/>
    <col min="40" max="40" width="14.6640625" bestFit="1" customWidth="1"/>
    <col min="41" max="41" width="9.1640625" bestFit="1" customWidth="1"/>
    <col min="42" max="42" width="22.5" bestFit="1" customWidth="1"/>
  </cols>
  <sheetData>
    <row r="1" spans="1:44" ht="19" x14ac:dyDescent="0.25">
      <c r="A1" t="s">
        <v>1006</v>
      </c>
      <c r="C1" t="s">
        <v>1007</v>
      </c>
      <c r="Q1" s="132" t="s">
        <v>1008</v>
      </c>
      <c r="R1" s="132"/>
      <c r="S1" s="132"/>
      <c r="T1" s="132"/>
      <c r="U1" s="132"/>
      <c r="AN1" t="s">
        <v>1009</v>
      </c>
    </row>
    <row r="2" spans="1:44" x14ac:dyDescent="0.2">
      <c r="C2" s="9" t="s">
        <v>1010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M2" t="s">
        <v>1011</v>
      </c>
      <c r="AN2" t="s">
        <v>1012</v>
      </c>
      <c r="AO2" t="s">
        <v>1013</v>
      </c>
      <c r="AP2" t="s">
        <v>1014</v>
      </c>
      <c r="AQ2" t="s">
        <v>1015</v>
      </c>
      <c r="AR2" t="s">
        <v>1016</v>
      </c>
    </row>
    <row r="3" spans="1:44" x14ac:dyDescent="0.2">
      <c r="B3" s="9"/>
      <c r="C3" s="9">
        <v>1</v>
      </c>
      <c r="D3" s="9">
        <v>2</v>
      </c>
      <c r="E3" s="9">
        <v>3</v>
      </c>
      <c r="F3" s="9">
        <v>4</v>
      </c>
      <c r="G3" s="9">
        <v>5</v>
      </c>
      <c r="H3" s="9">
        <v>6</v>
      </c>
      <c r="I3" s="9">
        <v>7</v>
      </c>
      <c r="J3" s="9">
        <v>8</v>
      </c>
      <c r="K3" s="9">
        <v>9</v>
      </c>
      <c r="L3" s="9">
        <v>10</v>
      </c>
      <c r="M3" s="9">
        <v>11</v>
      </c>
      <c r="N3" s="9">
        <v>12</v>
      </c>
      <c r="O3" s="9">
        <v>13</v>
      </c>
      <c r="P3" s="9">
        <v>14</v>
      </c>
      <c r="Q3" s="9">
        <v>15</v>
      </c>
      <c r="R3" s="9">
        <v>16</v>
      </c>
      <c r="S3" s="9">
        <v>17</v>
      </c>
      <c r="T3" s="9">
        <v>18</v>
      </c>
      <c r="U3" s="9">
        <v>19</v>
      </c>
      <c r="V3" s="9">
        <v>20</v>
      </c>
      <c r="W3" s="9">
        <v>21</v>
      </c>
      <c r="X3" s="9">
        <v>22</v>
      </c>
      <c r="Y3" s="9">
        <v>23</v>
      </c>
      <c r="Z3" s="9">
        <v>24</v>
      </c>
      <c r="AA3" s="9">
        <v>25</v>
      </c>
      <c r="AB3" s="9">
        <v>26</v>
      </c>
      <c r="AC3" s="9">
        <v>27</v>
      </c>
      <c r="AD3" s="9">
        <v>28</v>
      </c>
      <c r="AE3" s="10" t="s">
        <v>1017</v>
      </c>
      <c r="AF3" s="10" t="s">
        <v>1018</v>
      </c>
      <c r="AG3" s="9"/>
      <c r="AH3" s="9"/>
      <c r="AI3" s="9"/>
      <c r="AM3" t="s">
        <v>1019</v>
      </c>
      <c r="AN3">
        <v>10</v>
      </c>
      <c r="AO3">
        <v>21</v>
      </c>
      <c r="AP3">
        <f>AN3*AO3</f>
        <v>210</v>
      </c>
      <c r="AQ3">
        <v>3</v>
      </c>
      <c r="AR3">
        <f>AQ3*AP3</f>
        <v>630</v>
      </c>
    </row>
    <row r="4" spans="1:44" x14ac:dyDescent="0.2">
      <c r="B4" s="9">
        <v>30</v>
      </c>
      <c r="C4" s="111" t="s">
        <v>1020</v>
      </c>
      <c r="D4" s="111" t="s">
        <v>1020</v>
      </c>
      <c r="E4" s="111" t="s">
        <v>1020</v>
      </c>
      <c r="F4" s="111" t="s">
        <v>1020</v>
      </c>
      <c r="G4" s="111" t="s">
        <v>1020</v>
      </c>
      <c r="H4" s="111" t="s">
        <v>1020</v>
      </c>
      <c r="I4" s="111" t="s">
        <v>1020</v>
      </c>
      <c r="J4" s="111" t="s">
        <v>1020</v>
      </c>
      <c r="K4" s="111" t="s">
        <v>1020</v>
      </c>
      <c r="L4" s="111" t="s">
        <v>1020</v>
      </c>
      <c r="M4" s="111" t="s">
        <v>1020</v>
      </c>
      <c r="N4" s="111" t="s">
        <v>1020</v>
      </c>
      <c r="O4" s="111" t="s">
        <v>1020</v>
      </c>
      <c r="P4" s="111" t="s">
        <v>1020</v>
      </c>
      <c r="Q4" s="111" t="s">
        <v>1020</v>
      </c>
      <c r="R4" s="111" t="s">
        <v>1020</v>
      </c>
      <c r="S4" s="111" t="s">
        <v>1020</v>
      </c>
      <c r="T4" s="111" t="s">
        <v>1020</v>
      </c>
      <c r="U4" s="111" t="s">
        <v>1020</v>
      </c>
      <c r="V4" s="111" t="s">
        <v>1020</v>
      </c>
      <c r="W4" s="111" t="s">
        <v>1020</v>
      </c>
      <c r="X4" s="111" t="s">
        <v>1020</v>
      </c>
      <c r="Y4" s="111" t="s">
        <v>1020</v>
      </c>
      <c r="Z4" s="111" t="s">
        <v>1020</v>
      </c>
      <c r="AA4" s="111" t="s">
        <v>1020</v>
      </c>
      <c r="AB4" s="111" t="s">
        <v>1020</v>
      </c>
      <c r="AC4" s="111" t="s">
        <v>1020</v>
      </c>
      <c r="AD4" s="111" t="s">
        <v>1020</v>
      </c>
      <c r="AE4" s="9"/>
      <c r="AF4" s="9"/>
      <c r="AG4" s="9"/>
      <c r="AH4" s="9"/>
      <c r="AI4" s="9"/>
      <c r="AM4" t="s">
        <v>1021</v>
      </c>
      <c r="AN4">
        <v>10</v>
      </c>
      <c r="AO4">
        <v>12</v>
      </c>
      <c r="AP4">
        <f>AN4*AO4</f>
        <v>120</v>
      </c>
      <c r="AQ4">
        <v>5</v>
      </c>
      <c r="AR4">
        <f t="shared" ref="AR4:AR5" si="0">AQ4*AP4</f>
        <v>600</v>
      </c>
    </row>
    <row r="5" spans="1:44" x14ac:dyDescent="0.2">
      <c r="A5" t="s">
        <v>1022</v>
      </c>
      <c r="B5" s="9">
        <v>29</v>
      </c>
      <c r="C5" s="111" t="s">
        <v>1020</v>
      </c>
      <c r="D5" s="111" t="s">
        <v>1020</v>
      </c>
      <c r="E5" s="111" t="s">
        <v>1020</v>
      </c>
      <c r="F5" s="111" t="s">
        <v>1020</v>
      </c>
      <c r="G5" s="111" t="s">
        <v>1020</v>
      </c>
      <c r="H5" s="111" t="s">
        <v>1020</v>
      </c>
      <c r="I5" s="111" t="s">
        <v>1020</v>
      </c>
      <c r="J5" s="111" t="s">
        <v>1020</v>
      </c>
      <c r="K5" s="111" t="s">
        <v>1020</v>
      </c>
      <c r="L5" s="111" t="s">
        <v>1020</v>
      </c>
      <c r="M5" s="111" t="s">
        <v>1020</v>
      </c>
      <c r="N5" s="111" t="s">
        <v>1020</v>
      </c>
      <c r="O5" s="111" t="s">
        <v>1020</v>
      </c>
      <c r="P5" s="111" t="s">
        <v>1020</v>
      </c>
      <c r="Q5" s="111" t="s">
        <v>1020</v>
      </c>
      <c r="R5" s="111" t="s">
        <v>1020</v>
      </c>
      <c r="S5" s="111" t="s">
        <v>1020</v>
      </c>
      <c r="T5" s="111" t="s">
        <v>1020</v>
      </c>
      <c r="U5" s="111" t="s">
        <v>1020</v>
      </c>
      <c r="V5" s="111" t="s">
        <v>1020</v>
      </c>
      <c r="W5" s="111" t="s">
        <v>1020</v>
      </c>
      <c r="X5" s="111" t="s">
        <v>1020</v>
      </c>
      <c r="Y5" s="111" t="s">
        <v>1020</v>
      </c>
      <c r="Z5" s="111" t="s">
        <v>1020</v>
      </c>
      <c r="AA5" s="111" t="s">
        <v>1020</v>
      </c>
      <c r="AB5" s="111" t="s">
        <v>1020</v>
      </c>
      <c r="AC5" s="111" t="s">
        <v>1020</v>
      </c>
      <c r="AD5" s="111" t="s">
        <v>1020</v>
      </c>
      <c r="AE5" s="9"/>
      <c r="AF5" s="9"/>
      <c r="AG5" s="9"/>
      <c r="AH5" s="9" t="s">
        <v>1023</v>
      </c>
      <c r="AI5" s="9"/>
      <c r="AM5" t="s">
        <v>1021</v>
      </c>
      <c r="AN5">
        <v>10</v>
      </c>
      <c r="AO5">
        <v>13</v>
      </c>
      <c r="AP5">
        <f>AN5*AO5</f>
        <v>130</v>
      </c>
      <c r="AQ5">
        <v>2</v>
      </c>
      <c r="AR5">
        <f t="shared" si="0"/>
        <v>260</v>
      </c>
    </row>
    <row r="6" spans="1:44" ht="16" thickBot="1" x14ac:dyDescent="0.25">
      <c r="B6" s="9">
        <v>28</v>
      </c>
      <c r="C6" s="117" t="s">
        <v>1020</v>
      </c>
      <c r="D6" s="117" t="s">
        <v>1020</v>
      </c>
      <c r="E6" s="117" t="s">
        <v>1020</v>
      </c>
      <c r="F6" s="117" t="s">
        <v>1020</v>
      </c>
      <c r="G6" s="117" t="s">
        <v>1020</v>
      </c>
      <c r="H6" s="117" t="s">
        <v>1020</v>
      </c>
      <c r="I6" s="117" t="s">
        <v>1020</v>
      </c>
      <c r="J6" s="111" t="s">
        <v>1020</v>
      </c>
      <c r="K6" s="111" t="s">
        <v>1020</v>
      </c>
      <c r="L6" s="111" t="s">
        <v>1020</v>
      </c>
      <c r="M6" s="117" t="s">
        <v>1020</v>
      </c>
      <c r="N6" s="117" t="s">
        <v>1020</v>
      </c>
      <c r="O6" s="117" t="s">
        <v>1020</v>
      </c>
      <c r="P6" s="117" t="s">
        <v>1020</v>
      </c>
      <c r="Q6" s="117" t="s">
        <v>1020</v>
      </c>
      <c r="R6" s="117" t="s">
        <v>1020</v>
      </c>
      <c r="S6" s="117" t="s">
        <v>1020</v>
      </c>
      <c r="T6" s="111" t="s">
        <v>1020</v>
      </c>
      <c r="U6" s="111" t="s">
        <v>1020</v>
      </c>
      <c r="V6" s="117" t="s">
        <v>1020</v>
      </c>
      <c r="W6" s="117" t="s">
        <v>1020</v>
      </c>
      <c r="X6" s="117" t="s">
        <v>1020</v>
      </c>
      <c r="Y6" s="117" t="s">
        <v>1020</v>
      </c>
      <c r="Z6" s="117" t="s">
        <v>1020</v>
      </c>
      <c r="AA6" s="117" t="s">
        <v>1020</v>
      </c>
      <c r="AB6" s="117" t="s">
        <v>1020</v>
      </c>
      <c r="AC6" s="111" t="s">
        <v>1020</v>
      </c>
      <c r="AD6" s="111" t="s">
        <v>1020</v>
      </c>
      <c r="AE6" s="9"/>
      <c r="AF6" s="9"/>
      <c r="AG6" s="9"/>
      <c r="AH6" s="9">
        <f>SUM(AF:AF)</f>
        <v>510</v>
      </c>
      <c r="AI6" s="9"/>
      <c r="AR6">
        <f>SUM(AR3:AR5)</f>
        <v>1490</v>
      </c>
    </row>
    <row r="7" spans="1:44" x14ac:dyDescent="0.2">
      <c r="B7" s="9">
        <v>27</v>
      </c>
      <c r="C7" s="120">
        <v>1025</v>
      </c>
      <c r="D7" s="114">
        <v>1050</v>
      </c>
      <c r="E7" s="114">
        <v>1075</v>
      </c>
      <c r="F7" s="114">
        <v>1100</v>
      </c>
      <c r="G7" s="114">
        <v>1125</v>
      </c>
      <c r="H7" s="114">
        <v>1150</v>
      </c>
      <c r="I7" s="119" t="s">
        <v>969</v>
      </c>
      <c r="J7" s="116" t="s">
        <v>1020</v>
      </c>
      <c r="K7" s="111" t="s">
        <v>1020</v>
      </c>
      <c r="L7" s="115" t="s">
        <v>1020</v>
      </c>
      <c r="M7" s="120">
        <v>1195</v>
      </c>
      <c r="N7" s="114">
        <v>1220</v>
      </c>
      <c r="O7" s="114">
        <v>1245</v>
      </c>
      <c r="P7" s="114">
        <v>1270</v>
      </c>
      <c r="Q7" s="114">
        <v>1295</v>
      </c>
      <c r="R7" s="114">
        <v>1320</v>
      </c>
      <c r="S7" s="119" t="s">
        <v>969</v>
      </c>
      <c r="T7" s="116" t="s">
        <v>1020</v>
      </c>
      <c r="U7" s="115" t="s">
        <v>1020</v>
      </c>
      <c r="V7" s="120">
        <v>1365</v>
      </c>
      <c r="W7" s="114">
        <v>1390</v>
      </c>
      <c r="X7" s="114">
        <v>1415</v>
      </c>
      <c r="Y7" s="114">
        <v>1440</v>
      </c>
      <c r="Z7" s="114">
        <v>1465</v>
      </c>
      <c r="AA7" s="114">
        <v>1490</v>
      </c>
      <c r="AB7" s="119" t="s">
        <v>969</v>
      </c>
      <c r="AC7" s="116" t="s">
        <v>1020</v>
      </c>
      <c r="AD7" s="111" t="s">
        <v>1020</v>
      </c>
      <c r="AE7" s="9" t="str">
        <f t="shared" ref="AE7:AE20" si="1">IF(AE17="","",AE17)</f>
        <v/>
      </c>
      <c r="AF7" s="9"/>
      <c r="AG7" s="9"/>
      <c r="AH7" s="9"/>
    </row>
    <row r="8" spans="1:44" x14ac:dyDescent="0.2">
      <c r="B8" s="9">
        <v>26</v>
      </c>
      <c r="C8" s="122">
        <v>1024</v>
      </c>
      <c r="D8" s="111">
        <v>1049</v>
      </c>
      <c r="E8" s="111">
        <v>1074</v>
      </c>
      <c r="F8" s="111">
        <v>1099</v>
      </c>
      <c r="G8" s="111">
        <v>1124</v>
      </c>
      <c r="H8" s="111">
        <v>1149</v>
      </c>
      <c r="I8" s="121" t="s">
        <v>969</v>
      </c>
      <c r="J8" s="116" t="s">
        <v>1020</v>
      </c>
      <c r="K8" s="111" t="s">
        <v>1020</v>
      </c>
      <c r="L8" s="115" t="s">
        <v>1020</v>
      </c>
      <c r="M8" s="122">
        <v>1194</v>
      </c>
      <c r="N8" s="111">
        <v>1219</v>
      </c>
      <c r="O8" s="111">
        <v>1244</v>
      </c>
      <c r="P8" s="111">
        <v>1269</v>
      </c>
      <c r="Q8" s="111">
        <v>1294</v>
      </c>
      <c r="R8" s="111">
        <v>1319</v>
      </c>
      <c r="S8" s="121" t="s">
        <v>969</v>
      </c>
      <c r="T8" s="116" t="s">
        <v>1020</v>
      </c>
      <c r="U8" s="115" t="s">
        <v>1020</v>
      </c>
      <c r="V8" s="122">
        <v>1364</v>
      </c>
      <c r="W8" s="111">
        <v>1389</v>
      </c>
      <c r="X8" s="111">
        <v>1414</v>
      </c>
      <c r="Y8" s="111">
        <v>1439</v>
      </c>
      <c r="Z8" s="111">
        <v>1464</v>
      </c>
      <c r="AA8" s="111">
        <v>1489</v>
      </c>
      <c r="AB8" s="121" t="s">
        <v>969</v>
      </c>
      <c r="AC8" s="116" t="s">
        <v>1020</v>
      </c>
      <c r="AD8" s="111" t="s">
        <v>1020</v>
      </c>
      <c r="AE8" s="9" t="str">
        <f t="shared" si="1"/>
        <v/>
      </c>
      <c r="AF8" s="9"/>
      <c r="AG8" s="9"/>
      <c r="AH8" s="9"/>
    </row>
    <row r="9" spans="1:44" x14ac:dyDescent="0.2">
      <c r="B9" s="9">
        <v>25</v>
      </c>
      <c r="C9" s="122">
        <v>1023</v>
      </c>
      <c r="D9" s="111">
        <v>1048</v>
      </c>
      <c r="E9" s="111">
        <v>1073</v>
      </c>
      <c r="F9" s="111">
        <v>1098</v>
      </c>
      <c r="G9" s="111">
        <v>1123</v>
      </c>
      <c r="H9" s="111">
        <v>1148</v>
      </c>
      <c r="I9" s="121" t="s">
        <v>969</v>
      </c>
      <c r="J9" s="116" t="s">
        <v>1020</v>
      </c>
      <c r="K9" s="111" t="s">
        <v>1020</v>
      </c>
      <c r="L9" s="115" t="s">
        <v>1020</v>
      </c>
      <c r="M9" s="122">
        <v>1193</v>
      </c>
      <c r="N9" s="111">
        <v>1218</v>
      </c>
      <c r="O9" s="111">
        <v>1243</v>
      </c>
      <c r="P9" s="111">
        <v>1268</v>
      </c>
      <c r="Q9" s="111">
        <v>1293</v>
      </c>
      <c r="R9" s="111">
        <v>1318</v>
      </c>
      <c r="S9" s="121" t="s">
        <v>969</v>
      </c>
      <c r="T9" s="116" t="s">
        <v>1020</v>
      </c>
      <c r="U9" s="115" t="s">
        <v>1020</v>
      </c>
      <c r="V9" s="122">
        <v>1363</v>
      </c>
      <c r="W9" s="111">
        <v>1388</v>
      </c>
      <c r="X9" s="111">
        <v>1413</v>
      </c>
      <c r="Y9" s="111">
        <v>1438</v>
      </c>
      <c r="Z9" s="111">
        <v>1463</v>
      </c>
      <c r="AA9" s="111">
        <v>1488</v>
      </c>
      <c r="AB9" s="121" t="s">
        <v>969</v>
      </c>
      <c r="AC9" s="116" t="s">
        <v>1020</v>
      </c>
      <c r="AD9" s="111" t="s">
        <v>1020</v>
      </c>
      <c r="AE9" s="9" t="str">
        <f t="shared" si="1"/>
        <v/>
      </c>
      <c r="AF9" s="9"/>
      <c r="AG9" s="9"/>
      <c r="AH9" s="9"/>
    </row>
    <row r="10" spans="1:44" x14ac:dyDescent="0.2">
      <c r="B10" s="9">
        <v>24</v>
      </c>
      <c r="C10" s="122">
        <v>1022</v>
      </c>
      <c r="D10" s="111">
        <v>1047</v>
      </c>
      <c r="E10" s="111">
        <v>1072</v>
      </c>
      <c r="F10" s="111">
        <v>1097</v>
      </c>
      <c r="G10" s="111">
        <v>1122</v>
      </c>
      <c r="H10" s="111">
        <v>1147</v>
      </c>
      <c r="I10" s="121" t="s">
        <v>969</v>
      </c>
      <c r="J10" s="116" t="s">
        <v>1020</v>
      </c>
      <c r="K10" s="111" t="s">
        <v>1020</v>
      </c>
      <c r="L10" s="115" t="s">
        <v>1020</v>
      </c>
      <c r="M10" s="122">
        <v>1192</v>
      </c>
      <c r="N10" s="111">
        <v>1217</v>
      </c>
      <c r="O10" s="111">
        <v>1242</v>
      </c>
      <c r="P10" s="111">
        <v>1267</v>
      </c>
      <c r="Q10" s="111">
        <v>1292</v>
      </c>
      <c r="R10" s="111">
        <v>1317</v>
      </c>
      <c r="S10" s="121" t="s">
        <v>969</v>
      </c>
      <c r="T10" s="116" t="s">
        <v>1020</v>
      </c>
      <c r="U10" s="115" t="s">
        <v>1020</v>
      </c>
      <c r="V10" s="122">
        <v>1362</v>
      </c>
      <c r="W10" s="111">
        <v>1387</v>
      </c>
      <c r="X10" s="111">
        <v>1412</v>
      </c>
      <c r="Y10" s="111">
        <v>1437</v>
      </c>
      <c r="Z10" s="111">
        <v>1462</v>
      </c>
      <c r="AA10" s="111">
        <v>1487</v>
      </c>
      <c r="AB10" s="121" t="s">
        <v>969</v>
      </c>
      <c r="AC10" s="116" t="s">
        <v>1020</v>
      </c>
      <c r="AD10" s="111" t="s">
        <v>1020</v>
      </c>
      <c r="AE10" s="9" t="str">
        <f t="shared" si="1"/>
        <v/>
      </c>
      <c r="AF10" s="9"/>
      <c r="AG10" s="9"/>
      <c r="AH10" s="9"/>
    </row>
    <row r="11" spans="1:44" x14ac:dyDescent="0.2">
      <c r="B11" s="9">
        <v>23</v>
      </c>
      <c r="C11" s="122">
        <v>1021</v>
      </c>
      <c r="D11" s="111">
        <v>1046</v>
      </c>
      <c r="E11" s="111">
        <v>1071</v>
      </c>
      <c r="F11" s="111">
        <v>1096</v>
      </c>
      <c r="G11" s="111">
        <v>1121</v>
      </c>
      <c r="H11" s="111">
        <v>1146</v>
      </c>
      <c r="I11" s="121" t="s">
        <v>969</v>
      </c>
      <c r="J11" s="116" t="s">
        <v>1020</v>
      </c>
      <c r="K11" s="111" t="s">
        <v>1020</v>
      </c>
      <c r="L11" s="115" t="s">
        <v>1020</v>
      </c>
      <c r="M11" s="122">
        <v>1191</v>
      </c>
      <c r="N11" s="111">
        <v>1216</v>
      </c>
      <c r="O11" s="111">
        <v>1241</v>
      </c>
      <c r="P11" s="111">
        <v>1266</v>
      </c>
      <c r="Q11" s="111">
        <v>1291</v>
      </c>
      <c r="R11" s="111">
        <v>1316</v>
      </c>
      <c r="S11" s="121" t="s">
        <v>969</v>
      </c>
      <c r="T11" s="116" t="s">
        <v>1020</v>
      </c>
      <c r="U11" s="115" t="s">
        <v>1020</v>
      </c>
      <c r="V11" s="122">
        <v>1361</v>
      </c>
      <c r="W11" s="111">
        <v>1386</v>
      </c>
      <c r="X11" s="111">
        <v>1411</v>
      </c>
      <c r="Y11" s="111">
        <v>1436</v>
      </c>
      <c r="Z11" s="111">
        <v>1461</v>
      </c>
      <c r="AA11" s="111">
        <v>1486</v>
      </c>
      <c r="AB11" s="121" t="s">
        <v>969</v>
      </c>
      <c r="AC11" s="116" t="s">
        <v>1020</v>
      </c>
      <c r="AD11" s="111" t="s">
        <v>1020</v>
      </c>
      <c r="AE11" s="9" t="str">
        <f t="shared" si="1"/>
        <v>*</v>
      </c>
      <c r="AF11" s="9">
        <f>COUNTIF(G11:AD11,"&lt;&gt;Bord")*10</f>
        <v>170</v>
      </c>
      <c r="AG11" s="9"/>
      <c r="AH11" s="9"/>
    </row>
    <row r="12" spans="1:44" x14ac:dyDescent="0.2">
      <c r="B12" s="9">
        <v>22</v>
      </c>
      <c r="C12" s="122">
        <v>1020</v>
      </c>
      <c r="D12" s="111">
        <v>1045</v>
      </c>
      <c r="E12" s="111">
        <v>1070</v>
      </c>
      <c r="F12" s="111">
        <v>1095</v>
      </c>
      <c r="G12" s="111">
        <v>1120</v>
      </c>
      <c r="H12" s="111">
        <v>1145</v>
      </c>
      <c r="I12" s="121">
        <v>1170</v>
      </c>
      <c r="J12" s="116" t="s">
        <v>1020</v>
      </c>
      <c r="K12" s="111" t="s">
        <v>1020</v>
      </c>
      <c r="L12" s="115" t="s">
        <v>1020</v>
      </c>
      <c r="M12" s="122">
        <v>1190</v>
      </c>
      <c r="N12" s="111">
        <v>1215</v>
      </c>
      <c r="O12" s="111">
        <v>1240</v>
      </c>
      <c r="P12" s="111">
        <v>1265</v>
      </c>
      <c r="Q12" s="111">
        <v>1290</v>
      </c>
      <c r="R12" s="111">
        <v>1315</v>
      </c>
      <c r="S12" s="121">
        <v>1340</v>
      </c>
      <c r="T12" s="116" t="s">
        <v>1020</v>
      </c>
      <c r="U12" s="115" t="s">
        <v>1020</v>
      </c>
      <c r="V12" s="122">
        <v>1360</v>
      </c>
      <c r="W12" s="111">
        <v>1385</v>
      </c>
      <c r="X12" s="111">
        <v>1410</v>
      </c>
      <c r="Y12" s="111">
        <v>1435</v>
      </c>
      <c r="Z12" s="111">
        <v>1460</v>
      </c>
      <c r="AA12" s="111">
        <v>1485</v>
      </c>
      <c r="AB12" s="121">
        <v>1510</v>
      </c>
      <c r="AC12" s="116" t="s">
        <v>1020</v>
      </c>
      <c r="AD12" s="111" t="s">
        <v>1020</v>
      </c>
      <c r="AE12" s="9" t="str">
        <f t="shared" si="1"/>
        <v/>
      </c>
      <c r="AF12" s="9"/>
      <c r="AG12" s="9"/>
      <c r="AH12" s="9"/>
    </row>
    <row r="13" spans="1:44" x14ac:dyDescent="0.2">
      <c r="B13" s="9">
        <v>21</v>
      </c>
      <c r="C13" s="122">
        <v>1019</v>
      </c>
      <c r="D13" s="111">
        <v>1044</v>
      </c>
      <c r="E13" s="111">
        <v>1069</v>
      </c>
      <c r="F13" s="111">
        <v>1094</v>
      </c>
      <c r="G13" s="111">
        <v>1119</v>
      </c>
      <c r="H13" s="111">
        <v>1144</v>
      </c>
      <c r="I13" s="121">
        <v>1169</v>
      </c>
      <c r="J13" s="116" t="s">
        <v>1020</v>
      </c>
      <c r="K13" s="111" t="s">
        <v>1020</v>
      </c>
      <c r="L13" s="115" t="s">
        <v>1020</v>
      </c>
      <c r="M13" s="122">
        <v>1189</v>
      </c>
      <c r="N13" s="111">
        <v>1214</v>
      </c>
      <c r="O13" s="111">
        <v>1239</v>
      </c>
      <c r="P13" s="111">
        <v>1264</v>
      </c>
      <c r="Q13" s="111">
        <v>1289</v>
      </c>
      <c r="R13" s="111">
        <v>1314</v>
      </c>
      <c r="S13" s="121">
        <v>1339</v>
      </c>
      <c r="T13" s="116" t="s">
        <v>1020</v>
      </c>
      <c r="U13" s="115" t="s">
        <v>1020</v>
      </c>
      <c r="V13" s="122">
        <v>1359</v>
      </c>
      <c r="W13" s="111">
        <v>1384</v>
      </c>
      <c r="X13" s="111">
        <v>1409</v>
      </c>
      <c r="Y13" s="111">
        <v>1434</v>
      </c>
      <c r="Z13" s="111">
        <v>1459</v>
      </c>
      <c r="AA13" s="111">
        <v>1484</v>
      </c>
      <c r="AB13" s="121">
        <v>1509</v>
      </c>
      <c r="AC13" s="116" t="s">
        <v>1020</v>
      </c>
      <c r="AD13" s="111" t="s">
        <v>1020</v>
      </c>
      <c r="AE13" s="9" t="str">
        <f t="shared" si="1"/>
        <v/>
      </c>
      <c r="AF13" s="9"/>
      <c r="AG13" s="133" t="s">
        <v>1024</v>
      </c>
      <c r="AH13" s="9"/>
    </row>
    <row r="14" spans="1:44" x14ac:dyDescent="0.2">
      <c r="A14" s="133" t="s">
        <v>1025</v>
      </c>
      <c r="B14" s="9">
        <v>20</v>
      </c>
      <c r="C14" s="122">
        <v>1018</v>
      </c>
      <c r="D14" s="111">
        <v>1043</v>
      </c>
      <c r="E14" s="111">
        <v>1068</v>
      </c>
      <c r="F14" s="111">
        <v>1093</v>
      </c>
      <c r="G14" s="111">
        <v>1118</v>
      </c>
      <c r="H14" s="111">
        <v>1143</v>
      </c>
      <c r="I14" s="121">
        <v>1168</v>
      </c>
      <c r="J14" s="116" t="s">
        <v>1020</v>
      </c>
      <c r="K14" s="111" t="s">
        <v>1020</v>
      </c>
      <c r="L14" s="115" t="s">
        <v>1020</v>
      </c>
      <c r="M14" s="122">
        <v>1188</v>
      </c>
      <c r="N14" s="111">
        <v>1213</v>
      </c>
      <c r="O14" s="111">
        <v>1238</v>
      </c>
      <c r="P14" s="111">
        <v>1263</v>
      </c>
      <c r="Q14" s="111">
        <v>1288</v>
      </c>
      <c r="R14" s="111">
        <v>1313</v>
      </c>
      <c r="S14" s="121">
        <v>1338</v>
      </c>
      <c r="T14" s="116" t="s">
        <v>1020</v>
      </c>
      <c r="U14" s="115" t="s">
        <v>1020</v>
      </c>
      <c r="V14" s="122">
        <v>1358</v>
      </c>
      <c r="W14" s="111">
        <v>1383</v>
      </c>
      <c r="X14" s="111">
        <v>1408</v>
      </c>
      <c r="Y14" s="111">
        <v>1433</v>
      </c>
      <c r="Z14" s="111">
        <v>1458</v>
      </c>
      <c r="AA14" s="111">
        <v>1483</v>
      </c>
      <c r="AB14" s="121">
        <v>1508</v>
      </c>
      <c r="AC14" s="116" t="s">
        <v>1020</v>
      </c>
      <c r="AD14" s="111" t="s">
        <v>1020</v>
      </c>
      <c r="AE14" s="9" t="str">
        <f t="shared" si="1"/>
        <v/>
      </c>
      <c r="AF14" s="9"/>
      <c r="AG14" s="133"/>
      <c r="AH14" s="9"/>
    </row>
    <row r="15" spans="1:44" x14ac:dyDescent="0.2">
      <c r="A15" s="133"/>
      <c r="B15" s="9">
        <v>19</v>
      </c>
      <c r="C15" s="122">
        <v>1017</v>
      </c>
      <c r="D15" s="111">
        <v>1042</v>
      </c>
      <c r="E15" s="111">
        <v>1067</v>
      </c>
      <c r="F15" s="111">
        <v>1092</v>
      </c>
      <c r="G15" s="111">
        <v>1117</v>
      </c>
      <c r="H15" s="111">
        <v>1142</v>
      </c>
      <c r="I15" s="121">
        <v>1167</v>
      </c>
      <c r="J15" s="116" t="s">
        <v>1020</v>
      </c>
      <c r="K15" s="111" t="s">
        <v>1020</v>
      </c>
      <c r="L15" s="115" t="s">
        <v>1020</v>
      </c>
      <c r="M15" s="122">
        <v>1187</v>
      </c>
      <c r="N15" s="111">
        <v>1212</v>
      </c>
      <c r="O15" s="111">
        <v>1237</v>
      </c>
      <c r="P15" s="111">
        <v>1262</v>
      </c>
      <c r="Q15" s="111">
        <v>1287</v>
      </c>
      <c r="R15" s="111">
        <v>1312</v>
      </c>
      <c r="S15" s="121">
        <v>1337</v>
      </c>
      <c r="T15" s="116" t="s">
        <v>1020</v>
      </c>
      <c r="U15" s="115" t="s">
        <v>1020</v>
      </c>
      <c r="V15" s="122">
        <v>1357</v>
      </c>
      <c r="W15" s="111">
        <v>1382</v>
      </c>
      <c r="X15" s="111">
        <v>1407</v>
      </c>
      <c r="Y15" s="111">
        <v>1432</v>
      </c>
      <c r="Z15" s="111">
        <v>1457</v>
      </c>
      <c r="AA15" s="111">
        <v>1482</v>
      </c>
      <c r="AB15" s="121">
        <v>1507</v>
      </c>
      <c r="AC15" s="116" t="s">
        <v>1020</v>
      </c>
      <c r="AD15" s="111" t="s">
        <v>1020</v>
      </c>
      <c r="AE15" s="9" t="str">
        <f t="shared" si="1"/>
        <v/>
      </c>
      <c r="AF15" s="9"/>
      <c r="AG15" s="133"/>
      <c r="AH15" s="9"/>
    </row>
    <row r="16" spans="1:44" x14ac:dyDescent="0.2">
      <c r="A16" s="133"/>
      <c r="B16" s="9">
        <v>18</v>
      </c>
      <c r="C16" s="122">
        <v>1016</v>
      </c>
      <c r="D16" s="111">
        <v>1041</v>
      </c>
      <c r="E16" s="111">
        <v>1066</v>
      </c>
      <c r="F16" s="111">
        <v>1091</v>
      </c>
      <c r="G16" s="111">
        <v>1116</v>
      </c>
      <c r="H16" s="111">
        <v>1141</v>
      </c>
      <c r="I16" s="121">
        <v>1166</v>
      </c>
      <c r="J16" s="116" t="s">
        <v>1020</v>
      </c>
      <c r="K16" s="111" t="s">
        <v>1020</v>
      </c>
      <c r="L16" s="115" t="s">
        <v>1020</v>
      </c>
      <c r="M16" s="122">
        <v>1186</v>
      </c>
      <c r="N16" s="111">
        <v>1211</v>
      </c>
      <c r="O16" s="111">
        <v>1236</v>
      </c>
      <c r="P16" s="111">
        <v>1261</v>
      </c>
      <c r="Q16" s="111">
        <v>1286</v>
      </c>
      <c r="R16" s="111">
        <v>1311</v>
      </c>
      <c r="S16" s="121">
        <v>1336</v>
      </c>
      <c r="T16" s="116" t="s">
        <v>1020</v>
      </c>
      <c r="U16" s="115" t="s">
        <v>1020</v>
      </c>
      <c r="V16" s="122">
        <v>1356</v>
      </c>
      <c r="W16" s="111">
        <v>1381</v>
      </c>
      <c r="X16" s="111">
        <v>1406</v>
      </c>
      <c r="Y16" s="111">
        <v>1431</v>
      </c>
      <c r="Z16" s="111">
        <v>1456</v>
      </c>
      <c r="AA16" s="111">
        <v>1481</v>
      </c>
      <c r="AB16" s="121">
        <v>1506</v>
      </c>
      <c r="AC16" s="116" t="s">
        <v>1020</v>
      </c>
      <c r="AD16" s="111" t="s">
        <v>1020</v>
      </c>
      <c r="AE16" s="9" t="str">
        <f t="shared" si="1"/>
        <v/>
      </c>
      <c r="AF16" s="9"/>
      <c r="AG16" s="133"/>
      <c r="AH16" s="9"/>
    </row>
    <row r="17" spans="1:35" x14ac:dyDescent="0.2">
      <c r="A17" s="133"/>
      <c r="B17" s="9">
        <v>17</v>
      </c>
      <c r="C17" s="122">
        <v>1015</v>
      </c>
      <c r="D17" s="111">
        <v>1040</v>
      </c>
      <c r="E17" s="111">
        <v>1065</v>
      </c>
      <c r="F17" s="111">
        <v>1090</v>
      </c>
      <c r="G17" s="111">
        <v>1115</v>
      </c>
      <c r="H17" s="111">
        <v>1140</v>
      </c>
      <c r="I17" s="121">
        <v>1165</v>
      </c>
      <c r="J17" s="116" t="s">
        <v>1020</v>
      </c>
      <c r="K17" s="111" t="s">
        <v>1020</v>
      </c>
      <c r="L17" s="115" t="s">
        <v>1020</v>
      </c>
      <c r="M17" s="122">
        <v>1185</v>
      </c>
      <c r="N17" s="111">
        <v>1210</v>
      </c>
      <c r="O17" s="111">
        <v>1235</v>
      </c>
      <c r="P17" s="111">
        <v>1260</v>
      </c>
      <c r="Q17" s="111">
        <v>1285</v>
      </c>
      <c r="R17" s="111">
        <v>1310</v>
      </c>
      <c r="S17" s="121">
        <v>1335</v>
      </c>
      <c r="T17" s="116" t="s">
        <v>1020</v>
      </c>
      <c r="U17" s="115" t="s">
        <v>1020</v>
      </c>
      <c r="V17" s="122">
        <v>1355</v>
      </c>
      <c r="W17" s="111">
        <v>1380</v>
      </c>
      <c r="X17" s="111">
        <v>1405</v>
      </c>
      <c r="Y17" s="111">
        <v>1430</v>
      </c>
      <c r="Z17" s="111">
        <v>1455</v>
      </c>
      <c r="AA17" s="111">
        <v>1480</v>
      </c>
      <c r="AB17" s="121">
        <v>1505</v>
      </c>
      <c r="AC17" s="116" t="s">
        <v>1020</v>
      </c>
      <c r="AD17" s="111" t="s">
        <v>1020</v>
      </c>
      <c r="AE17" s="9" t="str">
        <f t="shared" si="1"/>
        <v/>
      </c>
      <c r="AF17" s="9"/>
      <c r="AG17" s="133"/>
      <c r="AH17" s="9"/>
    </row>
    <row r="18" spans="1:35" x14ac:dyDescent="0.2">
      <c r="A18" s="133"/>
      <c r="B18" s="9">
        <v>16</v>
      </c>
      <c r="C18" s="122">
        <v>1014</v>
      </c>
      <c r="D18" s="111">
        <v>1039</v>
      </c>
      <c r="E18" s="111">
        <v>1064</v>
      </c>
      <c r="F18" s="111">
        <v>1089</v>
      </c>
      <c r="G18" s="111">
        <v>1114</v>
      </c>
      <c r="H18" s="111">
        <v>1139</v>
      </c>
      <c r="I18" s="121">
        <v>1164</v>
      </c>
      <c r="J18" s="116" t="s">
        <v>1020</v>
      </c>
      <c r="K18" s="111" t="s">
        <v>1020</v>
      </c>
      <c r="L18" s="115" t="s">
        <v>1020</v>
      </c>
      <c r="M18" s="122">
        <v>1184</v>
      </c>
      <c r="N18" s="111">
        <v>1209</v>
      </c>
      <c r="O18" s="111">
        <v>1234</v>
      </c>
      <c r="P18" s="111">
        <v>1259</v>
      </c>
      <c r="Q18" s="111">
        <v>1284</v>
      </c>
      <c r="R18" s="111">
        <v>1309</v>
      </c>
      <c r="S18" s="121">
        <v>1334</v>
      </c>
      <c r="T18" s="116" t="s">
        <v>1020</v>
      </c>
      <c r="U18" s="115" t="s">
        <v>1020</v>
      </c>
      <c r="V18" s="122">
        <v>1354</v>
      </c>
      <c r="W18" s="111">
        <v>1379</v>
      </c>
      <c r="X18" s="111">
        <v>1404</v>
      </c>
      <c r="Y18" s="111">
        <v>1429</v>
      </c>
      <c r="Z18" s="111">
        <v>1454</v>
      </c>
      <c r="AA18" s="111">
        <v>1479</v>
      </c>
      <c r="AB18" s="121">
        <v>1504</v>
      </c>
      <c r="AC18" s="116" t="s">
        <v>1020</v>
      </c>
      <c r="AD18" s="111" t="s">
        <v>1020</v>
      </c>
      <c r="AE18" s="9" t="str">
        <f t="shared" si="1"/>
        <v/>
      </c>
      <c r="AF18" s="9"/>
      <c r="AG18" s="133"/>
      <c r="AH18" s="9"/>
    </row>
    <row r="19" spans="1:35" x14ac:dyDescent="0.2">
      <c r="A19" s="133"/>
      <c r="B19" s="9">
        <v>15</v>
      </c>
      <c r="C19" s="124">
        <v>1013</v>
      </c>
      <c r="D19" s="113">
        <v>1038</v>
      </c>
      <c r="E19" s="113">
        <v>1063</v>
      </c>
      <c r="F19" s="113">
        <v>1088</v>
      </c>
      <c r="G19" s="113">
        <v>1113</v>
      </c>
      <c r="H19" s="113">
        <v>1138</v>
      </c>
      <c r="I19" s="123">
        <v>1163</v>
      </c>
      <c r="J19" s="116" t="s">
        <v>1020</v>
      </c>
      <c r="K19" s="111" t="s">
        <v>1020</v>
      </c>
      <c r="L19" s="115" t="s">
        <v>1020</v>
      </c>
      <c r="M19" s="124">
        <v>1183</v>
      </c>
      <c r="N19" s="113">
        <v>1208</v>
      </c>
      <c r="O19" s="113">
        <v>1233</v>
      </c>
      <c r="P19" s="113">
        <v>1258</v>
      </c>
      <c r="Q19" s="113">
        <v>1283</v>
      </c>
      <c r="R19" s="113">
        <v>1308</v>
      </c>
      <c r="S19" s="123">
        <v>1333</v>
      </c>
      <c r="T19" s="116" t="s">
        <v>1020</v>
      </c>
      <c r="U19" s="115" t="s">
        <v>1020</v>
      </c>
      <c r="V19" s="124">
        <v>1353</v>
      </c>
      <c r="W19" s="113">
        <v>1378</v>
      </c>
      <c r="X19" s="113">
        <v>1403</v>
      </c>
      <c r="Y19" s="113">
        <v>1428</v>
      </c>
      <c r="Z19" s="113">
        <v>1453</v>
      </c>
      <c r="AA19" s="113">
        <v>1478</v>
      </c>
      <c r="AB19" s="123">
        <v>1503</v>
      </c>
      <c r="AC19" s="116" t="s">
        <v>1020</v>
      </c>
      <c r="AD19" s="111" t="s">
        <v>1020</v>
      </c>
      <c r="AE19" s="9" t="str">
        <f t="shared" si="1"/>
        <v/>
      </c>
      <c r="AF19" s="9"/>
      <c r="AG19" s="9"/>
      <c r="AH19" s="9"/>
    </row>
    <row r="20" spans="1:35" x14ac:dyDescent="0.2">
      <c r="B20" s="9">
        <v>14</v>
      </c>
      <c r="C20" s="122">
        <v>1012</v>
      </c>
      <c r="D20" s="111">
        <v>1037</v>
      </c>
      <c r="E20" s="111">
        <v>1062</v>
      </c>
      <c r="F20" s="111">
        <v>1087</v>
      </c>
      <c r="G20" s="111">
        <v>1112</v>
      </c>
      <c r="H20" s="111">
        <v>1137</v>
      </c>
      <c r="I20" s="121">
        <v>1162</v>
      </c>
      <c r="J20" s="116" t="s">
        <v>1020</v>
      </c>
      <c r="K20" s="111" t="s">
        <v>1020</v>
      </c>
      <c r="L20" s="115" t="s">
        <v>1020</v>
      </c>
      <c r="M20" s="122">
        <v>1182</v>
      </c>
      <c r="N20" s="111">
        <v>1207</v>
      </c>
      <c r="O20" s="111">
        <v>1232</v>
      </c>
      <c r="P20" s="111">
        <v>1257</v>
      </c>
      <c r="Q20" s="111">
        <v>1282</v>
      </c>
      <c r="R20" s="111">
        <v>1307</v>
      </c>
      <c r="S20" s="121">
        <v>1332</v>
      </c>
      <c r="T20" s="116" t="s">
        <v>1020</v>
      </c>
      <c r="U20" s="115" t="s">
        <v>1020</v>
      </c>
      <c r="V20" s="122">
        <v>1352</v>
      </c>
      <c r="W20" s="111">
        <v>1377</v>
      </c>
      <c r="X20" s="111">
        <v>1402</v>
      </c>
      <c r="Y20" s="111">
        <v>1427</v>
      </c>
      <c r="Z20" s="111">
        <v>1452</v>
      </c>
      <c r="AA20" s="111">
        <v>1477</v>
      </c>
      <c r="AB20" s="121">
        <v>1502</v>
      </c>
      <c r="AC20" s="116" t="s">
        <v>1020</v>
      </c>
      <c r="AD20" s="111" t="s">
        <v>1020</v>
      </c>
      <c r="AE20" s="9" t="str">
        <f t="shared" si="1"/>
        <v/>
      </c>
      <c r="AF20" s="9"/>
      <c r="AG20" s="9"/>
      <c r="AH20" s="9"/>
    </row>
    <row r="21" spans="1:35" x14ac:dyDescent="0.2">
      <c r="B21" s="9">
        <v>13</v>
      </c>
      <c r="C21" s="122">
        <v>1011</v>
      </c>
      <c r="D21" s="111">
        <v>1036</v>
      </c>
      <c r="E21" s="111">
        <v>1061</v>
      </c>
      <c r="F21" s="111">
        <v>1086</v>
      </c>
      <c r="G21" s="111">
        <v>1111</v>
      </c>
      <c r="H21" s="111">
        <v>1136</v>
      </c>
      <c r="I21" s="121">
        <v>1161</v>
      </c>
      <c r="J21" s="116" t="s">
        <v>1020</v>
      </c>
      <c r="K21" s="111" t="s">
        <v>1020</v>
      </c>
      <c r="L21" s="115" t="s">
        <v>1020</v>
      </c>
      <c r="M21" s="122">
        <v>1181</v>
      </c>
      <c r="N21" s="111">
        <v>1206</v>
      </c>
      <c r="O21" s="111">
        <v>1231</v>
      </c>
      <c r="P21" s="111">
        <v>1256</v>
      </c>
      <c r="Q21" s="111">
        <v>1281</v>
      </c>
      <c r="R21" s="111">
        <v>1306</v>
      </c>
      <c r="S21" s="121">
        <v>1331</v>
      </c>
      <c r="T21" s="116" t="s">
        <v>1020</v>
      </c>
      <c r="U21" s="115" t="s">
        <v>1020</v>
      </c>
      <c r="V21" s="122">
        <v>1351</v>
      </c>
      <c r="W21" s="111">
        <v>1376</v>
      </c>
      <c r="X21" s="111">
        <v>1401</v>
      </c>
      <c r="Y21" s="111">
        <v>1426</v>
      </c>
      <c r="Z21" s="111">
        <v>1451</v>
      </c>
      <c r="AA21" s="111">
        <v>1476</v>
      </c>
      <c r="AB21" s="121">
        <v>1501</v>
      </c>
      <c r="AC21" s="116" t="s">
        <v>1020</v>
      </c>
      <c r="AD21" s="111" t="s">
        <v>1020</v>
      </c>
      <c r="AE21" s="9" t="str">
        <f>IF(AE31="","",AE31)</f>
        <v>*</v>
      </c>
      <c r="AF21" s="9">
        <f>COUNTIF(G21:AD21,"&lt;&gt;Bord")*10</f>
        <v>170</v>
      </c>
      <c r="AG21" s="9"/>
      <c r="AH21" s="127" t="s">
        <v>1026</v>
      </c>
    </row>
    <row r="22" spans="1:35" x14ac:dyDescent="0.2">
      <c r="B22" s="9">
        <v>12</v>
      </c>
      <c r="C22" s="122">
        <v>1010</v>
      </c>
      <c r="D22" s="111">
        <v>1035</v>
      </c>
      <c r="E22" s="111">
        <v>1060</v>
      </c>
      <c r="F22" s="111">
        <v>1085</v>
      </c>
      <c r="G22" s="111">
        <v>1110</v>
      </c>
      <c r="H22" s="111">
        <v>1135</v>
      </c>
      <c r="I22" s="121">
        <v>1160</v>
      </c>
      <c r="J22" s="116" t="s">
        <v>1020</v>
      </c>
      <c r="K22" s="111" t="s">
        <v>1020</v>
      </c>
      <c r="L22" s="115" t="s">
        <v>1020</v>
      </c>
      <c r="M22" s="122">
        <v>1180</v>
      </c>
      <c r="N22" s="111">
        <v>1205</v>
      </c>
      <c r="O22" s="111">
        <v>1230</v>
      </c>
      <c r="P22" s="111">
        <v>1255</v>
      </c>
      <c r="Q22" s="111">
        <v>1280</v>
      </c>
      <c r="R22" s="111">
        <v>1305</v>
      </c>
      <c r="S22" s="121">
        <v>1330</v>
      </c>
      <c r="T22" s="116" t="s">
        <v>1020</v>
      </c>
      <c r="U22" s="115" t="s">
        <v>1020</v>
      </c>
      <c r="V22" s="122">
        <v>1350</v>
      </c>
      <c r="W22" s="111">
        <v>1375</v>
      </c>
      <c r="X22" s="111">
        <v>1400</v>
      </c>
      <c r="Y22" s="111">
        <v>1425</v>
      </c>
      <c r="Z22" s="111">
        <v>1450</v>
      </c>
      <c r="AA22" s="111">
        <v>1475</v>
      </c>
      <c r="AB22" s="121">
        <v>1500</v>
      </c>
      <c r="AC22" s="116" t="s">
        <v>1020</v>
      </c>
      <c r="AD22" s="111" t="s">
        <v>1020</v>
      </c>
      <c r="AE22" s="9"/>
      <c r="AF22" s="9"/>
      <c r="AG22" s="9"/>
      <c r="AH22" s="10"/>
    </row>
    <row r="23" spans="1:35" x14ac:dyDescent="0.2">
      <c r="B23" s="9">
        <v>11</v>
      </c>
      <c r="C23" s="122">
        <v>1009</v>
      </c>
      <c r="D23" s="111">
        <v>1034</v>
      </c>
      <c r="E23" s="111">
        <v>1059</v>
      </c>
      <c r="F23" s="111">
        <v>1084</v>
      </c>
      <c r="G23" s="111">
        <v>1109</v>
      </c>
      <c r="H23" s="111">
        <v>1134</v>
      </c>
      <c r="I23" s="121">
        <v>1159</v>
      </c>
      <c r="J23" s="116" t="s">
        <v>1020</v>
      </c>
      <c r="K23" s="111" t="s">
        <v>1020</v>
      </c>
      <c r="L23" s="115" t="s">
        <v>1020</v>
      </c>
      <c r="M23" s="122">
        <v>1179</v>
      </c>
      <c r="N23" s="111">
        <v>1204</v>
      </c>
      <c r="O23" s="111">
        <v>1229</v>
      </c>
      <c r="P23" s="111">
        <v>1254</v>
      </c>
      <c r="Q23" s="111">
        <v>1279</v>
      </c>
      <c r="R23" s="111">
        <v>1304</v>
      </c>
      <c r="S23" s="121">
        <v>1329</v>
      </c>
      <c r="T23" s="116" t="s">
        <v>1020</v>
      </c>
      <c r="U23" s="115" t="s">
        <v>1020</v>
      </c>
      <c r="V23" s="122">
        <v>1349</v>
      </c>
      <c r="W23" s="111">
        <v>1374</v>
      </c>
      <c r="X23" s="111">
        <v>1399</v>
      </c>
      <c r="Y23" s="111">
        <v>1424</v>
      </c>
      <c r="Z23" s="111">
        <v>1449</v>
      </c>
      <c r="AA23" s="111">
        <v>1474</v>
      </c>
      <c r="AB23" s="121">
        <v>1499</v>
      </c>
      <c r="AC23" s="116" t="s">
        <v>1020</v>
      </c>
      <c r="AD23" s="111" t="s">
        <v>1020</v>
      </c>
      <c r="AE23" s="9"/>
      <c r="AF23" s="9"/>
      <c r="AG23" s="9"/>
      <c r="AH23" s="128" t="s">
        <v>1027</v>
      </c>
    </row>
    <row r="24" spans="1:35" x14ac:dyDescent="0.2">
      <c r="B24" s="9">
        <v>10</v>
      </c>
      <c r="C24" s="122">
        <v>1008</v>
      </c>
      <c r="D24" s="111">
        <v>1033</v>
      </c>
      <c r="E24" s="111">
        <v>1058</v>
      </c>
      <c r="F24" s="111">
        <v>1083</v>
      </c>
      <c r="G24" s="111">
        <v>1108</v>
      </c>
      <c r="H24" s="111">
        <v>1133</v>
      </c>
      <c r="I24" s="121">
        <v>1158</v>
      </c>
      <c r="J24" s="116" t="s">
        <v>1020</v>
      </c>
      <c r="K24" s="111" t="s">
        <v>1020</v>
      </c>
      <c r="L24" s="115" t="s">
        <v>1020</v>
      </c>
      <c r="M24" s="122">
        <v>1178</v>
      </c>
      <c r="N24" s="111">
        <v>1203</v>
      </c>
      <c r="O24" s="111">
        <v>1228</v>
      </c>
      <c r="P24" s="111">
        <v>1253</v>
      </c>
      <c r="Q24" s="111">
        <v>1278</v>
      </c>
      <c r="R24" s="111">
        <v>1303</v>
      </c>
      <c r="S24" s="121">
        <v>1328</v>
      </c>
      <c r="T24" s="116" t="s">
        <v>1020</v>
      </c>
      <c r="U24" s="115" t="s">
        <v>1020</v>
      </c>
      <c r="V24" s="122">
        <v>1348</v>
      </c>
      <c r="W24" s="111">
        <v>1373</v>
      </c>
      <c r="X24" s="111">
        <v>1398</v>
      </c>
      <c r="Y24" s="111">
        <v>1423</v>
      </c>
      <c r="Z24" s="111">
        <v>1448</v>
      </c>
      <c r="AA24" s="111">
        <v>1473</v>
      </c>
      <c r="AB24" s="121">
        <v>1498</v>
      </c>
      <c r="AC24" s="116" t="s">
        <v>1020</v>
      </c>
      <c r="AD24" s="111" t="s">
        <v>1020</v>
      </c>
      <c r="AE24" s="9"/>
      <c r="AF24" s="9"/>
      <c r="AG24" s="9"/>
      <c r="AH24" s="9"/>
    </row>
    <row r="25" spans="1:35" x14ac:dyDescent="0.2">
      <c r="B25" s="9">
        <v>9</v>
      </c>
      <c r="C25" s="122">
        <v>1007</v>
      </c>
      <c r="D25" s="111">
        <v>1032</v>
      </c>
      <c r="E25" s="111">
        <v>1057</v>
      </c>
      <c r="F25" s="111">
        <v>1082</v>
      </c>
      <c r="G25" s="111">
        <v>1107</v>
      </c>
      <c r="H25" s="111">
        <v>1132</v>
      </c>
      <c r="I25" s="121">
        <v>1157</v>
      </c>
      <c r="J25" s="116" t="s">
        <v>1020</v>
      </c>
      <c r="K25" s="111" t="s">
        <v>1020</v>
      </c>
      <c r="L25" s="115" t="s">
        <v>1020</v>
      </c>
      <c r="M25" s="122">
        <v>1177</v>
      </c>
      <c r="N25" s="111">
        <v>1202</v>
      </c>
      <c r="O25" s="111">
        <v>1227</v>
      </c>
      <c r="P25" s="111">
        <v>1252</v>
      </c>
      <c r="Q25" s="111">
        <v>1277</v>
      </c>
      <c r="R25" s="111">
        <v>1302</v>
      </c>
      <c r="S25" s="121">
        <v>1327</v>
      </c>
      <c r="T25" s="116" t="s">
        <v>1020</v>
      </c>
      <c r="U25" s="115" t="s">
        <v>1020</v>
      </c>
      <c r="V25" s="122">
        <v>1347</v>
      </c>
      <c r="W25" s="111">
        <v>1372</v>
      </c>
      <c r="X25" s="111">
        <v>1397</v>
      </c>
      <c r="Y25" s="111">
        <v>1422</v>
      </c>
      <c r="Z25" s="111">
        <v>1447</v>
      </c>
      <c r="AA25" s="111">
        <v>1472</v>
      </c>
      <c r="AB25" s="121">
        <v>1497</v>
      </c>
      <c r="AC25" s="116" t="s">
        <v>1020</v>
      </c>
      <c r="AD25" s="111" t="s">
        <v>1020</v>
      </c>
      <c r="AE25" s="9"/>
      <c r="AF25" s="9"/>
      <c r="AG25" s="9"/>
      <c r="AH25" s="9"/>
    </row>
    <row r="26" spans="1:35" x14ac:dyDescent="0.2">
      <c r="B26" s="9">
        <v>8</v>
      </c>
      <c r="C26" s="122">
        <v>1006</v>
      </c>
      <c r="D26" s="111">
        <v>1031</v>
      </c>
      <c r="E26" s="111">
        <v>1056</v>
      </c>
      <c r="F26" s="111">
        <v>1081</v>
      </c>
      <c r="G26" s="111">
        <v>1106</v>
      </c>
      <c r="H26" s="111">
        <v>1131</v>
      </c>
      <c r="I26" s="121">
        <v>1156</v>
      </c>
      <c r="J26" s="116" t="s">
        <v>1020</v>
      </c>
      <c r="K26" s="111" t="s">
        <v>1020</v>
      </c>
      <c r="L26" s="115" t="s">
        <v>1020</v>
      </c>
      <c r="M26" s="122">
        <v>1176</v>
      </c>
      <c r="N26" s="111">
        <v>1201</v>
      </c>
      <c r="O26" s="111">
        <v>1226</v>
      </c>
      <c r="P26" s="111">
        <v>1251</v>
      </c>
      <c r="Q26" s="111">
        <v>1276</v>
      </c>
      <c r="R26" s="111">
        <v>1301</v>
      </c>
      <c r="S26" s="121">
        <v>1326</v>
      </c>
      <c r="T26" s="116" t="s">
        <v>1020</v>
      </c>
      <c r="U26" s="115" t="s">
        <v>1020</v>
      </c>
      <c r="V26" s="122">
        <v>1346</v>
      </c>
      <c r="W26" s="111">
        <v>1371</v>
      </c>
      <c r="X26" s="111">
        <v>1396</v>
      </c>
      <c r="Y26" s="111">
        <v>1421</v>
      </c>
      <c r="Z26" s="111">
        <v>1446</v>
      </c>
      <c r="AA26" s="111">
        <v>1471</v>
      </c>
      <c r="AB26" s="121">
        <v>1496</v>
      </c>
      <c r="AC26" s="116" t="s">
        <v>1020</v>
      </c>
      <c r="AD26" s="111" t="s">
        <v>1020</v>
      </c>
      <c r="AE26" s="9"/>
      <c r="AF26" s="9"/>
      <c r="AG26" s="9"/>
      <c r="AH26" s="9"/>
    </row>
    <row r="27" spans="1:35" x14ac:dyDescent="0.2">
      <c r="B27" s="9">
        <v>7</v>
      </c>
      <c r="C27" s="122">
        <v>1005</v>
      </c>
      <c r="D27" s="111">
        <v>1030</v>
      </c>
      <c r="E27" s="111">
        <v>1055</v>
      </c>
      <c r="F27" s="111">
        <v>1080</v>
      </c>
      <c r="G27" s="111">
        <v>1105</v>
      </c>
      <c r="H27" s="111">
        <v>1130</v>
      </c>
      <c r="I27" s="121">
        <v>1155</v>
      </c>
      <c r="J27" s="116" t="s">
        <v>1020</v>
      </c>
      <c r="K27" s="111" t="s">
        <v>1020</v>
      </c>
      <c r="L27" s="115" t="s">
        <v>1020</v>
      </c>
      <c r="M27" s="122">
        <v>1175</v>
      </c>
      <c r="N27" s="111">
        <v>1200</v>
      </c>
      <c r="O27" s="111">
        <v>1225</v>
      </c>
      <c r="P27" s="111">
        <v>1250</v>
      </c>
      <c r="Q27" s="111">
        <v>1275</v>
      </c>
      <c r="R27" s="111">
        <v>1300</v>
      </c>
      <c r="S27" s="121">
        <v>1325</v>
      </c>
      <c r="T27" s="116" t="s">
        <v>1020</v>
      </c>
      <c r="U27" s="115" t="s">
        <v>1020</v>
      </c>
      <c r="V27" s="122">
        <v>1345</v>
      </c>
      <c r="W27" s="111">
        <v>1370</v>
      </c>
      <c r="X27" s="111">
        <v>1395</v>
      </c>
      <c r="Y27" s="111">
        <v>1420</v>
      </c>
      <c r="Z27" s="111">
        <v>1445</v>
      </c>
      <c r="AA27" s="111">
        <v>1470</v>
      </c>
      <c r="AB27" s="121">
        <v>1495</v>
      </c>
      <c r="AC27" s="116" t="s">
        <v>1020</v>
      </c>
      <c r="AD27" s="111" t="s">
        <v>1020</v>
      </c>
      <c r="AE27" s="9"/>
      <c r="AF27" s="9"/>
      <c r="AG27" s="9"/>
      <c r="AH27" s="9"/>
    </row>
    <row r="28" spans="1:35" x14ac:dyDescent="0.2">
      <c r="B28" s="9">
        <v>6</v>
      </c>
      <c r="C28" s="122">
        <v>1004</v>
      </c>
      <c r="D28" s="111">
        <v>1029</v>
      </c>
      <c r="E28" s="111">
        <v>1054</v>
      </c>
      <c r="F28" s="111">
        <v>1079</v>
      </c>
      <c r="G28" s="111">
        <v>1104</v>
      </c>
      <c r="H28" s="111">
        <v>1129</v>
      </c>
      <c r="I28" s="121">
        <v>1154</v>
      </c>
      <c r="J28" s="116" t="s">
        <v>1020</v>
      </c>
      <c r="K28" s="111" t="s">
        <v>1020</v>
      </c>
      <c r="L28" s="115" t="s">
        <v>1020</v>
      </c>
      <c r="M28" s="122">
        <v>1174</v>
      </c>
      <c r="N28" s="111">
        <v>1199</v>
      </c>
      <c r="O28" s="111">
        <v>1224</v>
      </c>
      <c r="P28" s="111">
        <v>1249</v>
      </c>
      <c r="Q28" s="111">
        <v>1274</v>
      </c>
      <c r="R28" s="111">
        <v>1299</v>
      </c>
      <c r="S28" s="121">
        <v>1324</v>
      </c>
      <c r="T28" s="116" t="s">
        <v>1020</v>
      </c>
      <c r="U28" s="115" t="s">
        <v>1020</v>
      </c>
      <c r="V28" s="122">
        <v>1344</v>
      </c>
      <c r="W28" s="111">
        <v>1369</v>
      </c>
      <c r="X28" s="111">
        <v>1394</v>
      </c>
      <c r="Y28" s="111">
        <v>1419</v>
      </c>
      <c r="Z28" s="111">
        <v>1444</v>
      </c>
      <c r="AA28" s="111">
        <v>1469</v>
      </c>
      <c r="AB28" s="121">
        <v>1494</v>
      </c>
      <c r="AC28" s="116" t="s">
        <v>1020</v>
      </c>
      <c r="AD28" s="111" t="s">
        <v>1020</v>
      </c>
      <c r="AE28" s="9"/>
      <c r="AF28" s="9"/>
      <c r="AG28" s="9"/>
      <c r="AH28" s="9"/>
      <c r="AI28" t="s">
        <v>1028</v>
      </c>
    </row>
    <row r="29" spans="1:35" x14ac:dyDescent="0.2">
      <c r="B29" s="9">
        <v>5</v>
      </c>
      <c r="C29" s="122">
        <v>1003</v>
      </c>
      <c r="D29" s="111">
        <v>1028</v>
      </c>
      <c r="E29" s="111">
        <v>1053</v>
      </c>
      <c r="F29" s="111">
        <v>1078</v>
      </c>
      <c r="G29" s="111">
        <v>1103</v>
      </c>
      <c r="H29" s="111">
        <v>1128</v>
      </c>
      <c r="I29" s="121">
        <v>1153</v>
      </c>
      <c r="J29" s="116" t="s">
        <v>1020</v>
      </c>
      <c r="K29" s="111" t="s">
        <v>1020</v>
      </c>
      <c r="L29" s="115" t="s">
        <v>1020</v>
      </c>
      <c r="M29" s="122">
        <v>1173</v>
      </c>
      <c r="N29" s="111">
        <v>1198</v>
      </c>
      <c r="O29" s="111">
        <v>1223</v>
      </c>
      <c r="P29" s="111">
        <v>1248</v>
      </c>
      <c r="Q29" s="111">
        <v>1273</v>
      </c>
      <c r="R29" s="111">
        <v>1298</v>
      </c>
      <c r="S29" s="121">
        <v>1323</v>
      </c>
      <c r="T29" s="116" t="s">
        <v>1020</v>
      </c>
      <c r="U29" s="115" t="s">
        <v>1020</v>
      </c>
      <c r="V29" s="122">
        <v>1343</v>
      </c>
      <c r="W29" s="111">
        <v>1368</v>
      </c>
      <c r="X29" s="111">
        <v>1393</v>
      </c>
      <c r="Y29" s="111">
        <v>1418</v>
      </c>
      <c r="Z29" s="111">
        <v>1443</v>
      </c>
      <c r="AA29" s="111">
        <v>1468</v>
      </c>
      <c r="AB29" s="121">
        <v>1493</v>
      </c>
      <c r="AC29" s="116" t="s">
        <v>1020</v>
      </c>
      <c r="AD29" s="111" t="s">
        <v>1020</v>
      </c>
      <c r="AE29" s="9"/>
      <c r="AF29" s="9"/>
      <c r="AG29" s="9"/>
      <c r="AH29" s="9"/>
      <c r="AI29" t="s">
        <v>1029</v>
      </c>
    </row>
    <row r="30" spans="1:35" x14ac:dyDescent="0.2">
      <c r="B30" s="9">
        <v>4</v>
      </c>
      <c r="C30" s="122">
        <v>1002</v>
      </c>
      <c r="D30" s="111">
        <v>1027</v>
      </c>
      <c r="E30" s="111">
        <v>1052</v>
      </c>
      <c r="F30" s="111">
        <v>1077</v>
      </c>
      <c r="G30" s="111">
        <v>1102</v>
      </c>
      <c r="H30" s="111">
        <v>1127</v>
      </c>
      <c r="I30" s="121">
        <v>1152</v>
      </c>
      <c r="J30" s="116" t="s">
        <v>1020</v>
      </c>
      <c r="K30" s="111" t="s">
        <v>1020</v>
      </c>
      <c r="L30" s="115" t="s">
        <v>1020</v>
      </c>
      <c r="M30" s="122">
        <v>1172</v>
      </c>
      <c r="N30" s="111">
        <v>1197</v>
      </c>
      <c r="O30" s="111">
        <v>1222</v>
      </c>
      <c r="P30" s="111">
        <v>1247</v>
      </c>
      <c r="Q30" s="111">
        <v>1272</v>
      </c>
      <c r="R30" s="111">
        <v>1297</v>
      </c>
      <c r="S30" s="121">
        <v>1322</v>
      </c>
      <c r="T30" s="116" t="s">
        <v>1020</v>
      </c>
      <c r="U30" s="115" t="s">
        <v>1020</v>
      </c>
      <c r="V30" s="122">
        <v>1342</v>
      </c>
      <c r="W30" s="111">
        <v>1367</v>
      </c>
      <c r="X30" s="111">
        <v>1392</v>
      </c>
      <c r="Y30" s="111">
        <v>1417</v>
      </c>
      <c r="Z30" s="111">
        <v>1442</v>
      </c>
      <c r="AA30" s="111">
        <v>1467</v>
      </c>
      <c r="AB30" s="121">
        <v>1492</v>
      </c>
      <c r="AC30" s="116" t="s">
        <v>1020</v>
      </c>
      <c r="AD30" s="111" t="s">
        <v>1020</v>
      </c>
      <c r="AE30" s="9"/>
      <c r="AF30" s="9"/>
      <c r="AG30" s="9"/>
      <c r="AH30" s="9"/>
      <c r="AI30" t="s">
        <v>1030</v>
      </c>
    </row>
    <row r="31" spans="1:35" ht="16" thickBot="1" x14ac:dyDescent="0.25">
      <c r="B31" s="9">
        <v>3</v>
      </c>
      <c r="C31" s="126">
        <v>1001</v>
      </c>
      <c r="D31" s="112">
        <v>1026</v>
      </c>
      <c r="E31" s="112">
        <v>1051</v>
      </c>
      <c r="F31" s="112">
        <v>1076</v>
      </c>
      <c r="G31" s="112">
        <v>1101</v>
      </c>
      <c r="H31" s="112">
        <v>1126</v>
      </c>
      <c r="I31" s="125">
        <v>1151</v>
      </c>
      <c r="J31" s="116" t="s">
        <v>1020</v>
      </c>
      <c r="K31" s="111" t="s">
        <v>1020</v>
      </c>
      <c r="L31" s="115" t="s">
        <v>1020</v>
      </c>
      <c r="M31" s="126">
        <v>1171</v>
      </c>
      <c r="N31" s="112">
        <v>1196</v>
      </c>
      <c r="O31" s="112">
        <v>1221</v>
      </c>
      <c r="P31" s="112">
        <v>1246</v>
      </c>
      <c r="Q31" s="112">
        <v>1271</v>
      </c>
      <c r="R31" s="112">
        <v>1296</v>
      </c>
      <c r="S31" s="125">
        <v>1321</v>
      </c>
      <c r="T31" s="116" t="s">
        <v>1020</v>
      </c>
      <c r="U31" s="115" t="s">
        <v>1020</v>
      </c>
      <c r="V31" s="126">
        <v>1341</v>
      </c>
      <c r="W31" s="112">
        <v>1366</v>
      </c>
      <c r="X31" s="112">
        <v>1391</v>
      </c>
      <c r="Y31" s="112">
        <v>1416</v>
      </c>
      <c r="Z31" s="112">
        <v>1441</v>
      </c>
      <c r="AA31" s="112">
        <v>1466</v>
      </c>
      <c r="AB31" s="125">
        <v>1491</v>
      </c>
      <c r="AC31" s="116" t="s">
        <v>1020</v>
      </c>
      <c r="AD31" s="111" t="s">
        <v>1020</v>
      </c>
      <c r="AE31" s="9" t="s">
        <v>1031</v>
      </c>
      <c r="AF31" s="9">
        <f>COUNTIF(G31:AD31,"&lt;&gt;Bord")*10</f>
        <v>170</v>
      </c>
      <c r="AG31" s="9"/>
      <c r="AH31" s="9"/>
    </row>
    <row r="32" spans="1:35" x14ac:dyDescent="0.2">
      <c r="A32" t="s">
        <v>1022</v>
      </c>
      <c r="B32" s="9">
        <v>2</v>
      </c>
      <c r="C32" s="118" t="s">
        <v>1020</v>
      </c>
      <c r="D32" s="118" t="s">
        <v>1020</v>
      </c>
      <c r="E32" s="118" t="s">
        <v>1020</v>
      </c>
      <c r="F32" s="118" t="s">
        <v>1020</v>
      </c>
      <c r="G32" s="118" t="s">
        <v>1020</v>
      </c>
      <c r="H32" s="118" t="s">
        <v>1020</v>
      </c>
      <c r="I32" s="118" t="s">
        <v>1020</v>
      </c>
      <c r="J32" s="111" t="s">
        <v>1020</v>
      </c>
      <c r="K32" s="111" t="s">
        <v>1020</v>
      </c>
      <c r="L32" s="111" t="s">
        <v>1020</v>
      </c>
      <c r="M32" s="118" t="s">
        <v>1020</v>
      </c>
      <c r="N32" s="118" t="s">
        <v>1020</v>
      </c>
      <c r="O32" s="118" t="s">
        <v>1020</v>
      </c>
      <c r="P32" s="118" t="s">
        <v>1020</v>
      </c>
      <c r="Q32" s="118" t="s">
        <v>1020</v>
      </c>
      <c r="R32" s="118" t="s">
        <v>1020</v>
      </c>
      <c r="S32" s="118" t="s">
        <v>1020</v>
      </c>
      <c r="T32" s="111" t="s">
        <v>1020</v>
      </c>
      <c r="U32" s="111" t="s">
        <v>1020</v>
      </c>
      <c r="V32" s="118" t="s">
        <v>1020</v>
      </c>
      <c r="W32" s="118" t="s">
        <v>1020</v>
      </c>
      <c r="X32" s="118" t="s">
        <v>1020</v>
      </c>
      <c r="Y32" s="118" t="s">
        <v>1020</v>
      </c>
      <c r="Z32" s="118" t="s">
        <v>1020</v>
      </c>
      <c r="AA32" s="118" t="s">
        <v>1020</v>
      </c>
      <c r="AB32" s="118" t="s">
        <v>1020</v>
      </c>
      <c r="AC32" s="111" t="s">
        <v>1020</v>
      </c>
      <c r="AD32" s="111" t="s">
        <v>1020</v>
      </c>
      <c r="AE32" s="9"/>
      <c r="AF32" s="9"/>
      <c r="AG32" s="9"/>
      <c r="AH32" s="9"/>
      <c r="AI32" s="10" t="s">
        <v>1032</v>
      </c>
    </row>
    <row r="33" spans="2:35" x14ac:dyDescent="0.2">
      <c r="B33" s="9">
        <v>1</v>
      </c>
      <c r="C33" s="111" t="s">
        <v>1020</v>
      </c>
      <c r="D33" s="111" t="s">
        <v>1020</v>
      </c>
      <c r="E33" s="111" t="s">
        <v>1020</v>
      </c>
      <c r="F33" s="111" t="s">
        <v>1020</v>
      </c>
      <c r="G33" s="111" t="s">
        <v>1020</v>
      </c>
      <c r="H33" s="111" t="s">
        <v>1020</v>
      </c>
      <c r="I33" s="111" t="s">
        <v>1020</v>
      </c>
      <c r="J33" s="111" t="s">
        <v>1020</v>
      </c>
      <c r="K33" s="111" t="s">
        <v>1020</v>
      </c>
      <c r="L33" s="111" t="s">
        <v>1020</v>
      </c>
      <c r="M33" s="111" t="s">
        <v>1020</v>
      </c>
      <c r="N33" s="111" t="s">
        <v>1020</v>
      </c>
      <c r="O33" s="111" t="s">
        <v>1020</v>
      </c>
      <c r="P33" s="111" t="s">
        <v>1020</v>
      </c>
      <c r="Q33" s="111" t="s">
        <v>1020</v>
      </c>
      <c r="R33" s="111" t="s">
        <v>1020</v>
      </c>
      <c r="S33" s="111" t="s">
        <v>1020</v>
      </c>
      <c r="T33" s="111" t="s">
        <v>1020</v>
      </c>
      <c r="U33" s="111" t="s">
        <v>1020</v>
      </c>
      <c r="V33" s="111" t="s">
        <v>1020</v>
      </c>
      <c r="W33" s="111" t="s">
        <v>1020</v>
      </c>
      <c r="X33" s="111" t="s">
        <v>1020</v>
      </c>
      <c r="Y33" s="111" t="s">
        <v>1020</v>
      </c>
      <c r="Z33" s="111" t="s">
        <v>1020</v>
      </c>
      <c r="AA33" s="111" t="s">
        <v>1020</v>
      </c>
      <c r="AB33" s="111" t="s">
        <v>1020</v>
      </c>
      <c r="AC33" s="111" t="s">
        <v>1020</v>
      </c>
      <c r="AD33" s="111" t="s">
        <v>1020</v>
      </c>
      <c r="AE33" s="9"/>
      <c r="AF33" s="9"/>
      <c r="AG33" s="9"/>
      <c r="AH33" s="9"/>
    </row>
    <row r="34" spans="2:35" x14ac:dyDescent="0.2">
      <c r="B34" s="9"/>
      <c r="C34" s="9">
        <v>1</v>
      </c>
      <c r="D34" s="9">
        <v>2</v>
      </c>
      <c r="E34" s="9">
        <v>3</v>
      </c>
      <c r="F34" s="9">
        <v>4</v>
      </c>
      <c r="G34" s="9">
        <v>5</v>
      </c>
      <c r="H34" s="9">
        <v>6</v>
      </c>
      <c r="I34" s="9">
        <v>7</v>
      </c>
      <c r="J34" s="9">
        <v>8</v>
      </c>
      <c r="K34" s="9">
        <v>9</v>
      </c>
      <c r="L34" s="9">
        <v>10</v>
      </c>
      <c r="M34" s="9">
        <v>11</v>
      </c>
      <c r="N34" s="9">
        <v>12</v>
      </c>
      <c r="O34" s="9">
        <v>13</v>
      </c>
      <c r="P34" s="9">
        <v>14</v>
      </c>
      <c r="Q34" s="9">
        <v>15</v>
      </c>
      <c r="R34" s="9">
        <v>16</v>
      </c>
      <c r="S34" s="9">
        <v>17</v>
      </c>
      <c r="T34" s="9">
        <v>18</v>
      </c>
      <c r="U34" s="9">
        <v>19</v>
      </c>
      <c r="V34" s="9">
        <v>20</v>
      </c>
      <c r="W34" s="9">
        <v>21</v>
      </c>
      <c r="X34" s="9">
        <v>22</v>
      </c>
      <c r="Y34" s="9">
        <v>23</v>
      </c>
      <c r="Z34" s="9">
        <v>24</v>
      </c>
      <c r="AA34" s="9">
        <v>25</v>
      </c>
      <c r="AB34" s="9">
        <v>26</v>
      </c>
      <c r="AC34" s="9">
        <v>27</v>
      </c>
      <c r="AD34" s="9">
        <v>28</v>
      </c>
      <c r="AE34" s="9"/>
      <c r="AF34" s="9"/>
      <c r="AG34" s="9"/>
      <c r="AH34" s="9"/>
      <c r="AI34">
        <v>630</v>
      </c>
    </row>
    <row r="35" spans="2:35" x14ac:dyDescent="0.2">
      <c r="B35" s="9"/>
      <c r="C35" s="9"/>
      <c r="D35" s="9" t="s">
        <v>1010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>
        <v>860</v>
      </c>
    </row>
    <row r="36" spans="2:35" x14ac:dyDescent="0.2">
      <c r="C36" s="9" t="s">
        <v>1036</v>
      </c>
      <c r="D36" s="9" t="s">
        <v>1036</v>
      </c>
      <c r="E36" s="9" t="s">
        <v>1036</v>
      </c>
      <c r="F36" s="9" t="s">
        <v>1036</v>
      </c>
      <c r="G36" s="9" t="s">
        <v>1036</v>
      </c>
      <c r="H36" s="9" t="s">
        <v>1036</v>
      </c>
      <c r="I36" s="9" t="s">
        <v>1036</v>
      </c>
      <c r="J36" t="s">
        <v>1020</v>
      </c>
      <c r="K36" s="9" t="s">
        <v>1034</v>
      </c>
      <c r="L36" s="9" t="s">
        <v>1034</v>
      </c>
      <c r="M36" s="9" t="s">
        <v>1035</v>
      </c>
      <c r="N36" s="9" t="s">
        <v>1035</v>
      </c>
      <c r="O36" s="9" t="s">
        <v>1035</v>
      </c>
      <c r="P36" s="9" t="s">
        <v>1035</v>
      </c>
      <c r="Q36" s="9" t="s">
        <v>1035</v>
      </c>
      <c r="R36" s="9" t="s">
        <v>1035</v>
      </c>
      <c r="S36" s="9" t="s">
        <v>1035</v>
      </c>
      <c r="T36" s="9" t="s">
        <v>1034</v>
      </c>
      <c r="U36" s="9" t="s">
        <v>1034</v>
      </c>
      <c r="V36" s="9" t="s">
        <v>1033</v>
      </c>
      <c r="W36" t="s">
        <v>1033</v>
      </c>
      <c r="X36" t="s">
        <v>1033</v>
      </c>
      <c r="Y36" t="s">
        <v>1033</v>
      </c>
      <c r="Z36" t="s">
        <v>1033</v>
      </c>
      <c r="AA36" t="s">
        <v>1033</v>
      </c>
      <c r="AB36" t="s">
        <v>1033</v>
      </c>
      <c r="AC36" s="9"/>
      <c r="AD36" s="9"/>
      <c r="AE36" s="9"/>
      <c r="AF36" s="9"/>
      <c r="AG36" s="9"/>
      <c r="AI36">
        <f>SUM(AI34:AI35)</f>
        <v>1490</v>
      </c>
    </row>
    <row r="37" spans="2:35" x14ac:dyDescent="0.2"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</row>
  </sheetData>
  <mergeCells count="3">
    <mergeCell ref="Q1:U1"/>
    <mergeCell ref="AG13:AG18"/>
    <mergeCell ref="A14:A19"/>
  </mergeCells>
  <pageMargins left="0.7" right="0.7" top="0.75" bottom="0.75" header="0.3" footer="0.3"/>
  <pageSetup scale="3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Index (Original)</vt:lpstr>
      <vt:lpstr>Index (Modified)</vt:lpstr>
      <vt:lpstr>Layout (Original)</vt:lpstr>
      <vt:lpstr>Layout (Modified)</vt:lpstr>
      <vt:lpstr>Layout (Planted)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 Turkus</dc:creator>
  <cp:keywords/>
  <dc:description/>
  <cp:lastModifiedBy>Jensina Davis</cp:lastModifiedBy>
  <cp:revision/>
  <dcterms:created xsi:type="dcterms:W3CDTF">2022-10-31T21:37:14Z</dcterms:created>
  <dcterms:modified xsi:type="dcterms:W3CDTF">2023-12-06T21:08:57Z</dcterms:modified>
  <cp:category/>
  <cp:contentStatus/>
</cp:coreProperties>
</file>