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yt2k-my.sharepoint.com/personal/jignesh1567_0yt2k_onmicrosoft_com/Documents/"/>
    </mc:Choice>
  </mc:AlternateContent>
  <xr:revisionPtr revIDLastSave="0" documentId="8_{320ADB09-82BB-49B3-8C41-90CB98E7B223}" xr6:coauthVersionLast="47" xr6:coauthVersionMax="47" xr10:uidLastSave="{00000000-0000-0000-0000-000000000000}"/>
  <bookViews>
    <workbookView xWindow="-120" yWindow="-120" windowWidth="20730" windowHeight="11040" xr2:uid="{E1C8F5CF-4003-46AC-AAA2-8BBFA0E62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P6" i="1" s="1"/>
  <c r="N7" i="1" s="1"/>
  <c r="M7" i="1"/>
  <c r="M8" i="1" s="1"/>
  <c r="M9" i="1" s="1"/>
  <c r="I6" i="1"/>
  <c r="K6" i="1" s="1"/>
  <c r="I7" i="1" s="1"/>
  <c r="J7" i="1"/>
  <c r="J8" i="1" s="1"/>
  <c r="H7" i="1"/>
  <c r="H8" i="1" s="1"/>
  <c r="H9" i="1" s="1"/>
  <c r="G5" i="1"/>
  <c r="H2" i="1"/>
  <c r="E2" i="1"/>
  <c r="F2" i="1" s="1"/>
  <c r="F3" i="1" s="1"/>
  <c r="P7" i="1" l="1"/>
  <c r="N8" i="1" s="1"/>
  <c r="K7" i="1"/>
  <c r="I8" i="1" s="1"/>
  <c r="P8" i="1" l="1"/>
  <c r="N9" i="1" s="1"/>
  <c r="K8" i="1"/>
  <c r="P9" i="1" l="1"/>
  <c r="I9" i="1"/>
  <c r="K9" i="1" s="1"/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E721-DBF1-49A3-9D48-4828F086EF96}">
  <dimension ref="A1:P9"/>
  <sheetViews>
    <sheetView tabSelected="1" workbookViewId="0">
      <selection activeCell="O9" sqref="O9"/>
    </sheetView>
  </sheetViews>
  <sheetFormatPr defaultRowHeight="15" x14ac:dyDescent="0.25"/>
  <cols>
    <col min="1" max="1" width="10.42578125" bestFit="1" customWidth="1"/>
    <col min="5" max="5" width="10.42578125" bestFit="1" customWidth="1"/>
    <col min="8" max="8" width="10.42578125" bestFit="1" customWidth="1"/>
    <col min="9" max="9" width="10.42578125" customWidth="1"/>
    <col min="13" max="13" width="10.42578125" bestFit="1" customWidth="1"/>
  </cols>
  <sheetData>
    <row r="1" spans="1:16" x14ac:dyDescent="0.25">
      <c r="A1">
        <v>2.5</v>
      </c>
      <c r="B1">
        <v>4.5</v>
      </c>
      <c r="C1">
        <f>((B1/A1)^(1/9.75))-1</f>
        <v>6.2140075317912213E-2</v>
      </c>
    </row>
    <row r="2" spans="1:16" x14ac:dyDescent="0.25">
      <c r="D2">
        <v>100</v>
      </c>
      <c r="E2">
        <f>D2*((1+1.875%)^(20))</f>
        <v>144.99480257195398</v>
      </c>
      <c r="F2">
        <f>E2-D2</f>
        <v>44.994802571953983</v>
      </c>
      <c r="H2" s="2">
        <f>((E2/D2)^(1/5))-1</f>
        <v>7.713586578369136E-2</v>
      </c>
      <c r="I2" s="2"/>
    </row>
    <row r="3" spans="1:16" x14ac:dyDescent="0.25">
      <c r="F3">
        <f>F2/5</f>
        <v>8.9989605143907969</v>
      </c>
    </row>
    <row r="4" spans="1:16" x14ac:dyDescent="0.25">
      <c r="A4" s="1">
        <v>45292</v>
      </c>
      <c r="K4">
        <v>8.2226957936293005E-2</v>
      </c>
      <c r="P4">
        <v>8.2000000000000003E-2</v>
      </c>
    </row>
    <row r="5" spans="1:16" x14ac:dyDescent="0.25">
      <c r="E5" s="1">
        <v>45292</v>
      </c>
      <c r="F5">
        <v>-100</v>
      </c>
      <c r="G5">
        <f>XIRR(F5:F9,E5:E9,1)</f>
        <v>8.4573317319154739E-2</v>
      </c>
      <c r="H5" s="1">
        <v>45292</v>
      </c>
      <c r="I5" s="1"/>
      <c r="K5">
        <v>100</v>
      </c>
      <c r="M5" s="1">
        <v>45292</v>
      </c>
      <c r="N5" s="1"/>
      <c r="P5">
        <v>100</v>
      </c>
    </row>
    <row r="6" spans="1:16" x14ac:dyDescent="0.25">
      <c r="E6" s="1">
        <v>45382</v>
      </c>
      <c r="F6">
        <v>2.0499999999999998</v>
      </c>
      <c r="H6" s="1">
        <v>45382</v>
      </c>
      <c r="I6">
        <f>K5*$K$4*((H6-H5+1)/366)</f>
        <v>2.0444407574324219</v>
      </c>
      <c r="J6">
        <v>-2.0499999999999998</v>
      </c>
      <c r="K6">
        <f>K5+I6+J6</f>
        <v>99.994440757432429</v>
      </c>
      <c r="M6" s="1">
        <v>45382</v>
      </c>
      <c r="N6">
        <f>P5*$P$4*((M6-M5+1)/366)</f>
        <v>2.0387978142076504</v>
      </c>
      <c r="P6">
        <f>P5+N6+O6</f>
        <v>102.03879781420765</v>
      </c>
    </row>
    <row r="7" spans="1:16" x14ac:dyDescent="0.25">
      <c r="E7" s="1">
        <v>45473</v>
      </c>
      <c r="F7">
        <v>2.0499999999999998</v>
      </c>
      <c r="H7" s="1">
        <f>EDATE(H6,3)</f>
        <v>45473</v>
      </c>
      <c r="I7">
        <f>K6*$K$4*((H7-H6)/366)</f>
        <v>2.0443271020115654</v>
      </c>
      <c r="J7">
        <f>J6</f>
        <v>-2.0499999999999998</v>
      </c>
      <c r="K7">
        <f t="shared" ref="K7:K9" si="0">K6+I7+J7</f>
        <v>99.988767859443996</v>
      </c>
      <c r="M7" s="1">
        <f>EDATE(M6,3)</f>
        <v>45473</v>
      </c>
      <c r="N7">
        <f>P6*$P$4*((M7-M6)/366)</f>
        <v>2.0803647794798295</v>
      </c>
      <c r="P7">
        <f t="shared" ref="P7:P9" si="1">P6+N7+O7</f>
        <v>104.11916259368749</v>
      </c>
    </row>
    <row r="8" spans="1:16" x14ac:dyDescent="0.25">
      <c r="E8" s="1">
        <v>45565</v>
      </c>
      <c r="F8">
        <v>2.0499999999999998</v>
      </c>
      <c r="H8" s="1">
        <f t="shared" ref="H8:H9" si="2">EDATE(H7,3)</f>
        <v>45565</v>
      </c>
      <c r="I8">
        <f>K7*$K$4*((H8-H7)/366)</f>
        <v>2.066674981467171</v>
      </c>
      <c r="J8">
        <f>J7</f>
        <v>-2.0499999999999998</v>
      </c>
      <c r="K8">
        <f t="shared" si="0"/>
        <v>100.00544284091117</v>
      </c>
      <c r="M8" s="1">
        <f t="shared" ref="M8:M9" si="3">EDATE(M7,3)</f>
        <v>45565</v>
      </c>
      <c r="N8">
        <f>P7*$P$4*((M8-M7)/366)</f>
        <v>2.1461064552097775</v>
      </c>
      <c r="P8">
        <f t="shared" si="1"/>
        <v>106.26526904889727</v>
      </c>
    </row>
    <row r="9" spans="1:16" x14ac:dyDescent="0.25">
      <c r="E9" s="1">
        <v>45657</v>
      </c>
      <c r="F9">
        <v>102.05</v>
      </c>
      <c r="H9" s="1">
        <f t="shared" si="2"/>
        <v>45656</v>
      </c>
      <c r="I9">
        <f>K8*$K$4*((H9-H8)/366)</f>
        <v>2.0445520330903721</v>
      </c>
      <c r="J9">
        <v>-102.05</v>
      </c>
      <c r="K9">
        <f t="shared" si="0"/>
        <v>-5.1259984559237637E-6</v>
      </c>
      <c r="M9" s="1">
        <f t="shared" si="3"/>
        <v>45656</v>
      </c>
      <c r="N9">
        <f>P8*$P$4*((M9-M8)/366)</f>
        <v>2.1665339826307961</v>
      </c>
      <c r="O9">
        <v>-108.43180303152806</v>
      </c>
      <c r="P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dcterms:created xsi:type="dcterms:W3CDTF">2023-12-01T06:29:43Z</dcterms:created>
  <dcterms:modified xsi:type="dcterms:W3CDTF">2023-12-01T07:32:04Z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2023-12-01T07:22:58Z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0da1d87c-b91a-4857-bb5b-8bbca248b0a7</vt:lpwstr>
  </property>
  <property fmtid="{D5CDD505-2E9C-101B-9397-08002B2CF9AE}" pid="8" name="MSIP_Label_defa4170-0d19-0005-0004-bc88714345d2_ContentBits">
    <vt:lpwstr>0</vt:lpwstr>
  </property>
</Properties>
</file>