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1 (2)" sheetId="2" r:id="rId5"/>
  </sheets>
  <definedNames/>
  <calcPr/>
  <extLst>
    <ext uri="GoogleSheetsCustomDataVersion1">
      <go:sheetsCustomData xmlns:go="http://customooxmlschemas.google.com/" r:id="rId6" roundtripDataSignature="AMtx7mjqM9sVdM25mHa9Rlwf0aXhsf7Ynw=="/>
    </ext>
  </extLst>
</workbook>
</file>

<file path=xl/sharedStrings.xml><?xml version="1.0" encoding="utf-8"?>
<sst xmlns="http://schemas.openxmlformats.org/spreadsheetml/2006/main" count="129" uniqueCount="37">
  <si>
    <t>lb mm2</t>
  </si>
  <si>
    <t>kg mm2</t>
  </si>
  <si>
    <t>kg m2</t>
  </si>
  <si>
    <t>Base</t>
  </si>
  <si>
    <t>Link1</t>
  </si>
  <si>
    <t>Link2</t>
  </si>
  <si>
    <t>Link3</t>
  </si>
  <si>
    <t>Link4</t>
  </si>
  <si>
    <t>Finger1(left)</t>
  </si>
  <si>
    <t>Finger2(right)</t>
  </si>
  <si>
    <t>Masa</t>
  </si>
  <si>
    <t>Xc</t>
  </si>
  <si>
    <t>Yc</t>
  </si>
  <si>
    <t>Zc</t>
  </si>
  <si>
    <t>Ixx</t>
  </si>
  <si>
    <t>Iyx</t>
  </si>
  <si>
    <t>Izx</t>
  </si>
  <si>
    <t>Iyy</t>
  </si>
  <si>
    <t>Izy</t>
  </si>
  <si>
    <t>Izz</t>
  </si>
  <si>
    <t>Material:</t>
  </si>
  <si>
    <t>Aluminio</t>
  </si>
  <si>
    <t>lb a kg</t>
  </si>
  <si>
    <t>Sistema ya rotado</t>
  </si>
  <si>
    <t>IXX</t>
  </si>
  <si>
    <t>mm to m</t>
  </si>
  <si>
    <t>IYX</t>
  </si>
  <si>
    <t>mm2 to m2</t>
  </si>
  <si>
    <t>IZX</t>
  </si>
  <si>
    <t>IYY</t>
  </si>
  <si>
    <t>Configuracion NOA</t>
  </si>
  <si>
    <t>IZY</t>
  </si>
  <si>
    <t>IZZ</t>
  </si>
  <si>
    <t>Rotaciones</t>
  </si>
  <si>
    <t xml:space="preserve">Material ABS. </t>
  </si>
  <si>
    <t>Sistema no rotado</t>
  </si>
  <si>
    <t>Configuración tal cual sale de inventor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</si>
</sst>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"/>
  </numFmts>
  <fonts count="5">
    <font>
      <sz val="11.0"/>
      <color theme="1"/>
      <name val="Arial"/>
    </font>
    <font>
      <sz val="11.0"/>
      <color theme="1"/>
      <name val="Calibri"/>
    </font>
    <font/>
    <font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/>
    </xf>
    <xf borderId="5" fillId="0" fontId="2" numFmtId="0" xfId="0" applyBorder="1" applyFont="1"/>
    <xf borderId="6" fillId="0" fontId="1" numFmtId="0" xfId="0" applyBorder="1" applyFont="1"/>
    <xf borderId="7" fillId="0" fontId="1" numFmtId="0" xfId="0" applyBorder="1" applyFont="1"/>
    <xf borderId="1" fillId="0" fontId="1" numFmtId="0" xfId="0" applyBorder="1" applyFont="1"/>
    <xf borderId="6" fillId="0" fontId="1" numFmtId="164" xfId="0" applyBorder="1" applyFont="1" applyNumberForma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Font="1"/>
    <xf borderId="0" fillId="0" fontId="4" numFmtId="0" xfId="0" applyAlignment="1" applyFont="1">
      <alignment readingOrder="0"/>
    </xf>
    <xf borderId="0" fillId="0" fontId="0" numFmtId="0" xfId="0" applyFont="1"/>
    <xf borderId="6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8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  <col customWidth="1" min="7" max="8" width="10.63"/>
    <col customWidth="1" min="9" max="18" width="7.63"/>
    <col customWidth="1" min="19" max="19" width="4.88"/>
    <col customWidth="1" min="20" max="25" width="13.5"/>
    <col customWidth="1" min="26" max="26" width="11.5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J1" s="4" t="s">
        <v>1</v>
      </c>
      <c r="K1" s="5"/>
      <c r="L1" s="5"/>
      <c r="M1" s="5"/>
      <c r="N1" s="5"/>
      <c r="O1" s="5"/>
      <c r="P1" s="5"/>
      <c r="Q1" s="5"/>
      <c r="S1" s="4" t="s">
        <v>2</v>
      </c>
      <c r="T1" s="5"/>
      <c r="U1" s="5"/>
      <c r="V1" s="5"/>
      <c r="W1" s="5"/>
      <c r="X1" s="5"/>
      <c r="Y1" s="5"/>
      <c r="Z1" s="5"/>
    </row>
    <row r="2">
      <c r="A2" s="6"/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J2" s="6"/>
      <c r="K2" s="6" t="s">
        <v>3</v>
      </c>
      <c r="L2" s="6" t="s">
        <v>4</v>
      </c>
      <c r="M2" s="6" t="s">
        <v>5</v>
      </c>
      <c r="N2" s="6" t="s">
        <v>6</v>
      </c>
      <c r="O2" s="6" t="s">
        <v>7</v>
      </c>
      <c r="P2" s="6" t="s">
        <v>8</v>
      </c>
      <c r="Q2" s="7" t="s">
        <v>9</v>
      </c>
      <c r="S2" s="6"/>
      <c r="T2" s="6" t="s">
        <v>3</v>
      </c>
      <c r="U2" s="6" t="s">
        <v>4</v>
      </c>
      <c r="V2" s="6" t="s">
        <v>5</v>
      </c>
      <c r="W2" s="6" t="s">
        <v>6</v>
      </c>
      <c r="X2" s="6" t="s">
        <v>7</v>
      </c>
      <c r="Y2" s="6" t="s">
        <v>8</v>
      </c>
      <c r="Z2" s="6" t="s">
        <v>9</v>
      </c>
    </row>
    <row r="3">
      <c r="A3" s="6" t="s">
        <v>10</v>
      </c>
      <c r="B3" s="6">
        <v>0.739</v>
      </c>
      <c r="C3" s="6">
        <v>0.259</v>
      </c>
      <c r="D3" s="6">
        <v>0.358</v>
      </c>
      <c r="E3" s="6">
        <v>0.358</v>
      </c>
      <c r="F3" s="6">
        <v>0.353</v>
      </c>
      <c r="G3" s="6">
        <v>0.039</v>
      </c>
      <c r="H3" s="6">
        <v>0.039</v>
      </c>
      <c r="J3" s="6" t="s">
        <v>10</v>
      </c>
      <c r="K3" s="6">
        <f t="shared" ref="K3:Q3" si="1">B3*$B$15</f>
        <v>0.33520301</v>
      </c>
      <c r="L3" s="6">
        <f t="shared" si="1"/>
        <v>0.11747981</v>
      </c>
      <c r="M3" s="6">
        <f t="shared" si="1"/>
        <v>0.16238522</v>
      </c>
      <c r="N3" s="6">
        <f t="shared" si="1"/>
        <v>0.16238522</v>
      </c>
      <c r="O3" s="6">
        <f t="shared" si="1"/>
        <v>0.16011727</v>
      </c>
      <c r="P3" s="8">
        <f t="shared" si="1"/>
        <v>0.01769001</v>
      </c>
      <c r="Q3" s="6">
        <f t="shared" si="1"/>
        <v>0.01769001</v>
      </c>
      <c r="S3" s="6" t="s">
        <v>10</v>
      </c>
      <c r="T3" s="9">
        <f t="shared" ref="T3:Z3" si="2">+K3</f>
        <v>0.33520301</v>
      </c>
      <c r="U3" s="9">
        <f t="shared" si="2"/>
        <v>0.11747981</v>
      </c>
      <c r="V3" s="9">
        <f t="shared" si="2"/>
        <v>0.16238522</v>
      </c>
      <c r="W3" s="9">
        <f t="shared" si="2"/>
        <v>0.16238522</v>
      </c>
      <c r="X3" s="9">
        <f t="shared" si="2"/>
        <v>0.16011727</v>
      </c>
      <c r="Y3" s="9">
        <f t="shared" si="2"/>
        <v>0.01769001</v>
      </c>
      <c r="Z3" s="9">
        <f t="shared" si="2"/>
        <v>0.01769001</v>
      </c>
    </row>
    <row r="4">
      <c r="A4" s="6" t="s">
        <v>11</v>
      </c>
      <c r="B4" s="6">
        <v>-26.97</v>
      </c>
      <c r="C4" s="6">
        <v>0.032</v>
      </c>
      <c r="D4" s="6">
        <v>80.988</v>
      </c>
      <c r="E4" s="6">
        <v>80.988</v>
      </c>
      <c r="F4" s="6">
        <v>47.049</v>
      </c>
      <c r="G4" s="6">
        <v>0.0</v>
      </c>
      <c r="H4" s="6">
        <v>0.0</v>
      </c>
      <c r="J4" s="6" t="s">
        <v>11</v>
      </c>
      <c r="K4" s="6">
        <v>26.97</v>
      </c>
      <c r="L4" s="6">
        <v>0.032</v>
      </c>
      <c r="M4" s="6">
        <v>80.988</v>
      </c>
      <c r="N4" s="6">
        <v>80.988</v>
      </c>
      <c r="O4" s="6">
        <v>47.049</v>
      </c>
      <c r="P4" s="8">
        <v>0.0</v>
      </c>
      <c r="Q4" s="6">
        <v>0.0</v>
      </c>
      <c r="S4" s="6" t="s">
        <v>11</v>
      </c>
      <c r="T4" s="9">
        <f t="shared" ref="T4:Z4" si="3">+K4*$B$16</f>
        <v>0.02697</v>
      </c>
      <c r="U4" s="9">
        <f t="shared" si="3"/>
        <v>0.000032</v>
      </c>
      <c r="V4" s="9">
        <f t="shared" si="3"/>
        <v>0.080988</v>
      </c>
      <c r="W4" s="9">
        <f t="shared" si="3"/>
        <v>0.080988</v>
      </c>
      <c r="X4" s="9">
        <f t="shared" si="3"/>
        <v>0.047049</v>
      </c>
      <c r="Y4" s="9">
        <f t="shared" si="3"/>
        <v>0</v>
      </c>
      <c r="Z4" s="9">
        <f t="shared" si="3"/>
        <v>0</v>
      </c>
    </row>
    <row r="5">
      <c r="A5" s="6" t="s">
        <v>12</v>
      </c>
      <c r="B5" s="6">
        <v>0.098</v>
      </c>
      <c r="C5" s="6">
        <v>1.031</v>
      </c>
      <c r="D5" s="6">
        <v>0.023</v>
      </c>
      <c r="E5" s="6">
        <v>0.023</v>
      </c>
      <c r="F5" s="6">
        <v>-9.712</v>
      </c>
      <c r="G5" s="6">
        <v>-36.394</v>
      </c>
      <c r="H5" s="6">
        <f>+-G5</f>
        <v>36.394</v>
      </c>
      <c r="J5" s="6" t="s">
        <v>12</v>
      </c>
      <c r="K5" s="6">
        <v>-0.098</v>
      </c>
      <c r="L5" s="6">
        <v>1.031</v>
      </c>
      <c r="M5" s="6">
        <v>0.023</v>
      </c>
      <c r="N5" s="6">
        <v>0.023</v>
      </c>
      <c r="O5" s="6">
        <v>-9.712</v>
      </c>
      <c r="P5" s="8">
        <v>-36.394</v>
      </c>
      <c r="Q5" s="6">
        <f>+-P5</f>
        <v>36.394</v>
      </c>
      <c r="S5" s="6" t="s">
        <v>12</v>
      </c>
      <c r="T5" s="9">
        <f t="shared" ref="T5:Z5" si="4">+K5*$B$16</f>
        <v>-0.000098</v>
      </c>
      <c r="U5" s="9">
        <f t="shared" si="4"/>
        <v>0.001031</v>
      </c>
      <c r="V5" s="9">
        <f t="shared" si="4"/>
        <v>0.000023</v>
      </c>
      <c r="W5" s="9">
        <f t="shared" si="4"/>
        <v>0.000023</v>
      </c>
      <c r="X5" s="9">
        <f t="shared" si="4"/>
        <v>-0.009712</v>
      </c>
      <c r="Y5" s="9">
        <f t="shared" si="4"/>
        <v>-0.036394</v>
      </c>
      <c r="Z5" s="9">
        <f t="shared" si="4"/>
        <v>0.036394</v>
      </c>
    </row>
    <row r="6">
      <c r="A6" s="6" t="s">
        <v>13</v>
      </c>
      <c r="B6" s="6">
        <v>43.868</v>
      </c>
      <c r="C6" s="6">
        <v>27.694</v>
      </c>
      <c r="D6" s="6">
        <v>0.748</v>
      </c>
      <c r="E6" s="6">
        <v>0.748</v>
      </c>
      <c r="F6" s="6">
        <v>0.023</v>
      </c>
      <c r="G6" s="6">
        <v>11.269</v>
      </c>
      <c r="H6" s="6">
        <v>11.269</v>
      </c>
      <c r="J6" s="6" t="s">
        <v>13</v>
      </c>
      <c r="K6" s="6">
        <v>43.868</v>
      </c>
      <c r="L6" s="6">
        <v>27.694</v>
      </c>
      <c r="M6" s="6">
        <v>0.748</v>
      </c>
      <c r="N6" s="6">
        <v>0.748</v>
      </c>
      <c r="O6" s="6">
        <v>0.023</v>
      </c>
      <c r="P6" s="8">
        <v>11.269</v>
      </c>
      <c r="Q6" s="6">
        <v>11.269</v>
      </c>
      <c r="S6" s="6" t="s">
        <v>13</v>
      </c>
      <c r="T6" s="9">
        <f t="shared" ref="T6:Z6" si="5">+K6*$B$16</f>
        <v>0.043868</v>
      </c>
      <c r="U6" s="9">
        <f t="shared" si="5"/>
        <v>0.027694</v>
      </c>
      <c r="V6" s="9">
        <f t="shared" si="5"/>
        <v>0.000748</v>
      </c>
      <c r="W6" s="9">
        <f t="shared" si="5"/>
        <v>0.000748</v>
      </c>
      <c r="X6" s="9">
        <f t="shared" si="5"/>
        <v>0.000023</v>
      </c>
      <c r="Y6" s="9">
        <f t="shared" si="5"/>
        <v>0.011269</v>
      </c>
      <c r="Z6" s="9">
        <f t="shared" si="5"/>
        <v>0.011269</v>
      </c>
    </row>
    <row r="7">
      <c r="A7" s="6" t="s">
        <v>14</v>
      </c>
      <c r="B7" s="6">
        <v>1425.601</v>
      </c>
      <c r="C7" s="6">
        <v>80.318</v>
      </c>
      <c r="D7" s="6">
        <v>68.793</v>
      </c>
      <c r="E7" s="6">
        <v>68.794</v>
      </c>
      <c r="F7" s="6">
        <v>118.828</v>
      </c>
      <c r="G7" s="6">
        <v>6.328</v>
      </c>
      <c r="H7" s="6">
        <v>6.328</v>
      </c>
      <c r="J7" s="6" t="s">
        <v>14</v>
      </c>
      <c r="K7" s="6">
        <f t="shared" ref="K7:Q7" si="6">+B7*$B$15</f>
        <v>646.6383576</v>
      </c>
      <c r="L7" s="6">
        <f t="shared" si="6"/>
        <v>36.43144162</v>
      </c>
      <c r="M7" s="6">
        <f t="shared" si="6"/>
        <v>31.20381687</v>
      </c>
      <c r="N7" s="6">
        <f t="shared" si="6"/>
        <v>31.20427046</v>
      </c>
      <c r="O7" s="6">
        <f t="shared" si="6"/>
        <v>53.89919252</v>
      </c>
      <c r="P7" s="8">
        <f t="shared" si="6"/>
        <v>2.87031752</v>
      </c>
      <c r="Q7" s="6">
        <f t="shared" si="6"/>
        <v>2.87031752</v>
      </c>
      <c r="S7" s="6" t="s">
        <v>14</v>
      </c>
      <c r="T7" s="9">
        <f t="shared" ref="T7:Z7" si="7">+K7*$B$17</f>
        <v>0.0006466383576</v>
      </c>
      <c r="U7" s="9">
        <f t="shared" si="7"/>
        <v>0.00003643144162</v>
      </c>
      <c r="V7" s="9">
        <f t="shared" si="7"/>
        <v>0.00003120381687</v>
      </c>
      <c r="W7" s="9">
        <f t="shared" si="7"/>
        <v>0.00003120427046</v>
      </c>
      <c r="X7" s="9">
        <f t="shared" si="7"/>
        <v>0.00005389919252</v>
      </c>
      <c r="Y7" s="9">
        <f t="shared" si="7"/>
        <v>0.00000287031752</v>
      </c>
      <c r="Z7" s="9">
        <f t="shared" si="7"/>
        <v>0.00000287031752</v>
      </c>
    </row>
    <row r="8">
      <c r="A8" s="6" t="s">
        <v>15</v>
      </c>
      <c r="B8" s="6">
        <v>0.214</v>
      </c>
      <c r="C8" s="6">
        <v>-0.005</v>
      </c>
      <c r="D8" s="6">
        <v>-0.043</v>
      </c>
      <c r="E8" s="6">
        <v>-0.043</v>
      </c>
      <c r="F8" s="6">
        <v>5.192</v>
      </c>
      <c r="G8" s="6">
        <v>0.07</v>
      </c>
      <c r="H8" s="6">
        <f>+-G8</f>
        <v>-0.07</v>
      </c>
      <c r="J8" s="6" t="s">
        <v>15</v>
      </c>
      <c r="K8" s="6">
        <f t="shared" ref="K8:Q8" si="8">+B8*$B$15</f>
        <v>0.09706826</v>
      </c>
      <c r="L8" s="6">
        <f t="shared" si="8"/>
        <v>-0.00226795</v>
      </c>
      <c r="M8" s="6">
        <f t="shared" si="8"/>
        <v>-0.01950437</v>
      </c>
      <c r="N8" s="6">
        <f t="shared" si="8"/>
        <v>-0.01950437</v>
      </c>
      <c r="O8" s="6">
        <f t="shared" si="8"/>
        <v>2.35503928</v>
      </c>
      <c r="P8" s="8">
        <f t="shared" si="8"/>
        <v>0.0317513</v>
      </c>
      <c r="Q8" s="6">
        <f t="shared" si="8"/>
        <v>-0.0317513</v>
      </c>
      <c r="S8" s="6" t="s">
        <v>15</v>
      </c>
      <c r="T8" s="9">
        <f t="shared" ref="T8:Z8" si="9">+K8*$B$17</f>
        <v>0.00000009706826</v>
      </c>
      <c r="U8" s="9">
        <f t="shared" si="9"/>
        <v>-0.00000000226795</v>
      </c>
      <c r="V8" s="9">
        <f t="shared" si="9"/>
        <v>-0.00000001950437</v>
      </c>
      <c r="W8" s="9">
        <f t="shared" si="9"/>
        <v>-0.00000001950437</v>
      </c>
      <c r="X8" s="9">
        <f t="shared" si="9"/>
        <v>0.00000235503928</v>
      </c>
      <c r="Y8" s="9">
        <f t="shared" si="9"/>
        <v>0.0000000317513</v>
      </c>
      <c r="Z8" s="9">
        <f t="shared" si="9"/>
        <v>-0.0000000317513</v>
      </c>
    </row>
    <row r="9">
      <c r="A9" s="6" t="s">
        <v>16</v>
      </c>
      <c r="B9" s="6">
        <v>-291.446</v>
      </c>
      <c r="C9" s="6">
        <v>0.057</v>
      </c>
      <c r="D9" s="6">
        <v>-4.11</v>
      </c>
      <c r="E9" s="6">
        <v>-4.11</v>
      </c>
      <c r="F9" s="6">
        <v>-0.025</v>
      </c>
      <c r="G9" s="6">
        <v>0.009</v>
      </c>
      <c r="H9" s="6">
        <f>+G9</f>
        <v>0.009</v>
      </c>
      <c r="J9" s="6" t="s">
        <v>16</v>
      </c>
      <c r="K9" s="6">
        <f t="shared" ref="K9:Q9" si="10">+B9*$B$15</f>
        <v>-132.1969911</v>
      </c>
      <c r="L9" s="6">
        <f t="shared" si="10"/>
        <v>0.02585463</v>
      </c>
      <c r="M9" s="6">
        <f t="shared" si="10"/>
        <v>-1.8642549</v>
      </c>
      <c r="N9" s="6">
        <f t="shared" si="10"/>
        <v>-1.8642549</v>
      </c>
      <c r="O9" s="6">
        <f t="shared" si="10"/>
        <v>-0.01133975</v>
      </c>
      <c r="P9" s="8">
        <f t="shared" si="10"/>
        <v>0.00408231</v>
      </c>
      <c r="Q9" s="6">
        <f t="shared" si="10"/>
        <v>0.00408231</v>
      </c>
      <c r="S9" s="6" t="s">
        <v>16</v>
      </c>
      <c r="T9" s="9">
        <f t="shared" ref="T9:Z9" si="11">+K9*$B$17</f>
        <v>-0.0001321969911</v>
      </c>
      <c r="U9" s="9">
        <f t="shared" si="11"/>
        <v>0.00000002585463</v>
      </c>
      <c r="V9" s="9">
        <f t="shared" si="11"/>
        <v>-0.0000018642549</v>
      </c>
      <c r="W9" s="9">
        <f t="shared" si="11"/>
        <v>-0.0000018642549</v>
      </c>
      <c r="X9" s="9">
        <f t="shared" si="11"/>
        <v>-0.00000001133975</v>
      </c>
      <c r="Y9" s="9">
        <f t="shared" si="11"/>
        <v>0.00000000408231</v>
      </c>
      <c r="Z9" s="9">
        <f t="shared" si="11"/>
        <v>0.00000000408231</v>
      </c>
    </row>
    <row r="10">
      <c r="A10" s="6" t="s">
        <v>17</v>
      </c>
      <c r="B10" s="6">
        <v>1636.024</v>
      </c>
      <c r="C10" s="6">
        <v>68.108</v>
      </c>
      <c r="D10" s="6">
        <v>273.774</v>
      </c>
      <c r="E10" s="6">
        <v>273.773</v>
      </c>
      <c r="F10" s="6">
        <v>127.044</v>
      </c>
      <c r="G10" s="6">
        <v>9.974</v>
      </c>
      <c r="H10" s="6">
        <v>9.974</v>
      </c>
      <c r="J10" s="6" t="s">
        <v>17</v>
      </c>
      <c r="K10" s="6">
        <f t="shared" ref="K10:Q10" si="12">+B10*$B$15</f>
        <v>742.0841262</v>
      </c>
      <c r="L10" s="6">
        <f t="shared" si="12"/>
        <v>30.89310772</v>
      </c>
      <c r="M10" s="6">
        <f t="shared" si="12"/>
        <v>124.1811487</v>
      </c>
      <c r="N10" s="6">
        <f t="shared" si="12"/>
        <v>124.1806951</v>
      </c>
      <c r="O10" s="6">
        <f t="shared" si="12"/>
        <v>57.62588796</v>
      </c>
      <c r="P10" s="8">
        <f t="shared" si="12"/>
        <v>4.52410666</v>
      </c>
      <c r="Q10" s="6">
        <f t="shared" si="12"/>
        <v>4.52410666</v>
      </c>
      <c r="S10" s="6" t="s">
        <v>17</v>
      </c>
      <c r="T10" s="9">
        <f t="shared" ref="T10:Z10" si="13">+K10*$B$17</f>
        <v>0.0007420841262</v>
      </c>
      <c r="U10" s="9">
        <f t="shared" si="13"/>
        <v>0.00003089310772</v>
      </c>
      <c r="V10" s="9">
        <f t="shared" si="13"/>
        <v>0.0001241811487</v>
      </c>
      <c r="W10" s="9">
        <f t="shared" si="13"/>
        <v>0.0001241806951</v>
      </c>
      <c r="X10" s="9">
        <f t="shared" si="13"/>
        <v>0.00005762588796</v>
      </c>
      <c r="Y10" s="9">
        <f t="shared" si="13"/>
        <v>0.00000452410666</v>
      </c>
      <c r="Z10" s="9">
        <f t="shared" si="13"/>
        <v>0.00000452410666</v>
      </c>
    </row>
    <row r="11">
      <c r="A11" s="6" t="s">
        <v>18</v>
      </c>
      <c r="B11" s="6">
        <v>-0.302</v>
      </c>
      <c r="C11" s="6">
        <v>-0.844</v>
      </c>
      <c r="D11" s="6">
        <v>-0.007</v>
      </c>
      <c r="E11" s="6">
        <v>-0.007</v>
      </c>
      <c r="F11" s="6">
        <v>0.091</v>
      </c>
      <c r="G11" s="6">
        <v>1.557</v>
      </c>
      <c r="H11" s="6">
        <f>+-G11</f>
        <v>-1.557</v>
      </c>
      <c r="J11" s="6" t="s">
        <v>18</v>
      </c>
      <c r="K11" s="6">
        <f t="shared" ref="K11:Q11" si="14">+B11*$B$15</f>
        <v>-0.13698418</v>
      </c>
      <c r="L11" s="6">
        <f t="shared" si="14"/>
        <v>-0.38282996</v>
      </c>
      <c r="M11" s="6">
        <f t="shared" si="14"/>
        <v>-0.00317513</v>
      </c>
      <c r="N11" s="6">
        <f t="shared" si="14"/>
        <v>-0.00317513</v>
      </c>
      <c r="O11" s="6">
        <f t="shared" si="14"/>
        <v>0.04127669</v>
      </c>
      <c r="P11" s="8">
        <f t="shared" si="14"/>
        <v>0.70623963</v>
      </c>
      <c r="Q11" s="6">
        <f t="shared" si="14"/>
        <v>-0.70623963</v>
      </c>
      <c r="S11" s="6" t="s">
        <v>18</v>
      </c>
      <c r="T11" s="9">
        <f t="shared" ref="T11:Z11" si="15">+K11*$B$17</f>
        <v>-0.00000013698418</v>
      </c>
      <c r="U11" s="9">
        <f t="shared" si="15"/>
        <v>-0.00000038282996</v>
      </c>
      <c r="V11" s="9">
        <f t="shared" si="15"/>
        <v>-0.00000000317513</v>
      </c>
      <c r="W11" s="9">
        <f t="shared" si="15"/>
        <v>-0.00000000317513</v>
      </c>
      <c r="X11" s="9">
        <f t="shared" si="15"/>
        <v>0.00000004127669</v>
      </c>
      <c r="Y11" s="9">
        <f t="shared" si="15"/>
        <v>0.00000070623963</v>
      </c>
      <c r="Z11" s="9">
        <f t="shared" si="15"/>
        <v>-0.00000070623963</v>
      </c>
    </row>
    <row r="12">
      <c r="A12" s="6" t="s">
        <v>19</v>
      </c>
      <c r="B12" s="6">
        <v>1553.408</v>
      </c>
      <c r="C12" s="6">
        <v>41.852</v>
      </c>
      <c r="D12" s="6">
        <v>245.988</v>
      </c>
      <c r="E12" s="6">
        <v>245.988</v>
      </c>
      <c r="F12" s="6">
        <v>151.829</v>
      </c>
      <c r="G12" s="6">
        <v>6.524</v>
      </c>
      <c r="H12" s="6">
        <v>6.524</v>
      </c>
      <c r="J12" s="6" t="s">
        <v>19</v>
      </c>
      <c r="K12" s="6">
        <f t="shared" ref="K12:Q12" si="16">+B12*$B$15</f>
        <v>704.6103347</v>
      </c>
      <c r="L12" s="6">
        <f t="shared" si="16"/>
        <v>18.98364868</v>
      </c>
      <c r="M12" s="6">
        <f t="shared" si="16"/>
        <v>111.5776969</v>
      </c>
      <c r="N12" s="6">
        <f t="shared" si="16"/>
        <v>111.5776969</v>
      </c>
      <c r="O12" s="6">
        <f t="shared" si="16"/>
        <v>68.86811611</v>
      </c>
      <c r="P12" s="8">
        <f t="shared" si="16"/>
        <v>2.95922116</v>
      </c>
      <c r="Q12" s="6">
        <f t="shared" si="16"/>
        <v>2.95922116</v>
      </c>
      <c r="S12" s="6" t="s">
        <v>19</v>
      </c>
      <c r="T12" s="9">
        <f t="shared" ref="T12:Z12" si="17">+K12*$B$17</f>
        <v>0.0007046103347</v>
      </c>
      <c r="U12" s="9">
        <f t="shared" si="17"/>
        <v>0.00001898364868</v>
      </c>
      <c r="V12" s="9">
        <f t="shared" si="17"/>
        <v>0.0001115776969</v>
      </c>
      <c r="W12" s="9">
        <f t="shared" si="17"/>
        <v>0.0001115776969</v>
      </c>
      <c r="X12" s="9">
        <f t="shared" si="17"/>
        <v>0.00006886811611</v>
      </c>
      <c r="Y12" s="9">
        <f t="shared" si="17"/>
        <v>0.00000295922116</v>
      </c>
      <c r="Z12" s="9">
        <f t="shared" si="17"/>
        <v>0.00000295922116</v>
      </c>
    </row>
    <row r="14" ht="15.0" customHeight="1">
      <c r="A14" s="6" t="s">
        <v>15</v>
      </c>
      <c r="B14" s="6">
        <v>0.214</v>
      </c>
      <c r="C14" s="6">
        <v>-0.005</v>
      </c>
      <c r="D14" s="6">
        <v>-0.043</v>
      </c>
      <c r="E14" s="6">
        <v>-0.043</v>
      </c>
      <c r="F14" s="6">
        <v>5.192</v>
      </c>
      <c r="G14" s="6">
        <v>0.07</v>
      </c>
      <c r="H14" s="6">
        <f>+-G14</f>
        <v>-0.07</v>
      </c>
      <c r="J14" s="10" t="s">
        <v>20</v>
      </c>
      <c r="K14" s="10" t="s">
        <v>21</v>
      </c>
      <c r="X14" s="11">
        <f>1.06/2.7</f>
        <v>0.3925925926</v>
      </c>
    </row>
    <row r="15">
      <c r="A15" s="12" t="s">
        <v>22</v>
      </c>
      <c r="B15" s="12">
        <v>0.45359</v>
      </c>
      <c r="J15" s="10" t="s">
        <v>23</v>
      </c>
      <c r="S15" s="12"/>
      <c r="W15" s="9">
        <v>5.3899192519999996E-5</v>
      </c>
      <c r="X15" s="11">
        <f t="shared" ref="X15:X20" si="18">$X$14*W15</f>
        <v>0.00002116042373</v>
      </c>
      <c r="Y15" s="10" t="s">
        <v>24</v>
      </c>
    </row>
    <row r="16">
      <c r="A16" s="12" t="s">
        <v>25</v>
      </c>
      <c r="B16" s="12">
        <v>0.001</v>
      </c>
      <c r="T16" s="12"/>
      <c r="U16" s="12"/>
      <c r="V16" s="12"/>
      <c r="W16" s="9">
        <v>2.35503928E-6</v>
      </c>
      <c r="X16" s="11">
        <f t="shared" si="18"/>
        <v>0.0000009245709766</v>
      </c>
      <c r="Y16" s="13" t="s">
        <v>26</v>
      </c>
    </row>
    <row r="17">
      <c r="A17" s="12" t="s">
        <v>27</v>
      </c>
      <c r="B17" s="12">
        <f>10^(-6)</f>
        <v>0.000001</v>
      </c>
      <c r="S17" s="12"/>
      <c r="T17" s="12"/>
      <c r="U17" s="12"/>
      <c r="V17" s="12"/>
      <c r="W17" s="9">
        <v>-1.133975E-8</v>
      </c>
      <c r="X17" s="11">
        <f t="shared" si="18"/>
        <v>-0.000000004451901852</v>
      </c>
      <c r="Y17" s="13" t="s">
        <v>28</v>
      </c>
    </row>
    <row r="18">
      <c r="S18" s="12"/>
      <c r="T18" s="12"/>
      <c r="U18" s="12"/>
      <c r="V18" s="12"/>
      <c r="W18" s="9">
        <v>5.7625887959999994E-5</v>
      </c>
      <c r="X18" s="11">
        <f t="shared" si="18"/>
        <v>0.00002262349675</v>
      </c>
      <c r="Y18" s="13" t="s">
        <v>29</v>
      </c>
    </row>
    <row r="19">
      <c r="A19" s="12" t="s">
        <v>30</v>
      </c>
      <c r="B19" s="12"/>
      <c r="C19" s="12"/>
      <c r="D19" s="12"/>
      <c r="E19" s="12"/>
      <c r="F19" s="12"/>
      <c r="G19" s="12"/>
      <c r="H19" s="12"/>
      <c r="I19" s="14"/>
      <c r="J19" s="14"/>
      <c r="K19" s="14"/>
      <c r="S19" s="12"/>
      <c r="T19" s="12"/>
      <c r="U19" s="12"/>
      <c r="V19" s="12"/>
      <c r="W19" s="9">
        <v>4.1276689999999993E-8</v>
      </c>
      <c r="X19" s="11">
        <f t="shared" si="18"/>
        <v>0.00000001620492274</v>
      </c>
      <c r="Y19" s="13" t="s">
        <v>31</v>
      </c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S20" s="12"/>
      <c r="T20" s="12"/>
      <c r="U20" s="12"/>
      <c r="V20" s="12"/>
      <c r="W20" s="9">
        <v>6.886811611E-5</v>
      </c>
      <c r="X20" s="11">
        <f t="shared" si="18"/>
        <v>0.00002703711225</v>
      </c>
      <c r="Y20" s="13" t="s">
        <v>32</v>
      </c>
    </row>
    <row r="21" ht="15.75" customHeight="1">
      <c r="A21" s="12"/>
      <c r="B21" s="12"/>
      <c r="C21" s="12"/>
      <c r="D21" s="12"/>
      <c r="E21" s="12"/>
      <c r="F21" s="12"/>
      <c r="G21" s="12"/>
      <c r="H21" s="12"/>
      <c r="I21" s="14"/>
      <c r="J21" s="14"/>
      <c r="K21" s="14"/>
      <c r="S21" s="12"/>
      <c r="T21" s="12"/>
      <c r="U21" s="12"/>
      <c r="V21" s="12"/>
      <c r="W21" s="12"/>
      <c r="X21" s="12"/>
      <c r="Y21" s="12"/>
    </row>
    <row r="22" ht="15.75" customHeight="1">
      <c r="S22" s="12"/>
      <c r="T22" s="12"/>
      <c r="U22" s="12"/>
      <c r="V22" s="12"/>
      <c r="W22" s="12"/>
      <c r="X22" s="12"/>
      <c r="Y22" s="12"/>
    </row>
    <row r="23" ht="15.75" customHeight="1">
      <c r="S23" s="12"/>
      <c r="T23" s="12"/>
      <c r="U23" s="12"/>
      <c r="V23" s="12"/>
      <c r="W23" s="12"/>
      <c r="X23" s="12"/>
      <c r="Y23" s="12"/>
    </row>
    <row r="24" ht="15.75" customHeight="1">
      <c r="S24" s="12"/>
      <c r="T24" s="12"/>
      <c r="U24" s="12"/>
      <c r="V24" s="12"/>
      <c r="W24" s="12"/>
      <c r="X24" s="12"/>
      <c r="Y24" s="12"/>
    </row>
    <row r="25" ht="15.75" customHeight="1">
      <c r="S25" s="12"/>
      <c r="T25" s="12"/>
      <c r="U25" s="12"/>
      <c r="V25" s="12"/>
      <c r="W25" s="12"/>
      <c r="X25" s="12"/>
      <c r="Y25" s="12"/>
    </row>
    <row r="26" ht="15.75" customHeight="1">
      <c r="S26" s="12"/>
      <c r="T26" s="12"/>
      <c r="U26" s="12"/>
      <c r="V26" s="12"/>
      <c r="W26" s="12"/>
      <c r="X26" s="12"/>
      <c r="Y26" s="12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H1"/>
    <mergeCell ref="J1:Q1"/>
    <mergeCell ref="S1:Z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  <col customWidth="1" min="7" max="8" width="10.63"/>
    <col customWidth="1" min="9" max="18" width="7.63"/>
    <col customWidth="1" min="19" max="19" width="4.88"/>
    <col customWidth="1" min="20" max="25" width="13.5"/>
    <col customWidth="1" min="26" max="26" width="11.5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J1" s="4" t="s">
        <v>1</v>
      </c>
      <c r="K1" s="5"/>
      <c r="L1" s="5"/>
      <c r="M1" s="5"/>
      <c r="N1" s="5"/>
      <c r="O1" s="5"/>
      <c r="P1" s="5"/>
      <c r="Q1" s="5"/>
      <c r="S1" s="4" t="s">
        <v>2</v>
      </c>
      <c r="T1" s="5"/>
      <c r="U1" s="5"/>
      <c r="V1" s="5"/>
      <c r="W1" s="5"/>
      <c r="X1" s="5"/>
      <c r="Y1" s="5"/>
      <c r="Z1" s="5"/>
    </row>
    <row r="2">
      <c r="A2" s="6"/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/>
      <c r="J2" s="6"/>
      <c r="K2" s="6" t="s">
        <v>3</v>
      </c>
      <c r="L2" s="6" t="s">
        <v>4</v>
      </c>
      <c r="M2" s="6" t="s">
        <v>5</v>
      </c>
      <c r="N2" s="6" t="s">
        <v>6</v>
      </c>
      <c r="O2" s="6" t="s">
        <v>7</v>
      </c>
      <c r="P2" s="6" t="s">
        <v>8</v>
      </c>
      <c r="Q2" s="7" t="s">
        <v>9</v>
      </c>
      <c r="S2" s="6"/>
      <c r="T2" s="6" t="s">
        <v>3</v>
      </c>
      <c r="U2" s="6" t="s">
        <v>4</v>
      </c>
      <c r="V2" s="6" t="s">
        <v>5</v>
      </c>
      <c r="W2" s="6" t="s">
        <v>6</v>
      </c>
      <c r="X2" s="6" t="s">
        <v>7</v>
      </c>
      <c r="Y2" s="6" t="s">
        <v>8</v>
      </c>
      <c r="Z2" s="6" t="s">
        <v>9</v>
      </c>
    </row>
    <row r="3">
      <c r="A3" s="6" t="s">
        <v>10</v>
      </c>
      <c r="B3" s="6">
        <v>0.29</v>
      </c>
      <c r="C3" s="6">
        <v>0.102</v>
      </c>
      <c r="D3" s="6">
        <v>0.14</v>
      </c>
      <c r="E3" s="6">
        <v>0.14</v>
      </c>
      <c r="F3" s="6">
        <v>0.139</v>
      </c>
      <c r="G3" s="6">
        <v>0.015</v>
      </c>
      <c r="H3" s="6"/>
      <c r="J3" s="6" t="s">
        <v>10</v>
      </c>
      <c r="K3" s="6">
        <f t="shared" ref="K3:Q3" si="1">B3*$B$15</f>
        <v>0.1315411</v>
      </c>
      <c r="L3" s="6">
        <f t="shared" si="1"/>
        <v>0.04626618</v>
      </c>
      <c r="M3" s="6">
        <f t="shared" si="1"/>
        <v>0.0635026</v>
      </c>
      <c r="N3" s="6">
        <f t="shared" si="1"/>
        <v>0.0635026</v>
      </c>
      <c r="O3" s="6">
        <f t="shared" si="1"/>
        <v>0.06304901</v>
      </c>
      <c r="P3" s="8">
        <f t="shared" si="1"/>
        <v>0.00680385</v>
      </c>
      <c r="Q3" s="6">
        <f t="shared" si="1"/>
        <v>0</v>
      </c>
      <c r="S3" s="6" t="s">
        <v>10</v>
      </c>
      <c r="T3" s="9">
        <f t="shared" ref="T3:Z3" si="2">+K3</f>
        <v>0.1315411</v>
      </c>
      <c r="U3" s="9">
        <f t="shared" si="2"/>
        <v>0.04626618</v>
      </c>
      <c r="V3" s="9">
        <f t="shared" si="2"/>
        <v>0.0635026</v>
      </c>
      <c r="W3" s="9">
        <f t="shared" si="2"/>
        <v>0.0635026</v>
      </c>
      <c r="X3" s="9">
        <f t="shared" si="2"/>
        <v>0.06304901</v>
      </c>
      <c r="Y3" s="9">
        <f t="shared" si="2"/>
        <v>0.00680385</v>
      </c>
      <c r="Z3" s="9">
        <f t="shared" si="2"/>
        <v>0</v>
      </c>
    </row>
    <row r="4">
      <c r="A4" s="6" t="s">
        <v>11</v>
      </c>
      <c r="B4" s="6">
        <v>-26.97</v>
      </c>
      <c r="C4" s="6">
        <v>0.032</v>
      </c>
      <c r="D4" s="6">
        <v>0.023</v>
      </c>
      <c r="E4" s="6">
        <v>0.023</v>
      </c>
      <c r="F4" s="6">
        <v>-9.712</v>
      </c>
      <c r="G4" s="6">
        <v>0.0</v>
      </c>
      <c r="H4" s="6"/>
      <c r="J4" s="6" t="s">
        <v>11</v>
      </c>
      <c r="K4" s="15">
        <v>26.97</v>
      </c>
      <c r="L4" s="6">
        <v>0.032</v>
      </c>
      <c r="M4" s="6">
        <v>80.988</v>
      </c>
      <c r="N4" s="6">
        <v>80.988</v>
      </c>
      <c r="O4" s="6">
        <v>47.049</v>
      </c>
      <c r="P4" s="8">
        <v>0.0</v>
      </c>
      <c r="Q4" s="6">
        <v>0.0</v>
      </c>
      <c r="S4" s="6" t="s">
        <v>11</v>
      </c>
      <c r="T4" s="9">
        <f t="shared" ref="T4:Z4" si="3">+K4*$B$16</f>
        <v>0.02697</v>
      </c>
      <c r="U4" s="9">
        <f t="shared" si="3"/>
        <v>0.000032</v>
      </c>
      <c r="V4" s="9">
        <f t="shared" si="3"/>
        <v>0.080988</v>
      </c>
      <c r="W4" s="9">
        <f t="shared" si="3"/>
        <v>0.080988</v>
      </c>
      <c r="X4" s="9">
        <f t="shared" si="3"/>
        <v>0.047049</v>
      </c>
      <c r="Y4" s="9">
        <f t="shared" si="3"/>
        <v>0</v>
      </c>
      <c r="Z4" s="9">
        <f t="shared" si="3"/>
        <v>0</v>
      </c>
    </row>
    <row r="5">
      <c r="A5" s="6" t="s">
        <v>12</v>
      </c>
      <c r="B5" s="6">
        <v>0.098</v>
      </c>
      <c r="C5" s="6">
        <v>1.031</v>
      </c>
      <c r="D5" s="6">
        <v>0.748</v>
      </c>
      <c r="E5" s="6">
        <v>0.748</v>
      </c>
      <c r="F5" s="6">
        <v>0.023</v>
      </c>
      <c r="G5" s="6">
        <v>6.186</v>
      </c>
      <c r="H5" s="6"/>
      <c r="J5" s="6" t="s">
        <v>12</v>
      </c>
      <c r="K5" s="6">
        <v>-0.098</v>
      </c>
      <c r="L5" s="6">
        <v>1.031</v>
      </c>
      <c r="M5" s="6">
        <v>0.023</v>
      </c>
      <c r="N5" s="6">
        <v>0.023</v>
      </c>
      <c r="O5" s="6">
        <v>-9.712</v>
      </c>
      <c r="P5" s="16">
        <v>6.186</v>
      </c>
      <c r="Q5" s="6">
        <f>+-P5</f>
        <v>-6.186</v>
      </c>
      <c r="S5" s="6" t="s">
        <v>12</v>
      </c>
      <c r="T5" s="9">
        <f t="shared" ref="T5:Z5" si="4">+K5*$B$16</f>
        <v>-0.000098</v>
      </c>
      <c r="U5" s="9">
        <f t="shared" si="4"/>
        <v>0.001031</v>
      </c>
      <c r="V5" s="9">
        <f t="shared" si="4"/>
        <v>0.000023</v>
      </c>
      <c r="W5" s="9">
        <f t="shared" si="4"/>
        <v>0.000023</v>
      </c>
      <c r="X5" s="9">
        <f t="shared" si="4"/>
        <v>-0.009712</v>
      </c>
      <c r="Y5" s="9">
        <f t="shared" si="4"/>
        <v>0.006186</v>
      </c>
      <c r="Z5" s="9">
        <f t="shared" si="4"/>
        <v>-0.006186</v>
      </c>
    </row>
    <row r="6">
      <c r="A6" s="6" t="s">
        <v>13</v>
      </c>
      <c r="B6" s="6">
        <v>43.868</v>
      </c>
      <c r="C6" s="6">
        <v>27.694</v>
      </c>
      <c r="D6" s="6">
        <v>80.988</v>
      </c>
      <c r="E6" s="6">
        <v>80.988</v>
      </c>
      <c r="F6" s="17">
        <v>47.049</v>
      </c>
      <c r="G6" s="6">
        <v>11.269</v>
      </c>
      <c r="H6" s="6"/>
      <c r="J6" s="6" t="s">
        <v>13</v>
      </c>
      <c r="K6" s="6">
        <v>43.868</v>
      </c>
      <c r="L6" s="6">
        <v>27.694</v>
      </c>
      <c r="M6" s="6">
        <v>0.748</v>
      </c>
      <c r="N6" s="6">
        <v>0.748</v>
      </c>
      <c r="O6" s="6">
        <v>0.023</v>
      </c>
      <c r="P6" s="8">
        <v>11.269</v>
      </c>
      <c r="Q6" s="6">
        <v>11.269</v>
      </c>
      <c r="S6" s="6" t="s">
        <v>13</v>
      </c>
      <c r="T6" s="9">
        <f t="shared" ref="T6:Z6" si="5">+K6*$B$16</f>
        <v>0.043868</v>
      </c>
      <c r="U6" s="9">
        <f t="shared" si="5"/>
        <v>0.027694</v>
      </c>
      <c r="V6" s="9">
        <f t="shared" si="5"/>
        <v>0.000748</v>
      </c>
      <c r="W6" s="9">
        <f t="shared" si="5"/>
        <v>0.000748</v>
      </c>
      <c r="X6" s="9">
        <f t="shared" si="5"/>
        <v>0.000023</v>
      </c>
      <c r="Y6" s="9">
        <f t="shared" si="5"/>
        <v>0.011269</v>
      </c>
      <c r="Z6" s="9">
        <f t="shared" si="5"/>
        <v>0.011269</v>
      </c>
    </row>
    <row r="7">
      <c r="A7" s="6" t="s">
        <v>14</v>
      </c>
      <c r="B7" s="6">
        <v>467.63</v>
      </c>
      <c r="C7" s="6">
        <v>31.532</v>
      </c>
      <c r="D7" s="6">
        <v>107.481</v>
      </c>
      <c r="E7" s="6">
        <v>107.481</v>
      </c>
      <c r="F7" s="6">
        <v>49.877</v>
      </c>
      <c r="G7" s="6">
        <v>2.484</v>
      </c>
      <c r="H7" s="6"/>
      <c r="J7" s="6" t="s">
        <v>14</v>
      </c>
      <c r="K7" s="6">
        <f t="shared" ref="K7:Q7" si="6">+B7*$B$15</f>
        <v>212.1122917</v>
      </c>
      <c r="L7" s="6">
        <f t="shared" si="6"/>
        <v>14.30259988</v>
      </c>
      <c r="M7" s="6">
        <f t="shared" si="6"/>
        <v>48.75230679</v>
      </c>
      <c r="N7" s="6">
        <f t="shared" si="6"/>
        <v>48.75230679</v>
      </c>
      <c r="O7" s="6">
        <f t="shared" si="6"/>
        <v>22.62370843</v>
      </c>
      <c r="P7" s="8">
        <f t="shared" si="6"/>
        <v>1.12671756</v>
      </c>
      <c r="Q7" s="6">
        <f t="shared" si="6"/>
        <v>0</v>
      </c>
      <c r="S7" s="6" t="s">
        <v>14</v>
      </c>
      <c r="T7" s="9">
        <f t="shared" ref="T7:Z7" si="7">+K7*$B$17</f>
        <v>0.0002121122917</v>
      </c>
      <c r="U7" s="9">
        <f t="shared" si="7"/>
        <v>0.00001430259988</v>
      </c>
      <c r="V7" s="9">
        <f t="shared" si="7"/>
        <v>0.00004875230679</v>
      </c>
      <c r="W7" s="9">
        <f t="shared" si="7"/>
        <v>0.00004875230679</v>
      </c>
      <c r="X7" s="9">
        <f t="shared" si="7"/>
        <v>0.00002262370843</v>
      </c>
      <c r="Y7" s="9">
        <f t="shared" si="7"/>
        <v>0.00000112671756</v>
      </c>
      <c r="Z7" s="9">
        <f t="shared" si="7"/>
        <v>0</v>
      </c>
    </row>
    <row r="8">
      <c r="A8" s="6" t="s">
        <v>15</v>
      </c>
      <c r="B8" s="6">
        <v>0.084</v>
      </c>
      <c r="C8" s="6">
        <v>-0.002</v>
      </c>
      <c r="D8" s="6">
        <v>-0.003</v>
      </c>
      <c r="E8" s="6">
        <v>-0.003</v>
      </c>
      <c r="F8" s="6">
        <v>0.036</v>
      </c>
      <c r="G8" s="6">
        <v>0.0</v>
      </c>
      <c r="H8" s="6"/>
      <c r="J8" s="6" t="s">
        <v>15</v>
      </c>
      <c r="K8" s="6">
        <f t="shared" ref="K8:Q8" si="8">+B8*$B$15</f>
        <v>0.03810156</v>
      </c>
      <c r="L8" s="6">
        <f t="shared" si="8"/>
        <v>-0.00090718</v>
      </c>
      <c r="M8" s="6">
        <f t="shared" si="8"/>
        <v>-0.00136077</v>
      </c>
      <c r="N8" s="6">
        <f t="shared" si="8"/>
        <v>-0.00136077</v>
      </c>
      <c r="O8" s="6">
        <f t="shared" si="8"/>
        <v>0.01632924</v>
      </c>
      <c r="P8" s="8">
        <f t="shared" si="8"/>
        <v>0</v>
      </c>
      <c r="Q8" s="6">
        <f t="shared" si="8"/>
        <v>0</v>
      </c>
      <c r="S8" s="6" t="s">
        <v>15</v>
      </c>
      <c r="T8" s="9">
        <f t="shared" ref="T8:Z8" si="9">+K8*$B$17</f>
        <v>0.00000003810156</v>
      </c>
      <c r="U8" s="9">
        <f t="shared" si="9"/>
        <v>-0.00000000090718</v>
      </c>
      <c r="V8" s="9">
        <f t="shared" si="9"/>
        <v>-0.00000000136077</v>
      </c>
      <c r="W8" s="9">
        <f t="shared" si="9"/>
        <v>-0.00000000136077</v>
      </c>
      <c r="X8" s="9">
        <f t="shared" si="9"/>
        <v>0.00000001632924</v>
      </c>
      <c r="Y8" s="9">
        <f t="shared" si="9"/>
        <v>0</v>
      </c>
      <c r="Z8" s="9">
        <f t="shared" si="9"/>
        <v>0</v>
      </c>
    </row>
    <row r="9">
      <c r="A9" s="6" t="s">
        <v>16</v>
      </c>
      <c r="B9" s="6">
        <v>-114.42</v>
      </c>
      <c r="C9" s="6">
        <v>0.022</v>
      </c>
      <c r="D9" s="6">
        <v>-0.017</v>
      </c>
      <c r="E9" s="6">
        <v>-0.017</v>
      </c>
      <c r="F9" s="6">
        <v>2.038</v>
      </c>
      <c r="G9" s="6">
        <v>0.0</v>
      </c>
      <c r="H9" s="6"/>
      <c r="J9" s="6" t="s">
        <v>16</v>
      </c>
      <c r="K9" s="6">
        <f t="shared" ref="K9:Q9" si="10">+B9*$B$15</f>
        <v>-51.8997678</v>
      </c>
      <c r="L9" s="6">
        <f t="shared" si="10"/>
        <v>0.00997898</v>
      </c>
      <c r="M9" s="6">
        <f t="shared" si="10"/>
        <v>-0.00771103</v>
      </c>
      <c r="N9" s="6">
        <f t="shared" si="10"/>
        <v>-0.00771103</v>
      </c>
      <c r="O9" s="6">
        <f t="shared" si="10"/>
        <v>0.92441642</v>
      </c>
      <c r="P9" s="8">
        <f t="shared" si="10"/>
        <v>0</v>
      </c>
      <c r="Q9" s="6">
        <f t="shared" si="10"/>
        <v>0</v>
      </c>
      <c r="S9" s="6" t="s">
        <v>16</v>
      </c>
      <c r="T9" s="9">
        <f t="shared" ref="T9:Z9" si="11">+K9*$B$17</f>
        <v>-0.0000518997678</v>
      </c>
      <c r="U9" s="9">
        <f t="shared" si="11"/>
        <v>0.00000000997898</v>
      </c>
      <c r="V9" s="9">
        <f t="shared" si="11"/>
        <v>-0.00000000771103</v>
      </c>
      <c r="W9" s="9">
        <f t="shared" si="11"/>
        <v>-0.00000000771103</v>
      </c>
      <c r="X9" s="9">
        <f t="shared" si="11"/>
        <v>0.00000092441642</v>
      </c>
      <c r="Y9" s="9">
        <f t="shared" si="11"/>
        <v>0</v>
      </c>
      <c r="Z9" s="9">
        <f t="shared" si="11"/>
        <v>0</v>
      </c>
    </row>
    <row r="10">
      <c r="A10" s="6" t="s">
        <v>17</v>
      </c>
      <c r="B10" s="6">
        <v>642.291</v>
      </c>
      <c r="C10" s="6">
        <v>26.739</v>
      </c>
      <c r="D10" s="6">
        <v>96.573</v>
      </c>
      <c r="E10" s="6">
        <v>96.573</v>
      </c>
      <c r="F10" s="6">
        <v>59.607</v>
      </c>
      <c r="G10" s="6">
        <v>3.916</v>
      </c>
      <c r="H10" s="6"/>
      <c r="J10" s="6" t="s">
        <v>17</v>
      </c>
      <c r="K10" s="6">
        <f t="shared" ref="K10:Q10" si="12">+B10*$B$15</f>
        <v>291.3367747</v>
      </c>
      <c r="L10" s="6">
        <f t="shared" si="12"/>
        <v>12.12854301</v>
      </c>
      <c r="M10" s="6">
        <f t="shared" si="12"/>
        <v>43.80454707</v>
      </c>
      <c r="N10" s="6">
        <f t="shared" si="12"/>
        <v>43.80454707</v>
      </c>
      <c r="O10" s="6">
        <f t="shared" si="12"/>
        <v>27.03713913</v>
      </c>
      <c r="P10" s="8">
        <f t="shared" si="12"/>
        <v>1.77625844</v>
      </c>
      <c r="Q10" s="6">
        <f t="shared" si="12"/>
        <v>0</v>
      </c>
      <c r="S10" s="6" t="s">
        <v>17</v>
      </c>
      <c r="T10" s="9">
        <f t="shared" ref="T10:Z10" si="13">+K10*$B$17</f>
        <v>0.0002913367747</v>
      </c>
      <c r="U10" s="9">
        <f t="shared" si="13"/>
        <v>0.00001212854301</v>
      </c>
      <c r="V10" s="9">
        <f t="shared" si="13"/>
        <v>0.00004380454707</v>
      </c>
      <c r="W10" s="9">
        <f t="shared" si="13"/>
        <v>0.00004380454707</v>
      </c>
      <c r="X10" s="9">
        <f t="shared" si="13"/>
        <v>0.00002703713913</v>
      </c>
      <c r="Y10" s="9">
        <f t="shared" si="13"/>
        <v>0.00000177625844</v>
      </c>
      <c r="Z10" s="9">
        <f t="shared" si="13"/>
        <v>0</v>
      </c>
    </row>
    <row r="11">
      <c r="A11" s="6" t="s">
        <v>18</v>
      </c>
      <c r="B11" s="6">
        <v>-0.118</v>
      </c>
      <c r="C11" s="6">
        <v>-0.331</v>
      </c>
      <c r="D11" s="6">
        <v>-1.164</v>
      </c>
      <c r="E11" s="6">
        <v>-1.164</v>
      </c>
      <c r="F11" s="6">
        <v>-0.01</v>
      </c>
      <c r="G11" s="6">
        <v>-0.612</v>
      </c>
      <c r="H11" s="6"/>
      <c r="J11" s="6" t="s">
        <v>18</v>
      </c>
      <c r="K11" s="6">
        <f t="shared" ref="K11:Q11" si="14">+B11*$B$15</f>
        <v>-0.05352362</v>
      </c>
      <c r="L11" s="6">
        <f t="shared" si="14"/>
        <v>-0.15013829</v>
      </c>
      <c r="M11" s="6">
        <f t="shared" si="14"/>
        <v>-0.52797876</v>
      </c>
      <c r="N11" s="6">
        <f t="shared" si="14"/>
        <v>-0.52797876</v>
      </c>
      <c r="O11" s="6">
        <f t="shared" si="14"/>
        <v>-0.0045359</v>
      </c>
      <c r="P11" s="8">
        <f t="shared" si="14"/>
        <v>-0.27759708</v>
      </c>
      <c r="Q11" s="6">
        <f t="shared" si="14"/>
        <v>0</v>
      </c>
      <c r="S11" s="6" t="s">
        <v>18</v>
      </c>
      <c r="T11" s="9">
        <f t="shared" ref="T11:Z11" si="15">+K11*$B$17</f>
        <v>-0.00000005352362</v>
      </c>
      <c r="U11" s="9">
        <f t="shared" si="15"/>
        <v>-0.00000015013829</v>
      </c>
      <c r="V11" s="9">
        <f t="shared" si="15"/>
        <v>-0.00000052797876</v>
      </c>
      <c r="W11" s="9">
        <f t="shared" si="15"/>
        <v>-0.00000052797876</v>
      </c>
      <c r="X11" s="9">
        <f t="shared" si="15"/>
        <v>-0.0000000045359</v>
      </c>
      <c r="Y11" s="9">
        <f t="shared" si="15"/>
        <v>-0.00000027759708</v>
      </c>
      <c r="Z11" s="9">
        <f t="shared" si="15"/>
        <v>0</v>
      </c>
    </row>
    <row r="12">
      <c r="A12" s="6" t="s">
        <v>19</v>
      </c>
      <c r="B12" s="6">
        <v>609.856</v>
      </c>
      <c r="C12" s="6">
        <v>16.431</v>
      </c>
      <c r="D12" s="6">
        <v>27.008</v>
      </c>
      <c r="E12" s="6">
        <v>27.008</v>
      </c>
      <c r="F12" s="6">
        <v>46.651</v>
      </c>
      <c r="G12" s="6">
        <v>2.561</v>
      </c>
      <c r="H12" s="6"/>
      <c r="J12" s="6" t="s">
        <v>19</v>
      </c>
      <c r="K12" s="6">
        <f t="shared" ref="K12:Q12" si="16">+B12*$B$15</f>
        <v>276.624583</v>
      </c>
      <c r="L12" s="6">
        <f t="shared" si="16"/>
        <v>7.45293729</v>
      </c>
      <c r="M12" s="6">
        <f t="shared" si="16"/>
        <v>12.25055872</v>
      </c>
      <c r="N12" s="6">
        <f t="shared" si="16"/>
        <v>12.25055872</v>
      </c>
      <c r="O12" s="6">
        <f t="shared" si="16"/>
        <v>21.16042709</v>
      </c>
      <c r="P12" s="8">
        <f t="shared" si="16"/>
        <v>1.16164399</v>
      </c>
      <c r="Q12" s="6">
        <f t="shared" si="16"/>
        <v>0</v>
      </c>
      <c r="S12" s="6" t="s">
        <v>19</v>
      </c>
      <c r="T12" s="9">
        <f t="shared" ref="T12:Z12" si="17">+K12*$B$17</f>
        <v>0.000276624583</v>
      </c>
      <c r="U12" s="9">
        <f t="shared" si="17"/>
        <v>0.00000745293729</v>
      </c>
      <c r="V12" s="9">
        <f t="shared" si="17"/>
        <v>0.00001225055872</v>
      </c>
      <c r="W12" s="9">
        <f t="shared" si="17"/>
        <v>0.00001225055872</v>
      </c>
      <c r="X12" s="9">
        <f t="shared" si="17"/>
        <v>0.00002116042709</v>
      </c>
      <c r="Y12" s="9">
        <f t="shared" si="17"/>
        <v>0.00000116164399</v>
      </c>
      <c r="Z12" s="9">
        <f t="shared" si="17"/>
        <v>0</v>
      </c>
    </row>
    <row r="14" ht="15.0" customHeight="1">
      <c r="A14" s="6" t="s">
        <v>33</v>
      </c>
      <c r="B14" s="6"/>
      <c r="C14" s="6"/>
      <c r="D14" s="6"/>
      <c r="E14" s="6"/>
      <c r="F14" s="6"/>
      <c r="G14" s="6"/>
      <c r="H14" s="6"/>
    </row>
    <row r="15">
      <c r="A15" s="12" t="s">
        <v>22</v>
      </c>
      <c r="B15" s="12">
        <v>0.45359</v>
      </c>
      <c r="S15" s="12"/>
    </row>
    <row r="16">
      <c r="A16" s="12" t="s">
        <v>25</v>
      </c>
      <c r="B16" s="12">
        <v>0.001</v>
      </c>
      <c r="H16" s="10" t="s">
        <v>34</v>
      </c>
      <c r="T16" s="12"/>
      <c r="U16" s="12"/>
      <c r="V16" s="12"/>
      <c r="W16" s="12"/>
      <c r="X16" s="12"/>
      <c r="Y16" s="12"/>
    </row>
    <row r="17">
      <c r="A17" s="12" t="s">
        <v>27</v>
      </c>
      <c r="B17" s="12">
        <f>10^(-6)</f>
        <v>0.000001</v>
      </c>
      <c r="H17" s="10" t="s">
        <v>35</v>
      </c>
      <c r="I17" s="10" t="s">
        <v>36</v>
      </c>
      <c r="S17" s="12"/>
      <c r="T17" s="12"/>
      <c r="U17" s="12"/>
      <c r="V17" s="12"/>
      <c r="W17" s="12"/>
      <c r="X17" s="12"/>
      <c r="Y17" s="12"/>
    </row>
    <row r="18">
      <c r="S18" s="12"/>
      <c r="T18" s="12"/>
      <c r="U18" s="12"/>
      <c r="V18" s="12"/>
      <c r="W18" s="12"/>
      <c r="X18" s="12"/>
      <c r="Y18" s="12"/>
    </row>
    <row r="19">
      <c r="A19" s="12" t="s">
        <v>30</v>
      </c>
      <c r="B19" s="12"/>
      <c r="C19" s="12"/>
      <c r="D19" s="12"/>
      <c r="E19" s="12"/>
      <c r="F19" s="12"/>
      <c r="G19" s="12"/>
      <c r="H19" s="12"/>
      <c r="I19" s="14"/>
      <c r="J19" s="14"/>
      <c r="K19" s="14"/>
      <c r="S19" s="12"/>
      <c r="T19" s="12"/>
      <c r="U19" s="12"/>
      <c r="V19" s="12"/>
      <c r="W19" s="12"/>
      <c r="X19" s="12"/>
      <c r="Y19" s="12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S20" s="12"/>
      <c r="T20" s="12"/>
      <c r="U20" s="12"/>
      <c r="V20" s="12"/>
      <c r="W20" s="12"/>
      <c r="X20" s="12"/>
      <c r="Y20" s="12"/>
    </row>
    <row r="21" ht="15.75" customHeight="1">
      <c r="A21" s="12"/>
      <c r="B21" s="12"/>
      <c r="C21" s="12"/>
      <c r="D21" s="12"/>
      <c r="E21" s="12"/>
      <c r="F21" s="12"/>
      <c r="G21" s="12"/>
      <c r="H21" s="12"/>
      <c r="I21" s="14"/>
      <c r="J21" s="14"/>
      <c r="K21" s="14"/>
      <c r="S21" s="12"/>
      <c r="T21" s="12"/>
      <c r="U21" s="12"/>
      <c r="V21" s="12"/>
      <c r="W21" s="12"/>
      <c r="X21" s="12"/>
      <c r="Y21" s="12"/>
    </row>
    <row r="22" ht="15.75" customHeight="1">
      <c r="S22" s="12"/>
      <c r="T22" s="12"/>
      <c r="U22" s="12"/>
      <c r="V22" s="12"/>
      <c r="W22" s="12"/>
      <c r="X22" s="12"/>
      <c r="Y22" s="12"/>
    </row>
    <row r="23" ht="15.75" customHeight="1">
      <c r="S23" s="12"/>
      <c r="T23" s="12"/>
      <c r="U23" s="12"/>
      <c r="V23" s="12"/>
      <c r="W23" s="12"/>
      <c r="X23" s="12"/>
      <c r="Y23" s="12"/>
    </row>
    <row r="24" ht="15.75" customHeight="1">
      <c r="S24" s="12"/>
      <c r="T24" s="12"/>
      <c r="U24" s="12"/>
      <c r="V24" s="12"/>
      <c r="W24" s="12"/>
      <c r="X24" s="12"/>
      <c r="Y24" s="12"/>
    </row>
    <row r="25" ht="15.75" customHeight="1">
      <c r="S25" s="12"/>
      <c r="T25" s="12"/>
      <c r="U25" s="12"/>
      <c r="V25" s="12"/>
      <c r="W25" s="12"/>
      <c r="X25" s="12"/>
      <c r="Y25" s="12"/>
    </row>
    <row r="26" ht="15.75" customHeight="1">
      <c r="S26" s="12"/>
      <c r="T26" s="12"/>
      <c r="U26" s="12"/>
      <c r="V26" s="12"/>
      <c r="W26" s="12"/>
      <c r="X26" s="12"/>
      <c r="Y26" s="12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H1"/>
    <mergeCell ref="J1:Q1"/>
    <mergeCell ref="S1:Z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2020-06-09T02:27:48Z</dcterms:created>
  <dc:creator>Jorge Hernández</dc:creator>
</cp:coreProperties>
</file>