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codeName="ThisWorkbook"/>
  <mc:AlternateContent xmlns:mc="http://schemas.openxmlformats.org/markup-compatibility/2006">
    <mc:Choice Requires="x15">
      <x15ac:absPath xmlns:x15ac="http://schemas.microsoft.com/office/spreadsheetml/2010/11/ac" url="/Users/imac/Desktop/2019-PMO/T100价值交付文件模版 V4.0/M1.项目规划/1.3 项目计划制定/"/>
    </mc:Choice>
  </mc:AlternateContent>
  <bookViews>
    <workbookView xWindow="8440" yWindow="860" windowWidth="18880" windowHeight="12400" tabRatio="546" activeTab="1"/>
  </bookViews>
  <sheets>
    <sheet name="计划概要" sheetId="3" r:id="rId1"/>
    <sheet name="甘特图" sheetId="1" r:id="rId2"/>
    <sheet name="导入程序及细部计划" sheetId="10" state="hidden" r:id="rId3"/>
  </sheets>
  <definedNames>
    <definedName name="_xlnm._FilterDatabase" localSheetId="2" hidden="1">导入程序及细部计划!$B$8:$P$135</definedName>
    <definedName name="_xlnm.Print_Area" localSheetId="0">计划概要!$A$2:$F$13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4" i="1" l="1"/>
  <c r="M2" i="1"/>
  <c r="G51" i="1"/>
  <c r="H51" i="1"/>
  <c r="I51" i="1"/>
  <c r="J51" i="1"/>
  <c r="K51" i="1"/>
  <c r="L51" i="1"/>
  <c r="M51" i="1"/>
  <c r="N51" i="1"/>
  <c r="E19" i="1"/>
  <c r="D19" i="1"/>
  <c r="E42" i="1"/>
  <c r="D38" i="1"/>
  <c r="E29" i="1"/>
  <c r="D29" i="1"/>
  <c r="E26" i="1"/>
  <c r="D26" i="1"/>
  <c r="E25" i="1"/>
  <c r="D25" i="1"/>
  <c r="E22" i="1"/>
  <c r="D22" i="1"/>
  <c r="E21" i="1"/>
  <c r="D21" i="1"/>
  <c r="E13" i="1"/>
  <c r="D13" i="1"/>
  <c r="E12" i="1"/>
  <c r="D12" i="1"/>
  <c r="D11" i="1"/>
  <c r="F129" i="10"/>
  <c r="G129" i="10"/>
  <c r="F135" i="10"/>
  <c r="G135" i="10"/>
  <c r="F128" i="10"/>
  <c r="F133" i="10"/>
  <c r="F127" i="10"/>
  <c r="G127" i="10"/>
  <c r="G125" i="10"/>
  <c r="F126" i="10"/>
  <c r="G126" i="10"/>
  <c r="F125" i="10"/>
  <c r="F121" i="10"/>
  <c r="G121" i="10"/>
  <c r="F120" i="10"/>
  <c r="D42" i="1"/>
  <c r="F117" i="10"/>
  <c r="G117" i="10"/>
  <c r="F118" i="10"/>
  <c r="G118" i="10"/>
  <c r="F119" i="10"/>
  <c r="G119" i="10"/>
  <c r="G116" i="10"/>
  <c r="G115" i="10"/>
  <c r="F104" i="10"/>
  <c r="G104" i="10"/>
  <c r="F105" i="10"/>
  <c r="G105" i="10"/>
  <c r="F107" i="10"/>
  <c r="G107" i="10"/>
  <c r="F108" i="10"/>
  <c r="G108" i="10"/>
  <c r="F110" i="10"/>
  <c r="G110" i="10"/>
  <c r="F112" i="10"/>
  <c r="G112" i="10"/>
  <c r="E38" i="1"/>
  <c r="F90" i="10"/>
  <c r="G90" i="10"/>
  <c r="G84" i="10"/>
  <c r="F85" i="10"/>
  <c r="G85" i="10"/>
  <c r="G78" i="10"/>
  <c r="F79" i="10"/>
  <c r="F78" i="10"/>
  <c r="G77" i="10"/>
  <c r="F77" i="10"/>
  <c r="F75" i="10"/>
  <c r="D24" i="1"/>
  <c r="G76" i="10"/>
  <c r="F76" i="10"/>
  <c r="G69" i="10"/>
  <c r="G19" i="10"/>
  <c r="G75" i="10"/>
  <c r="MG7" i="1"/>
  <c r="MH7" i="1"/>
  <c r="MI7" i="1"/>
  <c r="MJ7" i="1"/>
  <c r="MK7" i="1"/>
  <c r="ML7" i="1"/>
  <c r="MM7" i="1"/>
  <c r="MN7" i="1"/>
  <c r="MO7" i="1"/>
  <c r="MP7" i="1"/>
  <c r="MQ7" i="1"/>
  <c r="MR7" i="1"/>
  <c r="MS7" i="1"/>
  <c r="MT7" i="1"/>
  <c r="MU7" i="1"/>
  <c r="MV7" i="1"/>
  <c r="MW7" i="1"/>
  <c r="MX7" i="1"/>
  <c r="MY7" i="1"/>
  <c r="MZ7" i="1"/>
  <c r="NA7" i="1"/>
  <c r="NB7" i="1"/>
  <c r="NC7" i="1"/>
  <c r="ND7" i="1"/>
  <c r="NE7" i="1"/>
  <c r="NF7" i="1"/>
  <c r="NG7" i="1"/>
  <c r="NH7" i="1"/>
  <c r="NI7" i="1"/>
  <c r="NJ7" i="1"/>
  <c r="LC7" i="1"/>
  <c r="LD7" i="1"/>
  <c r="LE7" i="1"/>
  <c r="LF7" i="1"/>
  <c r="LG7" i="1"/>
  <c r="LH7" i="1"/>
  <c r="LI7" i="1"/>
  <c r="LJ7" i="1"/>
  <c r="LK7" i="1"/>
  <c r="LL7" i="1"/>
  <c r="LM7" i="1"/>
  <c r="LN7" i="1"/>
  <c r="LO7" i="1"/>
  <c r="LP7" i="1"/>
  <c r="LQ7" i="1"/>
  <c r="LR7" i="1"/>
  <c r="LS7" i="1"/>
  <c r="LT7" i="1"/>
  <c r="LU7" i="1"/>
  <c r="LV7" i="1"/>
  <c r="LW7" i="1"/>
  <c r="LX7" i="1"/>
  <c r="LY7" i="1"/>
  <c r="LZ7" i="1"/>
  <c r="MA7" i="1"/>
  <c r="MB7" i="1"/>
  <c r="MC7" i="1"/>
  <c r="MD7" i="1"/>
  <c r="ME7" i="1"/>
  <c r="MF7" i="1"/>
  <c r="JY7" i="1"/>
  <c r="JZ7" i="1"/>
  <c r="KA7" i="1"/>
  <c r="KB7" i="1"/>
  <c r="KC7" i="1"/>
  <c r="KD7" i="1"/>
  <c r="KE7" i="1"/>
  <c r="KF7" i="1"/>
  <c r="KG7" i="1"/>
  <c r="KH7" i="1"/>
  <c r="KI7" i="1"/>
  <c r="KJ7" i="1"/>
  <c r="KK7" i="1"/>
  <c r="KL7" i="1"/>
  <c r="KM7" i="1"/>
  <c r="KN7" i="1"/>
  <c r="KO7" i="1"/>
  <c r="KP7" i="1"/>
  <c r="KQ7" i="1"/>
  <c r="KR7" i="1"/>
  <c r="KS7" i="1"/>
  <c r="KT7" i="1"/>
  <c r="KU7" i="1"/>
  <c r="KV7" i="1"/>
  <c r="KW7" i="1"/>
  <c r="KX7" i="1"/>
  <c r="KY7" i="1"/>
  <c r="KZ7" i="1"/>
  <c r="LA7" i="1"/>
  <c r="LB7" i="1"/>
  <c r="IU7" i="1"/>
  <c r="IV7" i="1"/>
  <c r="IW7" i="1"/>
  <c r="IX7" i="1"/>
  <c r="IY7" i="1"/>
  <c r="IZ7" i="1"/>
  <c r="JA7" i="1"/>
  <c r="JB7" i="1"/>
  <c r="JC7" i="1"/>
  <c r="JD7" i="1"/>
  <c r="JE7" i="1"/>
  <c r="JF7" i="1"/>
  <c r="JG7" i="1"/>
  <c r="JH7" i="1"/>
  <c r="JI7" i="1"/>
  <c r="JJ7" i="1"/>
  <c r="JK7" i="1"/>
  <c r="JL7" i="1"/>
  <c r="JM7" i="1"/>
  <c r="JN7" i="1"/>
  <c r="JO7" i="1"/>
  <c r="JP7" i="1"/>
  <c r="JQ7" i="1"/>
  <c r="JR7" i="1"/>
  <c r="JS7" i="1"/>
  <c r="JT7" i="1"/>
  <c r="JU7" i="1"/>
  <c r="JV7" i="1"/>
  <c r="JW7" i="1"/>
  <c r="JX7" i="1"/>
  <c r="HQ7" i="1"/>
  <c r="HR7" i="1"/>
  <c r="HS7" i="1"/>
  <c r="HT7" i="1"/>
  <c r="HU7" i="1"/>
  <c r="HV7" i="1"/>
  <c r="HW7" i="1"/>
  <c r="HX7" i="1"/>
  <c r="HY7" i="1"/>
  <c r="HZ7" i="1"/>
  <c r="IA7" i="1"/>
  <c r="IB7" i="1"/>
  <c r="IC7" i="1"/>
  <c r="ID7" i="1"/>
  <c r="IE7" i="1"/>
  <c r="IF7" i="1"/>
  <c r="IG7" i="1"/>
  <c r="IH7" i="1"/>
  <c r="II7" i="1"/>
  <c r="IJ7" i="1"/>
  <c r="IK7" i="1"/>
  <c r="IL7" i="1"/>
  <c r="IM7" i="1"/>
  <c r="IN7" i="1"/>
  <c r="IO7" i="1"/>
  <c r="IP7" i="1"/>
  <c r="IQ7" i="1"/>
  <c r="IR7" i="1"/>
  <c r="IS7" i="1"/>
  <c r="IT7" i="1"/>
  <c r="GM7" i="1"/>
  <c r="GN7" i="1"/>
  <c r="GO7" i="1"/>
  <c r="GP7" i="1"/>
  <c r="GQ7" i="1"/>
  <c r="GR7" i="1"/>
  <c r="GS7" i="1"/>
  <c r="GT7" i="1"/>
  <c r="GU7" i="1"/>
  <c r="GV7" i="1"/>
  <c r="GW7" i="1"/>
  <c r="GX7" i="1"/>
  <c r="GY7" i="1"/>
  <c r="GZ7" i="1"/>
  <c r="HA7" i="1"/>
  <c r="HB7" i="1"/>
  <c r="HC7" i="1"/>
  <c r="HD7" i="1"/>
  <c r="HE7" i="1"/>
  <c r="HF7" i="1"/>
  <c r="HG7" i="1"/>
  <c r="HH7" i="1"/>
  <c r="HI7" i="1"/>
  <c r="HJ7" i="1"/>
  <c r="HK7" i="1"/>
  <c r="HL7" i="1"/>
  <c r="HM7" i="1"/>
  <c r="HN7" i="1"/>
  <c r="HO7" i="1"/>
  <c r="HP7" i="1"/>
  <c r="FI7" i="1"/>
  <c r="FJ7" i="1"/>
  <c r="FK7" i="1"/>
  <c r="FL7" i="1"/>
  <c r="FM7" i="1"/>
  <c r="FN7" i="1"/>
  <c r="FO7" i="1"/>
  <c r="FP7" i="1"/>
  <c r="FQ7" i="1"/>
  <c r="FR7" i="1"/>
  <c r="FS7" i="1"/>
  <c r="FT7" i="1"/>
  <c r="FU7" i="1"/>
  <c r="FV7" i="1"/>
  <c r="FW7" i="1"/>
  <c r="FX7" i="1"/>
  <c r="FY7" i="1"/>
  <c r="FZ7" i="1"/>
  <c r="GA7" i="1"/>
  <c r="GB7" i="1"/>
  <c r="GC7" i="1"/>
  <c r="GD7" i="1"/>
  <c r="GE7" i="1"/>
  <c r="GF7" i="1"/>
  <c r="GG7" i="1"/>
  <c r="GH7" i="1"/>
  <c r="GI7" i="1"/>
  <c r="GJ7" i="1"/>
  <c r="GK7" i="1"/>
  <c r="GL7" i="1"/>
  <c r="EE7" i="1"/>
  <c r="EF7" i="1"/>
  <c r="EG7" i="1"/>
  <c r="EH7" i="1"/>
  <c r="EI7" i="1"/>
  <c r="EJ7" i="1"/>
  <c r="EK7" i="1"/>
  <c r="EL7" i="1"/>
  <c r="EM7" i="1"/>
  <c r="EN7" i="1"/>
  <c r="EO7" i="1"/>
  <c r="EP7" i="1"/>
  <c r="EQ7" i="1"/>
  <c r="ER7" i="1"/>
  <c r="ES7" i="1"/>
  <c r="ET7" i="1"/>
  <c r="EU7" i="1"/>
  <c r="EV7" i="1"/>
  <c r="EW7" i="1"/>
  <c r="EX7" i="1"/>
  <c r="EY7" i="1"/>
  <c r="EZ7" i="1"/>
  <c r="FA7" i="1"/>
  <c r="FB7" i="1"/>
  <c r="FC7" i="1"/>
  <c r="FD7" i="1"/>
  <c r="FE7" i="1"/>
  <c r="FF7" i="1"/>
  <c r="FG7" i="1"/>
  <c r="FH7" i="1"/>
  <c r="DA7" i="1"/>
  <c r="DB7" i="1"/>
  <c r="DC7" i="1"/>
  <c r="DD7" i="1"/>
  <c r="DE7" i="1"/>
  <c r="DF7" i="1"/>
  <c r="DG7" i="1"/>
  <c r="DH7" i="1"/>
  <c r="DI7" i="1"/>
  <c r="DJ7" i="1"/>
  <c r="DK7" i="1"/>
  <c r="DL7" i="1"/>
  <c r="DM7" i="1"/>
  <c r="DN7" i="1"/>
  <c r="DO7" i="1"/>
  <c r="DP7" i="1"/>
  <c r="DQ7" i="1"/>
  <c r="DR7" i="1"/>
  <c r="DS7" i="1"/>
  <c r="DT7" i="1"/>
  <c r="DU7" i="1"/>
  <c r="DV7" i="1"/>
  <c r="DW7" i="1"/>
  <c r="DX7" i="1"/>
  <c r="DY7" i="1"/>
  <c r="DZ7" i="1"/>
  <c r="EA7" i="1"/>
  <c r="EB7" i="1"/>
  <c r="EC7" i="1"/>
  <c r="ED7" i="1"/>
  <c r="BW7" i="1"/>
  <c r="BX7" i="1"/>
  <c r="BY7" i="1"/>
  <c r="BZ7" i="1"/>
  <c r="CA7" i="1"/>
  <c r="CB7" i="1"/>
  <c r="CC7" i="1"/>
  <c r="CD7" i="1"/>
  <c r="CE7" i="1"/>
  <c r="CF7" i="1"/>
  <c r="CG7" i="1"/>
  <c r="CH7" i="1"/>
  <c r="CI7" i="1"/>
  <c r="CJ7" i="1"/>
  <c r="CK7" i="1"/>
  <c r="CL7" i="1"/>
  <c r="CM7" i="1"/>
  <c r="CN7" i="1"/>
  <c r="CO7" i="1"/>
  <c r="CP7" i="1"/>
  <c r="CQ7" i="1"/>
  <c r="CR7" i="1"/>
  <c r="CS7" i="1"/>
  <c r="CT7" i="1"/>
  <c r="CU7" i="1"/>
  <c r="CV7" i="1"/>
  <c r="CW7" i="1"/>
  <c r="CX7" i="1"/>
  <c r="CY7" i="1"/>
  <c r="CZ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BU7" i="1"/>
  <c r="BV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F42" i="1"/>
  <c r="F38" i="1"/>
  <c r="F24" i="1"/>
  <c r="F25" i="1"/>
  <c r="F26" i="1"/>
  <c r="F29" i="1"/>
  <c r="F19" i="1"/>
  <c r="F21" i="1"/>
  <c r="F22" i="1"/>
  <c r="F12" i="1"/>
  <c r="F13" i="1"/>
  <c r="F17" i="1"/>
  <c r="F11" i="1"/>
  <c r="D6" i="1"/>
  <c r="F51" i="1"/>
  <c r="G133" i="10"/>
  <c r="E11" i="1"/>
  <c r="G120" i="10"/>
  <c r="G128" i="10"/>
  <c r="G91" i="10"/>
  <c r="F91" i="10"/>
  <c r="G79" i="10"/>
  <c r="E24" i="1"/>
</calcChain>
</file>

<file path=xl/sharedStrings.xml><?xml version="1.0" encoding="utf-8"?>
<sst xmlns="http://schemas.openxmlformats.org/spreadsheetml/2006/main" count="641" uniqueCount="513">
  <si>
    <t>耗用天数</t>
    <phoneticPr fontId="1" type="noConversion"/>
  </si>
  <si>
    <t>总计</t>
    <phoneticPr fontId="3" type="noConversion"/>
  </si>
  <si>
    <t>实施对象：</t>
    <phoneticPr fontId="3" type="noConversion"/>
  </si>
  <si>
    <t>修订日期：</t>
    <phoneticPr fontId="3" type="noConversion"/>
  </si>
  <si>
    <t>修订版本：</t>
    <phoneticPr fontId="3" type="noConversion"/>
  </si>
  <si>
    <t>上线日期：</t>
    <phoneticPr fontId="3" type="noConversion"/>
  </si>
  <si>
    <t>进度会议：</t>
    <phoneticPr fontId="3" type="noConversion"/>
  </si>
  <si>
    <t>系统管理子系统</t>
    <phoneticPr fontId="1" type="noConversion"/>
  </si>
  <si>
    <t>系统管理模块</t>
    <phoneticPr fontId="1" type="noConversion"/>
  </si>
  <si>
    <t>生产制造子系统</t>
    <phoneticPr fontId="1" type="noConversion"/>
  </si>
  <si>
    <t>料件基本资料模块</t>
    <phoneticPr fontId="3" type="noConversion"/>
  </si>
  <si>
    <t>产品结构模块</t>
    <phoneticPr fontId="3" type="noConversion"/>
  </si>
  <si>
    <t>物料需求计划模块</t>
    <phoneticPr fontId="3" type="noConversion"/>
  </si>
  <si>
    <t>生产管理模块</t>
    <phoneticPr fontId="3" type="noConversion"/>
  </si>
  <si>
    <t>制程与工作站管理模块</t>
    <phoneticPr fontId="3" type="noConversion"/>
  </si>
  <si>
    <t>进销存子系统</t>
    <phoneticPr fontId="1" type="noConversion"/>
  </si>
  <si>
    <t>采购管理模块</t>
    <phoneticPr fontId="3" type="noConversion"/>
  </si>
  <si>
    <t>库存管理模块</t>
    <phoneticPr fontId="1" type="noConversion"/>
  </si>
  <si>
    <t>财务会计子系统</t>
    <phoneticPr fontId="1" type="noConversion"/>
  </si>
  <si>
    <t>应收帐款模块</t>
    <phoneticPr fontId="3" type="noConversion"/>
  </si>
  <si>
    <t>应付帐款模块</t>
    <phoneticPr fontId="3" type="noConversion"/>
  </si>
  <si>
    <t>总帐会计模块</t>
    <phoneticPr fontId="3" type="noConversion"/>
  </si>
  <si>
    <t>票据资金模块</t>
    <phoneticPr fontId="3" type="noConversion"/>
  </si>
  <si>
    <t>固定资产模块</t>
    <phoneticPr fontId="3" type="noConversion"/>
  </si>
  <si>
    <t>销售管理模块</t>
    <phoneticPr fontId="1" type="noConversion"/>
  </si>
  <si>
    <t>进行作业    \     时程</t>
    <phoneticPr fontId="3" type="noConversion"/>
  </si>
  <si>
    <t>验收报告</t>
  </si>
  <si>
    <t>项目经理</t>
  </si>
  <si>
    <t>主生产计划模块</t>
    <phoneticPr fontId="3" type="noConversion"/>
  </si>
  <si>
    <t>品质管理模块等</t>
    <phoneticPr fontId="3" type="noConversion"/>
  </si>
  <si>
    <t>客诉管理模块等</t>
    <phoneticPr fontId="1" type="noConversion"/>
  </si>
  <si>
    <t>成本会计模块等</t>
    <phoneticPr fontId="3" type="noConversion"/>
  </si>
  <si>
    <t>产品线</t>
    <phoneticPr fontId="1" type="noConversion"/>
  </si>
  <si>
    <t>验收标准</t>
  </si>
  <si>
    <t>鼎捷软件</t>
  </si>
  <si>
    <t>初访提纲PPT
实施计划（初稿）</t>
    <phoneticPr fontId="11" type="noConversion"/>
  </si>
  <si>
    <t>高层调研提纲</t>
  </si>
  <si>
    <t>客户组织架构</t>
  </si>
  <si>
    <t>客户项目组织构架及职责</t>
  </si>
  <si>
    <t>鼎捷项目组织构架及职责</t>
  </si>
  <si>
    <t>项目实施计划（定稿）</t>
  </si>
  <si>
    <t>项目实施考核办法</t>
  </si>
  <si>
    <t>硬件配置建议书</t>
  </si>
  <si>
    <t>1、启动会议需客户执行副总级以上高层参加</t>
    <phoneticPr fontId="11" type="noConversion"/>
  </si>
  <si>
    <t>KICK OFF 报告</t>
  </si>
  <si>
    <t>项目启动影像资料</t>
  </si>
  <si>
    <t>技术工程师</t>
  </si>
  <si>
    <t>安装申请书</t>
  </si>
  <si>
    <t>业务</t>
  </si>
  <si>
    <t>安装免责申明</t>
  </si>
  <si>
    <t>规划顾问</t>
  </si>
  <si>
    <t>调研差异分析</t>
  </si>
  <si>
    <t>调研报告</t>
  </si>
  <si>
    <t>项目调研计划</t>
  </si>
  <si>
    <t>客户的表单及报表</t>
  </si>
  <si>
    <t>满意度调查表</t>
  </si>
  <si>
    <t>1.让客户及推行小组了解本模块的上下整合流程,系统内容及重要应用经验。
2.熟悉user的说词及用语及相关作业负责单位,以于教育训练中重点作业作差异说明及提列。
3.针对标准流程(SOP)部分给user讲解，以利推行小组完成计算机化作业程序拟定。
4.针对基础资料部分结合模板对客户再行讲解，确保后续基本资料收集的正常进行。
5.针对企业流程细节部分与user再进行了解。
6.布置课后练习作业，督促user按时练习。
7.客户需指定会议记录人员
8.评估客户参与人员是否胜任信息化岗位</t>
    <phoneticPr fontId="11" type="noConversion"/>
  </si>
  <si>
    <t>1、培训成绩单
2、满意度调查表</t>
    <phoneticPr fontId="11" type="noConversion"/>
  </si>
  <si>
    <t>培训基本资料收集表</t>
  </si>
  <si>
    <t>教育训练统计表</t>
  </si>
  <si>
    <t>教育训练课件</t>
  </si>
  <si>
    <t>考核成绩单</t>
  </si>
  <si>
    <t>教育训练计划</t>
  </si>
  <si>
    <t>问题管制表</t>
  </si>
  <si>
    <t>系统标准SOP文件</t>
  </si>
  <si>
    <t>SOP初稿</t>
    <phoneticPr fontId="11" type="noConversion"/>
  </si>
  <si>
    <t>项目经理</t>
    <phoneticPr fontId="11" type="noConversion"/>
  </si>
  <si>
    <t>场景式练习题</t>
  </si>
  <si>
    <t>培训试题（流程面）</t>
  </si>
  <si>
    <t>实施顾问</t>
  </si>
  <si>
    <t>培训阶段报告</t>
  </si>
  <si>
    <t>1.确定编码方案、BOM方案。
2.为生产、成本计算提供标准。</t>
    <phoneticPr fontId="11" type="noConversion"/>
  </si>
  <si>
    <t>1、编码规则及BOM断阶方案产出</t>
    <phoneticPr fontId="11" type="noConversion"/>
  </si>
  <si>
    <t>1.制定客户适合之ERP标准作业流程。
2.对标项目管理议题。
3.解决现状疑难点或管理漏洞。</t>
    <phoneticPr fontId="11" type="noConversion"/>
  </si>
  <si>
    <t>1、客户SOP文件定稿，签字确认
2、量化的管理指标确认</t>
    <phoneticPr fontId="11" type="noConversion"/>
  </si>
  <si>
    <t>标准SOP</t>
  </si>
  <si>
    <t>客户SOP确认版</t>
  </si>
  <si>
    <t>待办事项</t>
  </si>
  <si>
    <t>1.确认现况差异与规划方案。
2.预估时数、开发计划、评估风险、申请资源。</t>
    <phoneticPr fontId="11" type="noConversion"/>
  </si>
  <si>
    <t>1、差异分析报告，签字确认
2、需求确认书，签字盖章</t>
    <phoneticPr fontId="11" type="noConversion"/>
  </si>
  <si>
    <t>整体差异分析报告</t>
  </si>
  <si>
    <t xml:space="preserve">1、最终确定上线范围、上线计划、主要内容、重点流程及方案。
2、针对高层及各级成员进行讲解及确认，以统一认识。
3.呈现信息化方案价值及预估效益。
4.双方达成共识，确认蓝图。
</t>
    <phoneticPr fontId="11" type="noConversion"/>
  </si>
  <si>
    <t>部门蓝图模板</t>
  </si>
  <si>
    <t>SOP定稿版</t>
  </si>
  <si>
    <t>部门主管</t>
  </si>
  <si>
    <t>差异规划方案定稿版</t>
  </si>
  <si>
    <t>管理议题</t>
  </si>
  <si>
    <t>1、回报本阶段工作内容及下一阶段工作安排，对标总体计划，分析计划执行差异。
2、针对项目困难、问题、争议及预估风险，做预案及对策说明。
3、待办事项跟踪</t>
    <phoneticPr fontId="11" type="noConversion"/>
  </si>
  <si>
    <t>1、举行项目月度报告会议（需客户副总以上参加）
2、项目月度报告，签字确认</t>
    <phoneticPr fontId="11" type="noConversion"/>
  </si>
  <si>
    <t>1.SA、SD方案确认，差异开发完成及验收，实现客户方案落地。</t>
    <phoneticPr fontId="11" type="noConversion"/>
  </si>
  <si>
    <t>客制需求确认书</t>
    <phoneticPr fontId="11" type="noConversion"/>
  </si>
  <si>
    <t>规划顾问
实施顾问</t>
  </si>
  <si>
    <t>服务顾问</t>
  </si>
  <si>
    <t>客制计划表</t>
  </si>
  <si>
    <t>代工</t>
  </si>
  <si>
    <t>场景测试报告</t>
  </si>
  <si>
    <t>差异分析阶段报告</t>
  </si>
  <si>
    <t>1.根据基本资料收集计划表完成资料收集
2.及时、准确且经过验证确认</t>
    <phoneticPr fontId="11" type="noConversion"/>
  </si>
  <si>
    <t>1、基本资料进度追踪表，是否与计划有偏差</t>
    <phoneticPr fontId="11" type="noConversion"/>
  </si>
  <si>
    <t>基础资料【确认】</t>
  </si>
  <si>
    <t>基础资料验收报告</t>
  </si>
  <si>
    <t>资料进度跟踪表</t>
  </si>
  <si>
    <t>整体模拟方案与计划</t>
  </si>
  <si>
    <t>帐号权限设定表</t>
  </si>
  <si>
    <t>各模块打印单据</t>
  </si>
  <si>
    <t>操作手册（最终版）</t>
  </si>
  <si>
    <t>测试成绩表</t>
  </si>
  <si>
    <t>第二轮模拟方案与计划</t>
  </si>
  <si>
    <t>第三轮模拟方案与计划</t>
  </si>
  <si>
    <t xml:space="preserve">1.目的：确保期初余额，准确、及时收集
2.事先讨论制订详细可行的期初余额导入计划以便客户配合。
3.保证上线时系统的顺利切换及正常运行。
</t>
    <phoneticPr fontId="11" type="noConversion"/>
  </si>
  <si>
    <t>开帐方案初稿</t>
    <phoneticPr fontId="11" type="noConversion"/>
  </si>
  <si>
    <t>制造顾问
财务顾问</t>
  </si>
  <si>
    <t>动态数据开帐模版</t>
    <phoneticPr fontId="11" type="noConversion"/>
  </si>
  <si>
    <t>开帐计划初稿</t>
    <phoneticPr fontId="11" type="noConversion"/>
  </si>
  <si>
    <t>开帐方案终稿</t>
    <phoneticPr fontId="11" type="noConversion"/>
  </si>
  <si>
    <t>开帐计划终稿</t>
    <phoneticPr fontId="11" type="noConversion"/>
  </si>
  <si>
    <t>各类动态余额档</t>
    <phoneticPr fontId="11" type="noConversion"/>
  </si>
  <si>
    <t>项目经理</t>
    <phoneticPr fontId="11" type="noConversion"/>
  </si>
  <si>
    <t>各项期初余额资料确认表</t>
    <phoneticPr fontId="11" type="noConversion"/>
  </si>
  <si>
    <t>应急预案</t>
    <phoneticPr fontId="11" type="noConversion"/>
  </si>
  <si>
    <t>问题管制表</t>
    <phoneticPr fontId="11" type="noConversion"/>
  </si>
  <si>
    <t>实施顾问</t>
    <phoneticPr fontId="11" type="noConversion"/>
  </si>
  <si>
    <t>上线动员会PPT</t>
    <phoneticPr fontId="11" type="noConversion"/>
  </si>
  <si>
    <t>上线日报</t>
    <phoneticPr fontId="11" type="noConversion"/>
  </si>
  <si>
    <t>上线总结报告</t>
    <phoneticPr fontId="11" type="noConversion"/>
  </si>
  <si>
    <t>1.完成业财一体化的账务结算
2.管理指标效益数字呈现
3.分析管理方案及价值指标的数据化价值</t>
    <phoneticPr fontId="11" type="noConversion"/>
  </si>
  <si>
    <t xml:space="preserve">1、月结前，月结点检表自查
2、月结后，制造，财务七大报表输出，签字确认
3、月结阶段总结汇报，报告需签字盖章
</t>
    <phoneticPr fontId="11" type="noConversion"/>
  </si>
  <si>
    <t>成本计算PPT</t>
    <phoneticPr fontId="11" type="noConversion"/>
  </si>
  <si>
    <t>axcq004，axcq530，axcq200，销售毛利表，财务三大报表</t>
    <phoneticPr fontId="11" type="noConversion"/>
  </si>
  <si>
    <t>月结前检查表</t>
    <phoneticPr fontId="11" type="noConversion"/>
  </si>
  <si>
    <t>月结检核表（客户签字、盖章）</t>
    <phoneticPr fontId="11" type="noConversion"/>
  </si>
  <si>
    <t>月结阶段总结报告</t>
    <phoneticPr fontId="11" type="noConversion"/>
  </si>
  <si>
    <t>1.总结项目整体应用价值，诉求项目效益。
2.为客户的深入应用及管理精进做好铺垫。
3.案例总结及行业分析，传承行业知识
4.项目平稳过度到后续部门</t>
    <phoneticPr fontId="11" type="noConversion"/>
  </si>
  <si>
    <t>结案报告</t>
    <phoneticPr fontId="11" type="noConversion"/>
  </si>
  <si>
    <t>项目交接清单&amp;文件</t>
    <phoneticPr fontId="11" type="noConversion"/>
  </si>
  <si>
    <t>制造规划顾问</t>
    <phoneticPr fontId="1" type="noConversion"/>
  </si>
  <si>
    <t>项目经理</t>
    <phoneticPr fontId="3" type="noConversion"/>
  </si>
  <si>
    <t>财务规划顾问</t>
    <phoneticPr fontId="1" type="noConversion"/>
  </si>
  <si>
    <t>智物流顾问</t>
    <phoneticPr fontId="1" type="noConversion"/>
  </si>
  <si>
    <t>服务顾问</t>
    <phoneticPr fontId="1" type="noConversion"/>
  </si>
  <si>
    <t>技术工程师</t>
    <phoneticPr fontId="1" type="noConversion"/>
  </si>
  <si>
    <t>信息化项目上线进度一览表</t>
    <phoneticPr fontId="1" type="noConversion"/>
  </si>
  <si>
    <t>开始时间</t>
    <phoneticPr fontId="1" type="noConversion"/>
  </si>
  <si>
    <t>截止时间</t>
    <phoneticPr fontId="1" type="noConversion"/>
  </si>
  <si>
    <t>上线法人：</t>
    <phoneticPr fontId="1" type="noConversion"/>
  </si>
  <si>
    <t>产品范围：</t>
    <phoneticPr fontId="1" type="noConversion"/>
  </si>
  <si>
    <t>项目经理：</t>
    <phoneticPr fontId="1" type="noConversion"/>
  </si>
  <si>
    <t>启动日期：</t>
    <phoneticPr fontId="1" type="noConversion"/>
  </si>
  <si>
    <t>上线日期：</t>
    <phoneticPr fontId="1" type="noConversion"/>
  </si>
  <si>
    <t>修订日期:</t>
    <phoneticPr fontId="1" type="noConversion"/>
  </si>
  <si>
    <t>版本:</t>
    <phoneticPr fontId="1" type="noConversion"/>
  </si>
  <si>
    <t>修订人:</t>
    <phoneticPr fontId="1" type="noConversion"/>
  </si>
  <si>
    <t>项目初访</t>
    <phoneticPr fontId="1" type="noConversion"/>
  </si>
  <si>
    <t>项目启动</t>
    <phoneticPr fontId="1" type="noConversion"/>
  </si>
  <si>
    <t>系统安装</t>
    <phoneticPr fontId="1" type="noConversion"/>
  </si>
  <si>
    <t>调研准备</t>
    <phoneticPr fontId="1" type="noConversion"/>
  </si>
  <si>
    <t>高层调研</t>
    <phoneticPr fontId="1" type="noConversion"/>
  </si>
  <si>
    <t>成本调研</t>
    <phoneticPr fontId="1" type="noConversion"/>
  </si>
  <si>
    <t>调研汇报</t>
    <phoneticPr fontId="1" type="noConversion"/>
  </si>
  <si>
    <t>培训环境搭建</t>
    <phoneticPr fontId="1" type="noConversion"/>
  </si>
  <si>
    <t>系统流程培训</t>
    <phoneticPr fontId="11" type="noConversion"/>
  </si>
  <si>
    <t>培训验收</t>
    <phoneticPr fontId="1" type="noConversion"/>
  </si>
  <si>
    <t>系统操作培训</t>
    <phoneticPr fontId="11" type="noConversion"/>
  </si>
  <si>
    <t>客户内训</t>
    <phoneticPr fontId="1" type="noConversion"/>
  </si>
  <si>
    <t>内训验收</t>
    <phoneticPr fontId="1" type="noConversion"/>
  </si>
  <si>
    <t>基础资料收集模版说明及下发</t>
    <phoneticPr fontId="1" type="noConversion"/>
  </si>
  <si>
    <t>基础资料收集进度跟踪</t>
    <phoneticPr fontId="1" type="noConversion"/>
  </si>
  <si>
    <t>标准作业流程下发讲解</t>
    <phoneticPr fontId="11" type="noConversion"/>
  </si>
  <si>
    <t>初版作业流程回收</t>
    <phoneticPr fontId="1" type="noConversion"/>
  </si>
  <si>
    <t>作业流程讨论</t>
    <phoneticPr fontId="1" type="noConversion"/>
  </si>
  <si>
    <t>作业流程修正定稿</t>
    <phoneticPr fontId="11" type="noConversion"/>
  </si>
  <si>
    <t>初访差异分析</t>
    <phoneticPr fontId="1" type="noConversion"/>
  </si>
  <si>
    <t>调研差异分析</t>
    <phoneticPr fontId="1" type="noConversion"/>
  </si>
  <si>
    <t>培训差异分析</t>
    <phoneticPr fontId="1" type="noConversion"/>
  </si>
  <si>
    <t>差异分析签字确认</t>
    <phoneticPr fontId="1" type="noConversion"/>
  </si>
  <si>
    <t>各部门蓝图制作说明</t>
    <phoneticPr fontId="1" type="noConversion"/>
  </si>
  <si>
    <t>各部门蓝图编制</t>
    <phoneticPr fontId="1" type="noConversion"/>
  </si>
  <si>
    <t>各部门蓝图讨论</t>
    <phoneticPr fontId="1" type="noConversion"/>
  </si>
  <si>
    <t>蓝图汇报（部门+整体）</t>
    <phoneticPr fontId="1" type="noConversion"/>
  </si>
  <si>
    <t>蓝图签字确认</t>
    <phoneticPr fontId="1" type="noConversion"/>
  </si>
  <si>
    <t>项目月度汇报</t>
    <phoneticPr fontId="1" type="noConversion"/>
  </si>
  <si>
    <t>SA规格产出与确认</t>
    <phoneticPr fontId="1" type="noConversion"/>
  </si>
  <si>
    <t>程序开发与测试</t>
    <phoneticPr fontId="1" type="noConversion"/>
  </si>
  <si>
    <t>内部验收</t>
    <phoneticPr fontId="1" type="noConversion"/>
  </si>
  <si>
    <t>客户验收</t>
    <phoneticPr fontId="1" type="noConversion"/>
  </si>
  <si>
    <t>导入前基础资料确认</t>
    <phoneticPr fontId="1" type="noConversion"/>
  </si>
  <si>
    <t>基础资料导入</t>
    <phoneticPr fontId="1" type="noConversion"/>
  </si>
  <si>
    <t>导入后基础资料验收</t>
    <phoneticPr fontId="1" type="noConversion"/>
  </si>
  <si>
    <t>模拟方案制定与说明</t>
    <phoneticPr fontId="1" type="noConversion"/>
  </si>
  <si>
    <t>第一轮模拟总结及第二轮模拟方案确认</t>
    <phoneticPr fontId="1" type="noConversion"/>
  </si>
  <si>
    <t>终端用户培训</t>
    <phoneticPr fontId="1" type="noConversion"/>
  </si>
  <si>
    <t>第二轮模拟</t>
    <phoneticPr fontId="1" type="noConversion"/>
  </si>
  <si>
    <t>第二轮模拟总结及第二轮模拟方案确认</t>
    <phoneticPr fontId="1" type="noConversion"/>
  </si>
  <si>
    <t>第三轮模拟</t>
    <phoneticPr fontId="1" type="noConversion"/>
  </si>
  <si>
    <t>仿真模拟总结</t>
    <phoneticPr fontId="1" type="noConversion"/>
  </si>
  <si>
    <t>模拟开帐数据收集与导入</t>
    <phoneticPr fontId="1" type="noConversion"/>
  </si>
  <si>
    <t>正式开帐数据验收</t>
    <phoneticPr fontId="1" type="noConversion"/>
  </si>
  <si>
    <t>正式开帐数据导入</t>
    <phoneticPr fontId="1" type="noConversion"/>
  </si>
  <si>
    <t>开帐后数据验收</t>
    <phoneticPr fontId="1" type="noConversion"/>
  </si>
  <si>
    <t>上线应急预案发布</t>
    <phoneticPr fontId="1" type="noConversion"/>
  </si>
  <si>
    <t>系统上线</t>
    <phoneticPr fontId="1" type="noConversion"/>
  </si>
  <si>
    <t>月结计划</t>
    <phoneticPr fontId="1" type="noConversion"/>
  </si>
  <si>
    <t>试月结</t>
    <phoneticPr fontId="1" type="noConversion"/>
  </si>
  <si>
    <t>正式月结及确认（第一月）</t>
    <phoneticPr fontId="11" type="noConversion"/>
  </si>
  <si>
    <t>正式月结及确认（第二月）</t>
    <phoneticPr fontId="11" type="noConversion"/>
  </si>
  <si>
    <t>正式月结及确认（第三月）</t>
    <phoneticPr fontId="11" type="noConversion"/>
  </si>
  <si>
    <t>结案准备</t>
    <phoneticPr fontId="1" type="noConversion"/>
  </si>
  <si>
    <t>范小伟</t>
    <phoneticPr fontId="1" type="noConversion"/>
  </si>
  <si>
    <t>预计开始</t>
    <phoneticPr fontId="11" type="noConversion"/>
  </si>
  <si>
    <t>预计完成</t>
    <phoneticPr fontId="11" type="noConversion"/>
  </si>
  <si>
    <t>智能物流调研</t>
    <phoneticPr fontId="1" type="noConversion"/>
  </si>
  <si>
    <t>输入文件</t>
    <phoneticPr fontId="1" type="noConversion"/>
  </si>
  <si>
    <t>输出文件</t>
    <phoneticPr fontId="1" type="noConversion"/>
  </si>
  <si>
    <t>负责人员</t>
    <phoneticPr fontId="1" type="noConversion"/>
  </si>
  <si>
    <t>参与人员</t>
    <phoneticPr fontId="1" type="noConversion"/>
  </si>
  <si>
    <t>公司高层、
财务总监、
生产副总、
IT主管及其他关键人员</t>
    <phoneticPr fontId="1" type="noConversion"/>
  </si>
  <si>
    <t>IT</t>
    <phoneticPr fontId="1" type="noConversion"/>
  </si>
  <si>
    <t>各部门KU</t>
    <phoneticPr fontId="1" type="noConversion"/>
  </si>
  <si>
    <t>董事长/总经理</t>
    <phoneticPr fontId="1" type="noConversion"/>
  </si>
  <si>
    <t>董事长/总经理
各部门主管及部门骨干</t>
    <phoneticPr fontId="1" type="noConversion"/>
  </si>
  <si>
    <t>各部门主管、
部门骨干
建议：主办会计/成会</t>
    <phoneticPr fontId="1" type="noConversion"/>
  </si>
  <si>
    <t>成本会计</t>
    <phoneticPr fontId="1" type="noConversion"/>
  </si>
  <si>
    <t>生产及仓库主管和骨干</t>
    <phoneticPr fontId="1" type="noConversion"/>
  </si>
  <si>
    <t>公司高层
项目组（部门主管及骨干）</t>
    <phoneticPr fontId="1" type="noConversion"/>
  </si>
  <si>
    <t>视需求而定</t>
    <phoneticPr fontId="1" type="noConversion"/>
  </si>
  <si>
    <t>各部门主管
部门骨干</t>
    <phoneticPr fontId="1" type="noConversion"/>
  </si>
  <si>
    <t>各部门主管
部门骨干</t>
    <phoneticPr fontId="1" type="noConversion"/>
  </si>
  <si>
    <t>技术、研发、生产、
营销、采购、财务、
仓库</t>
    <phoneticPr fontId="1" type="noConversion"/>
  </si>
  <si>
    <t>各部门主管
部门骨干</t>
    <phoneticPr fontId="1" type="noConversion"/>
  </si>
  <si>
    <t>各部门主管</t>
    <phoneticPr fontId="1" type="noConversion"/>
  </si>
  <si>
    <t>公司高层
各部门主管</t>
    <phoneticPr fontId="1" type="noConversion"/>
  </si>
  <si>
    <t>各部门主管
部门骨干
部门最终用户</t>
    <phoneticPr fontId="1" type="noConversion"/>
  </si>
  <si>
    <t>公司高层
各部门主管
部门骨干</t>
    <phoneticPr fontId="1" type="noConversion"/>
  </si>
  <si>
    <t>公司高层
各部门主管
部门骨干
最终用户</t>
    <phoneticPr fontId="1" type="noConversion"/>
  </si>
  <si>
    <t>财务
及各部门骨干</t>
    <phoneticPr fontId="1" type="noConversion"/>
  </si>
  <si>
    <t>1.稽核、强化前阶段教育训练效果。
2.检查客户第一版SOP结果。
3.让user实际演练，提出细部差异。
4.评估客户参与人员是否胜任信息化岗位</t>
    <phoneticPr fontId="11" type="noConversion"/>
  </si>
  <si>
    <t>1、系统安装报告书，免责申明，需签字盖章</t>
    <phoneticPr fontId="11" type="noConversion"/>
  </si>
  <si>
    <t>1、练习成绩单
2、做培训阶段总结
3、客户制作初版操作手册是否完成</t>
    <phoneticPr fontId="11" type="noConversion"/>
  </si>
  <si>
    <t>1、蓝图汇报会议
2、蓝图报告，需签字盖章
3、量化的管理指标，需签字盖章</t>
    <phoneticPr fontId="11" type="noConversion"/>
  </si>
  <si>
    <t>1、召开模拟总结会议
2、产出操作手册（最终版）
3、产出最终用户的考核成绩表
4、模拟阶段总结报告，需签字确认</t>
    <phoneticPr fontId="11" type="noConversion"/>
  </si>
  <si>
    <t xml:space="preserve">1、导入前，期初余额资料确认表，需签字确认
2、导入后，库存、在制、发出商品、暂估、资产负债表，需签字确认
</t>
    <phoneticPr fontId="11" type="noConversion"/>
  </si>
  <si>
    <t>1、召开上线日报、周报会议并邮件发出报告
2、上线阶段总结报告，需签字确认</t>
    <phoneticPr fontId="11" type="noConversion"/>
  </si>
  <si>
    <t>1、初访需明确：上线时间，上线范围，高层期望，启动议程</t>
    <phoneticPr fontId="11" type="noConversion"/>
  </si>
  <si>
    <t>1、结案汇报，结案报告签字盖章
2、管理议题指标对比呈现，签字盖章
3、整理项目文档，准备交接清单</t>
    <phoneticPr fontId="11" type="noConversion"/>
  </si>
  <si>
    <t>客户SOP质量评分表</t>
  </si>
  <si>
    <t>差异分析报告</t>
  </si>
  <si>
    <t>SOP流程阶段报告</t>
  </si>
  <si>
    <t>SA需求确认书</t>
  </si>
  <si>
    <t>SD规格确认书</t>
  </si>
  <si>
    <t>模块顾问</t>
    <phoneticPr fontId="1" type="noConversion"/>
  </si>
  <si>
    <t>项目经理</t>
    <phoneticPr fontId="1" type="noConversion"/>
  </si>
  <si>
    <t>规划顾问</t>
    <phoneticPr fontId="11" type="noConversion"/>
  </si>
  <si>
    <t>项目经理
各部门主管</t>
    <phoneticPr fontId="1" type="noConversion"/>
  </si>
  <si>
    <t>制造顾问
财务顾问</t>
    <phoneticPr fontId="1" type="noConversion"/>
  </si>
  <si>
    <t>规划顾问</t>
    <phoneticPr fontId="1" type="noConversion"/>
  </si>
  <si>
    <t>结案汇报移交TSC</t>
    <phoneticPr fontId="1" type="noConversion"/>
  </si>
  <si>
    <t>安装报告</t>
    <phoneticPr fontId="1" type="noConversion"/>
  </si>
  <si>
    <t>计划耗时</t>
    <phoneticPr fontId="1" type="noConversion"/>
  </si>
  <si>
    <t>智能物流</t>
    <phoneticPr fontId="1" type="noConversion"/>
  </si>
  <si>
    <t>看板</t>
    <phoneticPr fontId="1" type="noConversion"/>
  </si>
  <si>
    <t>BPM</t>
    <phoneticPr fontId="1" type="noConversion"/>
  </si>
  <si>
    <t>总计:</t>
    <phoneticPr fontId="1" type="noConversion"/>
  </si>
  <si>
    <t>1.0</t>
    <phoneticPr fontId="1" type="noConversion"/>
  </si>
  <si>
    <t>模具管理模块</t>
    <phoneticPr fontId="1" type="noConversion"/>
  </si>
  <si>
    <t>T100
&amp;
智
能
物
流</t>
    <phoneticPr fontId="1" type="noConversion"/>
  </si>
  <si>
    <t>季度开课</t>
    <phoneticPr fontId="1" type="noConversion"/>
  </si>
  <si>
    <t>编码方案说明及参考模板</t>
    <phoneticPr fontId="1" type="noConversion"/>
  </si>
  <si>
    <t>基础资料收集模板及计划</t>
    <phoneticPr fontId="1" type="noConversion"/>
  </si>
  <si>
    <t>编码规则及BOM断阶方案</t>
    <phoneticPr fontId="1" type="noConversion"/>
  </si>
  <si>
    <t>基本资料收集数据表</t>
    <phoneticPr fontId="1" type="noConversion"/>
  </si>
  <si>
    <t>操作练习题</t>
    <phoneticPr fontId="1" type="noConversion"/>
  </si>
  <si>
    <t>练习考题（操作面）</t>
    <phoneticPr fontId="1" type="noConversion"/>
  </si>
  <si>
    <t>差异分析表</t>
    <phoneticPr fontId="1" type="noConversion"/>
  </si>
  <si>
    <t>宜兴华丽、安徽山水</t>
    <phoneticPr fontId="1" type="noConversion"/>
  </si>
  <si>
    <t>ERP、PLM、BI</t>
    <phoneticPr fontId="1" type="noConversion"/>
  </si>
  <si>
    <t>刘颖异</t>
    <phoneticPr fontId="1" type="noConversion"/>
  </si>
  <si>
    <t>系统安装、测试</t>
    <phoneticPr fontId="1" type="noConversion"/>
  </si>
  <si>
    <t>项目月度汇报会议</t>
    <phoneticPr fontId="1" type="noConversion"/>
  </si>
  <si>
    <t>项目实施滚动周计划</t>
    <phoneticPr fontId="1" type="noConversion"/>
  </si>
  <si>
    <t>XXXX信息化项目整体计划</t>
    <phoneticPr fontId="1" type="noConversion"/>
  </si>
  <si>
    <t>XXXX有限公司</t>
    <phoneticPr fontId="1" type="noConversion"/>
  </si>
  <si>
    <t>1、项目组内部交接，项目经理向内部顾问组说明传达项目范围、相关干系人、项目高阶需求、项目潜在风险、项目计划安排等
2、项目内部交接完成代表项目组正式成立</t>
    <phoneticPr fontId="1" type="noConversion"/>
  </si>
  <si>
    <t>业务及业务经理
售前顾问
项目经理
规划顾问
ERPII顾问</t>
    <phoneticPr fontId="1" type="noConversion"/>
  </si>
  <si>
    <t>项目经理、制造规划顾问、财务规划顾问、SD、其他产品线顾问</t>
    <phoneticPr fontId="1" type="noConversion"/>
  </si>
  <si>
    <t>会议纪要包含风险点及初步应对策略，并经三方（业务、售前、项目经理）同意，以邮件回复的方式，打印回复邮件与会议纪要存档。</t>
    <phoneticPr fontId="1" type="noConversion"/>
  </si>
  <si>
    <t>交接会议纪要</t>
    <phoneticPr fontId="1" type="noConversion"/>
  </si>
  <si>
    <t>项目经理</t>
    <phoneticPr fontId="1" type="noConversion"/>
  </si>
  <si>
    <t>项目交接书</t>
    <phoneticPr fontId="1" type="noConversion"/>
  </si>
  <si>
    <t>合同及附件（包括技术协议）</t>
    <phoneticPr fontId="1" type="noConversion"/>
  </si>
  <si>
    <t>案情报告书</t>
    <phoneticPr fontId="1" type="noConversion"/>
  </si>
  <si>
    <t>SOW</t>
    <phoneticPr fontId="1" type="noConversion"/>
  </si>
  <si>
    <t>售前调研报告/记录</t>
    <phoneticPr fontId="1" type="noConversion"/>
  </si>
  <si>
    <t>售前方案</t>
    <phoneticPr fontId="1" type="noConversion"/>
  </si>
  <si>
    <t>业务</t>
    <phoneticPr fontId="1" type="noConversion"/>
  </si>
  <si>
    <t>售前顾问</t>
    <phoneticPr fontId="1" type="noConversion"/>
  </si>
  <si>
    <t>内部交接会议纪要</t>
    <phoneticPr fontId="1" type="noConversion"/>
  </si>
  <si>
    <t>售前交接会文档</t>
    <phoneticPr fontId="1" type="noConversion"/>
  </si>
  <si>
    <t>初访报告</t>
    <phoneticPr fontId="1" type="noConversion"/>
  </si>
  <si>
    <t>内部项目组成立公告</t>
    <phoneticPr fontId="1" type="noConversion"/>
  </si>
  <si>
    <t>项目经理/项目管理部</t>
    <phoneticPr fontId="1" type="noConversion"/>
  </si>
  <si>
    <t>1、项目交接完成，发出内部交接会议纪要
2、发出项目组成立公告</t>
    <phoneticPr fontId="1" type="noConversion"/>
  </si>
  <si>
    <t>项目组成员</t>
    <phoneticPr fontId="1" type="noConversion"/>
  </si>
  <si>
    <t>满意度调查表</t>
    <phoneticPr fontId="1" type="noConversion"/>
  </si>
  <si>
    <t>培训意见反馈表</t>
    <phoneticPr fontId="1" type="noConversion"/>
  </si>
  <si>
    <t>调研报告内部评审</t>
    <phoneticPr fontId="1" type="noConversion"/>
  </si>
  <si>
    <t>会议纪要
月度报告
待办事项</t>
    <phoneticPr fontId="1" type="noConversion"/>
  </si>
  <si>
    <t>规划顾问</t>
    <phoneticPr fontId="1" type="noConversion"/>
  </si>
  <si>
    <t>管理议题规划报告（初稿）</t>
    <phoneticPr fontId="1" type="noConversion"/>
  </si>
  <si>
    <t>单据量统计表
考核成绩单</t>
    <phoneticPr fontId="1" type="noConversion"/>
  </si>
  <si>
    <t>蓝图报告内部评审</t>
    <phoneticPr fontId="1" type="noConversion"/>
  </si>
  <si>
    <t>管理议题规划报告（定稿）</t>
    <phoneticPr fontId="1" type="noConversion"/>
  </si>
  <si>
    <t>案例总结报告</t>
    <phoneticPr fontId="1" type="noConversion"/>
  </si>
  <si>
    <t>操作手册</t>
    <phoneticPr fontId="1" type="noConversion"/>
  </si>
  <si>
    <t>差异规划方案</t>
    <phoneticPr fontId="1" type="noConversion"/>
  </si>
  <si>
    <t>需求确认书</t>
    <phoneticPr fontId="1" type="noConversion"/>
  </si>
  <si>
    <t>项目整体蓝图报告.doc【确认】</t>
    <phoneticPr fontId="1" type="noConversion"/>
  </si>
  <si>
    <t>部门蓝图报告ppt</t>
    <phoneticPr fontId="1" type="noConversion"/>
  </si>
  <si>
    <t>框架蓝图ppt</t>
    <phoneticPr fontId="1" type="noConversion"/>
  </si>
  <si>
    <t>功能改善建议</t>
    <phoneticPr fontId="1" type="noConversion"/>
  </si>
  <si>
    <t>模拟总结报告</t>
    <phoneticPr fontId="1" type="noConversion"/>
  </si>
  <si>
    <t>项目预算表</t>
    <phoneticPr fontId="1" type="noConversion"/>
  </si>
  <si>
    <t>项目经理</t>
    <phoneticPr fontId="1" type="noConversion"/>
  </si>
  <si>
    <t>项目会议管理制度</t>
    <phoneticPr fontId="1" type="noConversion"/>
  </si>
  <si>
    <t>项目会议管理制度（模板）</t>
    <phoneticPr fontId="1" type="noConversion"/>
  </si>
  <si>
    <t>调研问卷</t>
    <phoneticPr fontId="1" type="noConversion"/>
  </si>
  <si>
    <t>规划顾问</t>
    <phoneticPr fontId="1" type="noConversion"/>
  </si>
  <si>
    <t>调研待办事项</t>
    <phoneticPr fontId="1" type="noConversion"/>
  </si>
  <si>
    <t>调研规划报告PPT</t>
    <phoneticPr fontId="1" type="noConversion"/>
  </si>
  <si>
    <t>内训计划表（模板）</t>
    <phoneticPr fontId="1" type="noConversion"/>
  </si>
  <si>
    <t>内训计划表</t>
    <phoneticPr fontId="1" type="noConversion"/>
  </si>
  <si>
    <t>功能测试报告（8H以上）</t>
    <phoneticPr fontId="1" type="noConversion"/>
  </si>
  <si>
    <t>上线评估表（流程、功能、数据、操作、关键报表）</t>
    <phoneticPr fontId="1" type="noConversion"/>
  </si>
  <si>
    <t>月结计划表</t>
    <phoneticPr fontId="1" type="noConversion"/>
  </si>
  <si>
    <t>财务规划顾问</t>
    <phoneticPr fontId="11" type="noConversion"/>
  </si>
  <si>
    <t>三、实施辅导</t>
    <phoneticPr fontId="1" type="noConversion"/>
  </si>
  <si>
    <t>五、系统上线</t>
    <phoneticPr fontId="1" type="noConversion"/>
  </si>
  <si>
    <t>六、追踪改善</t>
    <phoneticPr fontId="1" type="noConversion"/>
  </si>
  <si>
    <t>1、鼎捷软件工程师进行信息化系统装机、测试并回馈安装报告；
2、确保系统的稳定运行</t>
    <phoneticPr fontId="11" type="noConversion"/>
  </si>
  <si>
    <t>管理议题规划报告</t>
    <phoneticPr fontId="1" type="noConversion"/>
  </si>
  <si>
    <t>针对无大型系统应用经验KU，宣导ERP基本概念。
已有易飞基础，可省略</t>
    <phoneticPr fontId="1" type="noConversion"/>
  </si>
  <si>
    <t>公司高层
部门主管</t>
    <phoneticPr fontId="1" type="noConversion"/>
  </si>
  <si>
    <t xml:space="preserve">培训计划
培训PPT
培训考核试题
</t>
    <phoneticPr fontId="1" type="noConversion"/>
  </si>
  <si>
    <t>编码及BOM规则讨论</t>
    <phoneticPr fontId="1" type="noConversion"/>
  </si>
  <si>
    <t>流程讨论差异分析（含专题）</t>
    <phoneticPr fontId="1" type="noConversion"/>
  </si>
  <si>
    <t>多系统整合应用规划</t>
  </si>
  <si>
    <t>多系统整合应用规划</t>
    <phoneticPr fontId="1" type="noConversion"/>
  </si>
  <si>
    <t>SD规格产出与确认</t>
    <phoneticPr fontId="1" type="noConversion"/>
  </si>
  <si>
    <t>1、SA、SD规格及客制清单
2、测试验收报告，需签字确认</t>
    <phoneticPr fontId="11" type="noConversion"/>
  </si>
  <si>
    <t>用户能力考核验收</t>
  </si>
  <si>
    <t>上线动员会</t>
  </si>
  <si>
    <t>上线动员会</t>
    <phoneticPr fontId="1" type="noConversion"/>
  </si>
  <si>
    <t>上线日总结/周总结会</t>
    <phoneticPr fontId="1" type="noConversion"/>
  </si>
  <si>
    <t>上线总结汇报</t>
    <phoneticPr fontId="1" type="noConversion"/>
  </si>
  <si>
    <t>1.确保系统顺利切换，正常使用。
2.确保既定规划方案的落地，对标管理指标被有效呈现。
3.系统基本稳定，月结开始前，进行上线总结汇报。</t>
    <phoneticPr fontId="11" type="noConversion"/>
  </si>
  <si>
    <t>指标数据提取&amp;分析</t>
    <phoneticPr fontId="1" type="noConversion"/>
  </si>
  <si>
    <t>上线效益总结</t>
  </si>
  <si>
    <t>上线效益总结</t>
    <phoneticPr fontId="1" type="noConversion"/>
  </si>
  <si>
    <t>案例总结（项目结案会议）</t>
    <phoneticPr fontId="1" type="noConversion"/>
  </si>
  <si>
    <t>管理改善检讨&amp;追踪</t>
  </si>
  <si>
    <t>精进管理规划</t>
  </si>
  <si>
    <t>精进管理规划</t>
    <phoneticPr fontId="1" type="noConversion"/>
  </si>
  <si>
    <t>管理改善检讨&amp;追踪</t>
    <phoneticPr fontId="1" type="noConversion"/>
  </si>
  <si>
    <t>项目内部交接（售前/业务）</t>
    <phoneticPr fontId="1" type="noConversion"/>
  </si>
  <si>
    <t>1、业务、售前顾问与项目组交接，说明项目背景、客户行业，核心目标，重点要求，项目范围，产品范围及时间要求
2、售前顾问针对客户管理议题，诊断及瓶颈分析，初步规划方案，以及可能的扩展议题说明</t>
    <phoneticPr fontId="1" type="noConversion"/>
  </si>
  <si>
    <t>行业培训（顾问内部可选）</t>
    <phoneticPr fontId="1" type="noConversion"/>
  </si>
  <si>
    <t>业务调研</t>
    <phoneticPr fontId="1" type="noConversion"/>
  </si>
  <si>
    <t>核心流程方案讨论</t>
  </si>
  <si>
    <t>关键能力提升及指标布建</t>
  </si>
  <si>
    <t>规划方案演示数据准备</t>
  </si>
  <si>
    <t>规划议题方案流程配置及演示</t>
  </si>
  <si>
    <t>管理实务培训</t>
    <phoneticPr fontId="1" type="noConversion"/>
  </si>
  <si>
    <t>教育训练</t>
    <phoneticPr fontId="1" type="noConversion"/>
  </si>
  <si>
    <t>操作练习</t>
    <phoneticPr fontId="1" type="noConversion"/>
  </si>
  <si>
    <t>管理议题核心流程说明</t>
    <phoneticPr fontId="1" type="noConversion"/>
  </si>
  <si>
    <t>基本资料规划</t>
    <phoneticPr fontId="1" type="noConversion"/>
  </si>
  <si>
    <t>需求差异分析</t>
  </si>
  <si>
    <t>需求差异分析</t>
    <phoneticPr fontId="1" type="noConversion"/>
  </si>
  <si>
    <t>项目蓝图规划汇报</t>
    <phoneticPr fontId="1" type="noConversion"/>
  </si>
  <si>
    <t>系统差异开发与验收</t>
  </si>
  <si>
    <t>系统差异开发与验收</t>
    <phoneticPr fontId="11" type="noConversion"/>
  </si>
  <si>
    <t>流程仿真模拟</t>
  </si>
  <si>
    <t>期初余额验收&amp;导入</t>
    <phoneticPr fontId="11" type="noConversion"/>
  </si>
  <si>
    <t>系统上线支持</t>
  </si>
  <si>
    <t>系统上线支持</t>
    <phoneticPr fontId="11" type="noConversion"/>
  </si>
  <si>
    <t>管理指标分析检讨</t>
    <phoneticPr fontId="1" type="noConversion"/>
  </si>
  <si>
    <t>1、根据Xi管理规划核心指标体系，按周期提取相关指标数据
2、针对指标数据分析检讨，改善执行过程</t>
    <phoneticPr fontId="1" type="noConversion"/>
  </si>
  <si>
    <t>1、实现多产品线数据、流程整合，实现各自功能的嵌套应用</t>
    <phoneticPr fontId="1" type="noConversion"/>
  </si>
  <si>
    <t>多产品线整合规划</t>
    <phoneticPr fontId="1" type="noConversion"/>
  </si>
  <si>
    <t>项目内部交接</t>
    <phoneticPr fontId="1" type="noConversion"/>
  </si>
  <si>
    <t>成立项目委员会</t>
    <phoneticPr fontId="1" type="noConversion"/>
  </si>
  <si>
    <t>项目Kick off大会</t>
    <phoneticPr fontId="1" type="noConversion"/>
  </si>
  <si>
    <t>系统安装集成</t>
    <phoneticPr fontId="1" type="noConversion"/>
  </si>
  <si>
    <t>基础数据规划与收集进度跟进</t>
  </si>
  <si>
    <t>基础数据导入与检核</t>
  </si>
  <si>
    <t>系统配置</t>
  </si>
  <si>
    <t>模拟流程设计</t>
  </si>
  <si>
    <t>多系统整合应用测试</t>
  </si>
  <si>
    <t>用户操作培训</t>
  </si>
  <si>
    <t>模拟总结验收</t>
  </si>
  <si>
    <t>期初余额开账</t>
  </si>
  <si>
    <t>每周上线检讨</t>
  </si>
  <si>
    <t>系统月结支持</t>
  </si>
  <si>
    <t>指标数据提取&amp;分析</t>
  </si>
  <si>
    <t>项目结案会议</t>
  </si>
  <si>
    <t>上线法人：</t>
    <phoneticPr fontId="1" type="noConversion"/>
  </si>
  <si>
    <t>产品范围：</t>
    <phoneticPr fontId="1" type="noConversion"/>
  </si>
  <si>
    <t>T100、智物流、HR</t>
    <phoneticPr fontId="1" type="noConversion"/>
  </si>
  <si>
    <t>项目经理：</t>
    <phoneticPr fontId="1" type="noConversion"/>
  </si>
  <si>
    <t>启动日期：</t>
    <phoneticPr fontId="1" type="noConversion"/>
  </si>
  <si>
    <t>合计</t>
    <phoneticPr fontId="1" type="noConversion"/>
  </si>
  <si>
    <t>上线日期：</t>
    <phoneticPr fontId="1" type="noConversion"/>
  </si>
  <si>
    <t>管理议题调研</t>
    <phoneticPr fontId="1" type="noConversion"/>
  </si>
  <si>
    <t>XXX</t>
    <phoneticPr fontId="1" type="noConversion"/>
  </si>
  <si>
    <t>XXXX/XX/XX</t>
    <phoneticPr fontId="1" type="noConversion"/>
  </si>
  <si>
    <t>财务执行顾问</t>
    <phoneticPr fontId="1" type="noConversion"/>
  </si>
  <si>
    <t>制造执行顾问</t>
    <phoneticPr fontId="1" type="noConversion"/>
  </si>
  <si>
    <r>
      <rPr>
        <b/>
        <sz val="12"/>
        <rFont val="微软雅黑"/>
        <family val="2"/>
        <charset val="134"/>
      </rPr>
      <t>T100模块</t>
    </r>
    <r>
      <rPr>
        <sz val="10"/>
        <rFont val="微软雅黑"/>
        <family val="2"/>
        <charset val="134"/>
      </rPr>
      <t xml:space="preserve">
系统管理、料件管理、产品结构、工艺管理、PLM集成接口、品质管理、采购管理、销售管理、库存管理、主生产计划/MRP管理、生产管理、成本系统、会计总账、应收管理、应付管理、票据银行、固定资产
</t>
    </r>
    <r>
      <rPr>
        <b/>
        <sz val="10"/>
        <rFont val="微软雅黑"/>
        <family val="2"/>
        <charset val="134"/>
      </rPr>
      <t xml:space="preserve">
</t>
    </r>
    <phoneticPr fontId="1" type="noConversion"/>
  </si>
  <si>
    <t>公司1、公司2、公司3、公司2</t>
    <phoneticPr fontId="1" type="noConversion"/>
  </si>
  <si>
    <t>公司1、公司2、公司3、公司2</t>
    <phoneticPr fontId="1" type="noConversion"/>
  </si>
  <si>
    <t>现有差异分析报告/项目进度状况报告,阶段进度检讨会议 每月28日10:00</t>
    <phoneticPr fontId="3" type="noConversion"/>
  </si>
  <si>
    <t>T100系统</t>
    <phoneticPr fontId="1" type="noConversion"/>
  </si>
  <si>
    <t>项目客户初访</t>
    <phoneticPr fontId="1" type="noConversion"/>
  </si>
  <si>
    <t>项目客户初访</t>
    <phoneticPr fontId="1" type="noConversion"/>
  </si>
  <si>
    <t>项目计划制定</t>
    <phoneticPr fontId="1" type="noConversion"/>
  </si>
  <si>
    <t>项目Kick off大会</t>
    <phoneticPr fontId="11" type="noConversion"/>
  </si>
  <si>
    <t>成立项目委员会</t>
    <phoneticPr fontId="1" type="noConversion"/>
  </si>
  <si>
    <t>项目委员会成立及确认</t>
    <phoneticPr fontId="1" type="noConversion"/>
  </si>
  <si>
    <t>技术移转</t>
  </si>
  <si>
    <t>技术移转</t>
    <phoneticPr fontId="1" type="noConversion"/>
  </si>
  <si>
    <t>技术移转</t>
    <phoneticPr fontId="1" type="noConversion"/>
  </si>
  <si>
    <t>项目计划制定</t>
    <phoneticPr fontId="1" type="noConversion"/>
  </si>
  <si>
    <t>实施计划签字确定</t>
    <phoneticPr fontId="1" type="noConversion"/>
  </si>
  <si>
    <t>调研问卷答复
报表收集</t>
    <phoneticPr fontId="1" type="noConversion"/>
  </si>
  <si>
    <t>1. 调研规划方案（聚焦议题、报表分析、各部门问题分析）
2. 调研提纲</t>
    <phoneticPr fontId="1" type="noConversion"/>
  </si>
  <si>
    <t>部门现状调研</t>
    <phoneticPr fontId="1" type="noConversion"/>
  </si>
  <si>
    <t>调研状况沟通及补充调研</t>
    <phoneticPr fontId="1" type="noConversion"/>
  </si>
  <si>
    <t>管理议题调研</t>
    <phoneticPr fontId="1" type="noConversion"/>
  </si>
  <si>
    <t>管理价值培训</t>
    <phoneticPr fontId="1" type="noConversion"/>
  </si>
  <si>
    <t>管理价值培训</t>
    <phoneticPr fontId="1" type="noConversion"/>
  </si>
  <si>
    <t>管理议题规划</t>
    <phoneticPr fontId="1" type="noConversion"/>
  </si>
  <si>
    <t>管理议题系统演示</t>
    <phoneticPr fontId="1" type="noConversion"/>
  </si>
  <si>
    <t>管理议题系统演示</t>
    <phoneticPr fontId="1" type="noConversion"/>
  </si>
  <si>
    <t>管理议题规划报告</t>
  </si>
  <si>
    <t>阶段</t>
    <phoneticPr fontId="1" type="noConversion"/>
  </si>
  <si>
    <t>活动序号</t>
    <phoneticPr fontId="1" type="noConversion"/>
  </si>
  <si>
    <t>活动名称</t>
    <phoneticPr fontId="1" type="noConversion"/>
  </si>
  <si>
    <t>活动内容说明</t>
    <phoneticPr fontId="1" type="noConversion"/>
  </si>
  <si>
    <t>目的</t>
    <phoneticPr fontId="1" type="noConversion"/>
  </si>
  <si>
    <t>1.了解高层对项目的期望，初步锁定策略目标，未来几年内的发展规划、应对策略。
2、针对管理议题规划议题，做瓶颈分析，现有指标数据收集。
3.了解客户现况与标准的差异。
4.对于了解到的一些差异点提出初步的分析建议。
5、总结行业特色。</t>
    <phoneticPr fontId="1" type="noConversion"/>
  </si>
  <si>
    <t>一、项目规划</t>
    <phoneticPr fontId="1" type="noConversion"/>
  </si>
  <si>
    <t>①项目规划</t>
    <phoneticPr fontId="1" type="noConversion"/>
  </si>
  <si>
    <t>二、咨询规划</t>
    <phoneticPr fontId="1" type="noConversion"/>
  </si>
  <si>
    <t>作业流程拟定</t>
    <phoneticPr fontId="1" type="noConversion"/>
  </si>
  <si>
    <t>标准作业流程拟定</t>
    <phoneticPr fontId="1" type="noConversion"/>
  </si>
  <si>
    <t>系统开发规格确认</t>
    <phoneticPr fontId="1" type="noConversion"/>
  </si>
  <si>
    <t>系统开发规格确认</t>
    <phoneticPr fontId="1" type="noConversion"/>
  </si>
  <si>
    <t>②咨询规划</t>
    <phoneticPr fontId="1" type="noConversion"/>
  </si>
  <si>
    <t>基本资料收集&amp;导入</t>
    <phoneticPr fontId="11" type="noConversion"/>
  </si>
  <si>
    <t>基础数据规划与收集进度跟进</t>
    <phoneticPr fontId="1" type="noConversion"/>
  </si>
  <si>
    <t>基础数据收集</t>
    <phoneticPr fontId="1" type="noConversion"/>
  </si>
  <si>
    <t>系统配置</t>
    <phoneticPr fontId="1" type="noConversion"/>
  </si>
  <si>
    <t>作业流程签字确认</t>
    <phoneticPr fontId="11" type="noConversion"/>
  </si>
  <si>
    <t>用户操作培训</t>
    <phoneticPr fontId="1" type="noConversion"/>
  </si>
  <si>
    <t>重点培训差异客制的功能</t>
    <phoneticPr fontId="1" type="noConversion"/>
  </si>
  <si>
    <t>多产品线整合测试</t>
    <phoneticPr fontId="1" type="noConversion"/>
  </si>
  <si>
    <t>各部门主管
部门骨干</t>
    <phoneticPr fontId="1" type="noConversion"/>
  </si>
  <si>
    <t>各部门主管
部门骨干</t>
    <phoneticPr fontId="1" type="noConversion"/>
  </si>
  <si>
    <t>各部门主管
部门骨干</t>
    <phoneticPr fontId="1" type="noConversion"/>
  </si>
  <si>
    <t>模拟总结验收</t>
    <phoneticPr fontId="1" type="noConversion"/>
  </si>
  <si>
    <t>流程仿真模拟</t>
    <phoneticPr fontId="11" type="noConversion"/>
  </si>
  <si>
    <t>第一轮用户操作考核</t>
    <phoneticPr fontId="1" type="noConversion"/>
  </si>
  <si>
    <t>第二轮用户操作考核</t>
    <phoneticPr fontId="1" type="noConversion"/>
  </si>
  <si>
    <t>第三轮用户操作考核</t>
    <phoneticPr fontId="1" type="noConversion"/>
  </si>
  <si>
    <t>上线前用户能力考核验收</t>
    <phoneticPr fontId="1" type="noConversion"/>
  </si>
  <si>
    <t>上线前用户考核验收</t>
    <phoneticPr fontId="1" type="noConversion"/>
  </si>
  <si>
    <t>上线动员会</t>
    <phoneticPr fontId="1" type="noConversion"/>
  </si>
  <si>
    <t>③实施辅导</t>
    <phoneticPr fontId="1" type="noConversion"/>
  </si>
  <si>
    <t>每周上线检讨</t>
    <phoneticPr fontId="1" type="noConversion"/>
  </si>
  <si>
    <t>系统月结支持</t>
    <phoneticPr fontId="11" type="noConversion"/>
  </si>
  <si>
    <t>④系统上线</t>
    <phoneticPr fontId="1" type="noConversion"/>
  </si>
  <si>
    <t>指标数据提取&amp;分析</t>
    <phoneticPr fontId="1" type="noConversion"/>
  </si>
  <si>
    <t>上线效益总结</t>
    <phoneticPr fontId="1" type="noConversion"/>
  </si>
  <si>
    <t>项目结案会议</t>
    <phoneticPr fontId="1" type="noConversion"/>
  </si>
  <si>
    <t>管理改善检讨&amp;追踪</t>
    <phoneticPr fontId="1" type="noConversion"/>
  </si>
  <si>
    <t>精进管理规划</t>
    <phoneticPr fontId="1" type="noConversion"/>
  </si>
  <si>
    <t>⑤追踪改善</t>
    <phoneticPr fontId="1" type="noConversion"/>
  </si>
  <si>
    <r>
      <rPr>
        <b/>
        <sz val="12"/>
        <rFont val="微软雅黑"/>
        <family val="2"/>
        <charset val="134"/>
      </rPr>
      <t>管理议题：缩减生产L/T；提升库存周转</t>
    </r>
    <r>
      <rPr>
        <sz val="12"/>
        <rFont val="微软雅黑"/>
        <family val="2"/>
        <charset val="134"/>
      </rPr>
      <t xml:space="preserve">
</t>
    </r>
    <phoneticPr fontId="1" type="noConversion"/>
  </si>
  <si>
    <r>
      <rPr>
        <b/>
        <sz val="12"/>
        <rFont val="微软雅黑"/>
        <family val="2"/>
        <charset val="134"/>
      </rPr>
      <t>ERP系统模块</t>
    </r>
    <r>
      <rPr>
        <sz val="12"/>
        <rFont val="微软雅黑"/>
        <family val="2"/>
        <charset val="134"/>
      </rPr>
      <t xml:space="preserve">
系统管理、料件管理、库存管理、产品结构、工艺管理、采购管理、销售管理、生产管理、品质管理、APS规划、模具管理
成本系统、会计总账、应收管理、应付管理、票据银行、固定资产
</t>
    </r>
    <r>
      <rPr>
        <b/>
        <sz val="12"/>
        <rFont val="微软雅黑"/>
        <family val="2"/>
        <charset val="134"/>
      </rPr>
      <t xml:space="preserve">
</t>
    </r>
    <phoneticPr fontId="1" type="noConversion"/>
  </si>
  <si>
    <t>项目内部交接
(内部使用，客户计划不包括此行)</t>
    <phoneticPr fontId="1" type="noConversion"/>
  </si>
  <si>
    <r>
      <t>项目组内部交接</t>
    </r>
    <r>
      <rPr>
        <sz val="9"/>
        <color rgb="FFFF0000"/>
        <rFont val="微软雅黑"/>
        <family val="2"/>
        <charset val="134"/>
      </rPr>
      <t>（顾问组）</t>
    </r>
    <phoneticPr fontId="1" type="noConversion"/>
  </si>
  <si>
    <r>
      <t>1.了解各部门主管对信息化的期望以作为日后REVIEW的指针</t>
    </r>
    <r>
      <rPr>
        <sz val="9"/>
        <color rgb="FFFF0000"/>
        <rFont val="微软雅黑"/>
        <family val="2"/>
        <charset val="134"/>
      </rPr>
      <t>（项目经理与客户项目的负责人确认管理议题以及管理议题的目标与范围）</t>
    </r>
    <r>
      <rPr>
        <sz val="9"/>
        <rFont val="微软雅黑"/>
        <family val="2"/>
        <charset val="134"/>
      </rPr>
      <t xml:space="preserve">
2.与主管建立人际关系,日后进度月报必需知会
3.项目经理及规划顾问应事先准备信息化上线程序并宣导
4.进度时程表初稿供客户确认
5.客户项目小组和奖惩办法</t>
    </r>
    <r>
      <rPr>
        <sz val="9"/>
        <color rgb="FFFF0000"/>
        <rFont val="微软雅黑"/>
        <family val="2"/>
        <charset val="134"/>
      </rPr>
      <t>(管理议题专项推进小组负责人/成员)</t>
    </r>
    <phoneticPr fontId="11" type="noConversion"/>
  </si>
  <si>
    <r>
      <t>1.明确信息化项目导入的目标及决心。</t>
    </r>
    <r>
      <rPr>
        <sz val="9"/>
        <color rgb="FFFF0000"/>
        <rFont val="微软雅黑"/>
        <family val="2"/>
        <charset val="134"/>
      </rPr>
      <t>（宣布本期项目规划的管理议题与改善目标）</t>
    </r>
    <r>
      <rPr>
        <sz val="9"/>
        <rFont val="微软雅黑"/>
        <family val="2"/>
        <charset val="134"/>
      </rPr>
      <t xml:space="preserve">
2.让所有参与人员了解项目范围、计划进度,各阶段目标，投入人力，以及每个人的责任及义务。</t>
    </r>
    <r>
      <rPr>
        <sz val="9"/>
        <color rgb="FFFF0000"/>
        <rFont val="微软雅黑"/>
        <family val="2"/>
        <charset val="134"/>
      </rPr>
      <t>(宣导价值实施方法，说明与传统交付的差异)</t>
    </r>
    <r>
      <rPr>
        <sz val="9"/>
        <rFont val="微软雅黑"/>
        <family val="2"/>
        <charset val="134"/>
      </rPr>
      <t xml:space="preserve">
3.项目经理应藉此启动会建立客户对信息化项目信心,及适时说明其它客户成功经验
4.建立与上层沟通管道。
</t>
    </r>
    <r>
      <rPr>
        <sz val="9"/>
        <color rgb="FFFF0000"/>
        <rFont val="微软雅黑"/>
        <family val="2"/>
        <charset val="134"/>
      </rPr>
      <t xml:space="preserve">
</t>
    </r>
    <r>
      <rPr>
        <sz val="9"/>
        <rFont val="微软雅黑"/>
        <family val="2"/>
        <charset val="134"/>
      </rPr>
      <t xml:space="preserve">
</t>
    </r>
    <phoneticPr fontId="11" type="noConversion"/>
  </si>
  <si>
    <r>
      <t xml:space="preserve">1.了解高层对项目的期望，初步锁定策略目标，未来几年内的发展规划、应对策略。
</t>
    </r>
    <r>
      <rPr>
        <b/>
        <sz val="9"/>
        <color rgb="FFFF0000"/>
        <rFont val="微软雅黑"/>
        <family val="2"/>
        <charset val="134"/>
      </rPr>
      <t>2、针对管理议题规划议题，做瓶颈分析，现有指标数据收集。</t>
    </r>
    <r>
      <rPr>
        <sz val="9"/>
        <rFont val="微软雅黑"/>
        <family val="2"/>
        <charset val="134"/>
      </rPr>
      <t xml:space="preserve">
3.了解客户现况与标准的差异。
4.对于了解到的一些差异点提出初步的分析建议。
5、总结行业特色。</t>
    </r>
    <phoneticPr fontId="11" type="noConversion"/>
  </si>
  <si>
    <r>
      <t xml:space="preserve">1、是否举行调研汇报会议
</t>
    </r>
    <r>
      <rPr>
        <b/>
        <sz val="9"/>
        <color rgb="FFFF0000"/>
        <rFont val="微软雅黑"/>
        <family val="2"/>
        <charset val="134"/>
      </rPr>
      <t>2、规划议题现况总结（内含瓶颈分析、现有指标状况）</t>
    </r>
    <r>
      <rPr>
        <sz val="9"/>
        <rFont val="微软雅黑"/>
        <family val="2"/>
        <charset val="134"/>
      </rPr>
      <t xml:space="preserve">
3、调研报告（含高阶议题），需签字盖章</t>
    </r>
    <phoneticPr fontId="11" type="noConversion"/>
  </si>
  <si>
    <r>
      <t>1.基于Xi管理规划流程和实际业务场景，制定仿真模拟计划书，并通过操作模拟，最终展示Xi规划议题结果（如任务报表、监控指标等）
2、根据模拟方案，验证流程合理性、方案适用性、人员熟悉度、资料准确性。（</t>
    </r>
    <r>
      <rPr>
        <sz val="9"/>
        <color rgb="FFFF0000"/>
        <rFont val="微软雅黑"/>
        <family val="2"/>
        <charset val="134"/>
      </rPr>
      <t>含多系统整合测试方案</t>
    </r>
    <r>
      <rPr>
        <sz val="9"/>
        <rFont val="微软雅黑"/>
        <family val="2"/>
        <charset val="134"/>
      </rPr>
      <t>）； 验证流程、方案、资料、人员的匹配性；验证表单、权限、统计报表是否满足应用需求、内稽内控要求。
3.评估上线可行性，缺点审视及确定对策。</t>
    </r>
    <phoneticPr fontId="11" type="noConversion"/>
  </si>
  <si>
    <r>
      <t>第一轮模拟</t>
    </r>
    <r>
      <rPr>
        <sz val="9"/>
        <color rgb="FFFF0000"/>
        <rFont val="微软雅黑"/>
        <family val="2"/>
        <charset val="134"/>
      </rPr>
      <t>（重点在管理议题核心流程模拟）</t>
    </r>
    <phoneticPr fontId="1" type="noConversion"/>
  </si>
  <si>
    <r>
      <t>开帐方案说明</t>
    </r>
    <r>
      <rPr>
        <sz val="9"/>
        <color rgb="FFFF0000"/>
        <rFont val="微软雅黑"/>
        <family val="2"/>
        <charset val="134"/>
      </rPr>
      <t>&amp;上线前冲刺动员</t>
    </r>
    <phoneticPr fontId="1" type="noConversion"/>
  </si>
  <si>
    <r>
      <rPr>
        <b/>
        <sz val="12"/>
        <rFont val="微软雅黑"/>
        <family val="2"/>
        <charset val="134"/>
      </rPr>
      <t>管理议题：</t>
    </r>
    <r>
      <rPr>
        <sz val="12"/>
        <rFont val="微软雅黑"/>
        <family val="2"/>
        <charset val="134"/>
      </rPr>
      <t xml:space="preserve">
</t>
    </r>
    <r>
      <rPr>
        <sz val="10"/>
        <rFont val="微软雅黑"/>
        <family val="2"/>
        <charset val="134"/>
      </rPr>
      <t>1、产销模型规划议题
2、存货策略规划议题
3、成本结构规划议题
4、营运监控规划议题</t>
    </r>
    <phoneticPr fontId="1" type="noConversion"/>
  </si>
  <si>
    <t>1、确定基础资料收集计划，责任人，及检核点</t>
    <phoneticPr fontId="1" type="noConversion"/>
  </si>
  <si>
    <t>1、对模拟环境，进行参数配置和流程测试验证</t>
    <phoneticPr fontId="1" type="noConversion"/>
  </si>
  <si>
    <t>1、基础资料整理计划</t>
    <phoneticPr fontId="1" type="noConversion"/>
  </si>
  <si>
    <t>XX公司</t>
    <phoneticPr fontId="1" type="noConversion"/>
  </si>
  <si>
    <t>V1.0</t>
    <phoneticPr fontId="3" type="noConversion"/>
  </si>
  <si>
    <t>计划
版本:</t>
    <phoneticPr fontId="1" type="noConversion"/>
  </si>
  <si>
    <t>修订
日期:</t>
    <phoneticPr fontId="1" type="noConversion"/>
  </si>
  <si>
    <t>信息化项目实施计划概要</t>
    <phoneticPr fontId="1" type="noConversion"/>
  </si>
  <si>
    <t>实施范围：</t>
    <phoneticPr fontId="3" type="noConversion"/>
  </si>
  <si>
    <t>一期规划</t>
    <phoneticPr fontId="3" type="noConversion"/>
  </si>
  <si>
    <t>二期规划</t>
    <phoneticPr fontId="3" type="noConversion"/>
  </si>
  <si>
    <t>三期规划</t>
    <phoneticPr fontId="3" type="noConversion"/>
  </si>
  <si>
    <t>管理议题规划报告 </t>
    <phoneticPr fontId="1" type="noConversion"/>
  </si>
  <si>
    <t>企业现况调研与管理议题规划</t>
    <phoneticPr fontId="1" type="noConversion"/>
  </si>
  <si>
    <t>项目蓝图规划报告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</si>
</sst>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yyyy/mm"/>
  </numFmts>
  <fonts count="28" x14ac:knownFonts="1">
    <font>
      <sz val="12"/>
      <name val="宋体"/>
      <charset val="134"/>
    </font>
    <font>
      <sz val="9"/>
      <name val="宋体"/>
      <family val="3"/>
      <charset val="134"/>
    </font>
    <font>
      <sz val="12"/>
      <name val="新細明體"/>
      <family val="1"/>
    </font>
    <font>
      <sz val="9"/>
      <name val="新細明體"/>
      <family val="1"/>
    </font>
    <font>
      <b/>
      <sz val="12"/>
      <name val="微软雅黑"/>
      <family val="2"/>
      <charset val="134"/>
    </font>
    <font>
      <sz val="12"/>
      <name val="微软雅黑"/>
      <family val="2"/>
      <charset val="134"/>
    </font>
    <font>
      <b/>
      <sz val="16"/>
      <name val="微软雅黑"/>
      <family val="2"/>
      <charset val="134"/>
    </font>
    <font>
      <sz val="10"/>
      <name val="微软雅黑"/>
      <family val="2"/>
      <charset val="134"/>
    </font>
    <font>
      <sz val="8"/>
      <name val="微软雅黑"/>
      <family val="2"/>
      <charset val="134"/>
    </font>
    <font>
      <b/>
      <sz val="10"/>
      <name val="微软雅黑"/>
      <family val="2"/>
      <charset val="134"/>
    </font>
    <font>
      <sz val="12"/>
      <name val="新細明體"/>
      <family val="1"/>
      <charset val="134"/>
    </font>
    <font>
      <sz val="9"/>
      <name val="新細明體"/>
      <family val="1"/>
      <charset val="134"/>
    </font>
    <font>
      <u/>
      <sz val="9"/>
      <color indexed="12"/>
      <name val="新細明體"/>
      <family val="1"/>
      <charset val="134"/>
    </font>
    <font>
      <b/>
      <sz val="20"/>
      <name val="微软雅黑"/>
      <family val="2"/>
      <charset val="134"/>
    </font>
    <font>
      <sz val="12"/>
      <name val="微软雅黑"/>
      <family val="2"/>
      <charset val="134"/>
    </font>
    <font>
      <sz val="12"/>
      <color theme="1"/>
      <name val="微软雅黑"/>
      <family val="2"/>
      <charset val="134"/>
    </font>
    <font>
      <sz val="10"/>
      <name val="微软雅黑"/>
      <family val="2"/>
      <charset val="134"/>
    </font>
    <font>
      <sz val="9"/>
      <name val="微软雅黑"/>
      <family val="2"/>
      <charset val="134"/>
    </font>
    <font>
      <b/>
      <sz val="9"/>
      <color rgb="FFFF0000"/>
      <name val="微软雅黑"/>
      <family val="2"/>
      <charset val="134"/>
    </font>
    <font>
      <sz val="12"/>
      <color indexed="10"/>
      <name val="微软雅黑"/>
      <family val="2"/>
      <charset val="134"/>
    </font>
    <font>
      <sz val="18"/>
      <color rgb="FF262626"/>
      <name val="微软雅黑"/>
      <family val="2"/>
      <charset val="134"/>
    </font>
    <font>
      <sz val="9"/>
      <color rgb="FFFF0000"/>
      <name val="微软雅黑"/>
      <family val="2"/>
      <charset val="134"/>
    </font>
    <font>
      <sz val="12"/>
      <color rgb="FFFF0000"/>
      <name val="微软雅黑"/>
      <family val="2"/>
      <charset val="134"/>
    </font>
    <font>
      <sz val="11"/>
      <name val="微软雅黑"/>
      <family val="2"/>
      <charset val="134"/>
    </font>
    <font>
      <b/>
      <sz val="10"/>
      <color rgb="FFFF0000"/>
      <name val="微软雅黑"/>
      <family val="2"/>
      <charset val="134"/>
    </font>
    <font>
      <b/>
      <sz val="11"/>
      <name val="微软雅黑"/>
      <family val="2"/>
      <charset val="134"/>
    </font>
    <font>
      <b/>
      <sz val="12"/>
      <color indexed="9"/>
      <name val="微软雅黑"/>
      <family val="2"/>
      <charset val="134"/>
    </font>
    <font>
      <b/>
      <sz val="14"/>
      <color indexed="9"/>
      <name val="微软雅黑"/>
      <family val="2"/>
      <charset val="134"/>
    </font>
  </fonts>
  <fills count="12">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4F81BD"/>
        <bgColor indexed="64"/>
      </patternFill>
    </fill>
    <fill>
      <patternFill patternType="solid">
        <fgColor rgb="FFDCE6F1"/>
        <bgColor indexed="64"/>
      </patternFill>
    </fill>
    <fill>
      <patternFill patternType="solid">
        <fgColor theme="0" tint="-4.9989318521683403E-2"/>
        <bgColor indexed="64"/>
      </patternFill>
    </fill>
  </fills>
  <borders count="91">
    <border>
      <left/>
      <right/>
      <top/>
      <bottom/>
      <diagonal/>
    </border>
    <border>
      <left style="thin">
        <color auto="1"/>
      </left>
      <right style="thin">
        <color auto="1"/>
      </right>
      <top style="double">
        <color auto="1"/>
      </top>
      <bottom style="double">
        <color auto="1"/>
      </bottom>
      <diagonal/>
    </border>
    <border>
      <left style="thin">
        <color auto="1"/>
      </left>
      <right style="thin">
        <color auto="1"/>
      </right>
      <top/>
      <bottom style="thin">
        <color auto="1"/>
      </bottom>
      <diagonal/>
    </border>
    <border>
      <left style="hair">
        <color auto="1"/>
      </left>
      <right style="hair">
        <color auto="1"/>
      </right>
      <top/>
      <bottom style="dashDot">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hair">
        <color auto="1"/>
      </left>
      <right/>
      <top/>
      <bottom style="dashDot">
        <color auto="1"/>
      </bottom>
      <diagonal/>
    </border>
    <border>
      <left style="hair">
        <color auto="1"/>
      </left>
      <right style="hair">
        <color auto="1"/>
      </right>
      <top/>
      <bottom style="thin">
        <color auto="1"/>
      </bottom>
      <diagonal/>
    </border>
    <border>
      <left style="hair">
        <color auto="1"/>
      </left>
      <right/>
      <top/>
      <bottom style="thin">
        <color auto="1"/>
      </bottom>
      <diagonal/>
    </border>
    <border>
      <left style="thin">
        <color auto="1"/>
      </left>
      <right style="thin">
        <color auto="1"/>
      </right>
      <top/>
      <bottom style="double">
        <color auto="1"/>
      </bottom>
      <diagonal/>
    </border>
    <border>
      <left/>
      <right/>
      <top style="thin">
        <color auto="1"/>
      </top>
      <bottom/>
      <diagonal/>
    </border>
    <border>
      <left style="thin">
        <color auto="1"/>
      </left>
      <right/>
      <top style="double">
        <color auto="1"/>
      </top>
      <bottom/>
      <diagonal/>
    </border>
    <border>
      <left/>
      <right style="thin">
        <color auto="1"/>
      </right>
      <top style="double">
        <color auto="1"/>
      </top>
      <bottom/>
      <diagonal/>
    </border>
    <border>
      <left style="thin">
        <color auto="1"/>
      </left>
      <right style="hair">
        <color auto="1"/>
      </right>
      <top style="thin">
        <color auto="1"/>
      </top>
      <bottom style="dashDot">
        <color auto="1"/>
      </bottom>
      <diagonal/>
    </border>
    <border>
      <left style="hair">
        <color auto="1"/>
      </left>
      <right style="hair">
        <color auto="1"/>
      </right>
      <top style="thin">
        <color auto="1"/>
      </top>
      <bottom style="dashDot">
        <color auto="1"/>
      </bottom>
      <diagonal/>
    </border>
    <border>
      <left style="hair">
        <color auto="1"/>
      </left>
      <right/>
      <top style="thin">
        <color auto="1"/>
      </top>
      <bottom style="dashDot">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thin">
        <color auto="1"/>
      </left>
      <right/>
      <top style="thin">
        <color auto="1"/>
      </top>
      <bottom style="dashDotDot">
        <color auto="1"/>
      </bottom>
      <diagonal/>
    </border>
    <border>
      <left/>
      <right/>
      <top style="thin">
        <color auto="1"/>
      </top>
      <bottom style="dashDotDot">
        <color auto="1"/>
      </bottom>
      <diagonal/>
    </border>
    <border>
      <left/>
      <right style="thin">
        <color auto="1"/>
      </right>
      <top style="thin">
        <color auto="1"/>
      </top>
      <bottom style="dashDotDot">
        <color auto="1"/>
      </bottom>
      <diagonal/>
    </border>
    <border>
      <left style="thin">
        <color auto="1"/>
      </left>
      <right/>
      <top style="dashDotDot">
        <color auto="1"/>
      </top>
      <bottom style="dashDotDot">
        <color auto="1"/>
      </bottom>
      <diagonal/>
    </border>
    <border>
      <left/>
      <right/>
      <top style="dashDotDot">
        <color auto="1"/>
      </top>
      <bottom style="dashDotDot">
        <color auto="1"/>
      </bottom>
      <diagonal/>
    </border>
    <border>
      <left/>
      <right style="thin">
        <color auto="1"/>
      </right>
      <top style="dashDotDot">
        <color auto="1"/>
      </top>
      <bottom style="dashDotDot">
        <color auto="1"/>
      </bottom>
      <diagonal/>
    </border>
    <border>
      <left style="thin">
        <color auto="1"/>
      </left>
      <right/>
      <top style="dashDotDot">
        <color auto="1"/>
      </top>
      <bottom style="thin">
        <color auto="1"/>
      </bottom>
      <diagonal/>
    </border>
    <border>
      <left/>
      <right/>
      <top style="dashDotDot">
        <color auto="1"/>
      </top>
      <bottom style="thin">
        <color auto="1"/>
      </bottom>
      <diagonal/>
    </border>
    <border>
      <left/>
      <right style="thin">
        <color auto="1"/>
      </right>
      <top style="dashDotDot">
        <color auto="1"/>
      </top>
      <bottom style="thin">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style="double">
        <color auto="1"/>
      </left>
      <right/>
      <top/>
      <bottom/>
      <diagonal/>
    </border>
    <border>
      <left style="thin">
        <color auto="1"/>
      </left>
      <right style="double">
        <color auto="1"/>
      </right>
      <top/>
      <bottom style="double">
        <color auto="1"/>
      </bottom>
      <diagonal/>
    </border>
    <border>
      <left style="double">
        <color auto="1"/>
      </left>
      <right style="thin">
        <color auto="1"/>
      </right>
      <top/>
      <bottom/>
      <diagonal/>
    </border>
    <border>
      <left/>
      <right style="double">
        <color auto="1"/>
      </right>
      <top/>
      <bottom/>
      <diagonal/>
    </border>
    <border>
      <left/>
      <right style="double">
        <color auto="1"/>
      </right>
      <top style="thin">
        <color auto="1"/>
      </top>
      <bottom style="dashDotDot">
        <color auto="1"/>
      </bottom>
      <diagonal/>
    </border>
    <border>
      <left/>
      <right style="double">
        <color auto="1"/>
      </right>
      <top style="dashDotDot">
        <color auto="1"/>
      </top>
      <bottom style="dashDotDot">
        <color auto="1"/>
      </bottom>
      <diagonal/>
    </border>
    <border>
      <left/>
      <right style="double">
        <color auto="1"/>
      </right>
      <top style="dashDotDot">
        <color auto="1"/>
      </top>
      <bottom style="thin">
        <color auto="1"/>
      </bottom>
      <diagonal/>
    </border>
    <border>
      <left style="double">
        <color auto="1"/>
      </left>
      <right style="thin">
        <color auto="1"/>
      </right>
      <top/>
      <bottom style="thin">
        <color auto="1"/>
      </bottom>
      <diagonal/>
    </border>
    <border>
      <left style="double">
        <color auto="1"/>
      </left>
      <right/>
      <top style="thin">
        <color auto="1"/>
      </top>
      <bottom style="double">
        <color auto="1"/>
      </bottom>
      <diagonal/>
    </border>
    <border>
      <left/>
      <right/>
      <top style="thin">
        <color auto="1"/>
      </top>
      <bottom style="double">
        <color auto="1"/>
      </bottom>
      <diagonal/>
    </border>
    <border>
      <left/>
      <right style="double">
        <color auto="1"/>
      </right>
      <top style="thin">
        <color auto="1"/>
      </top>
      <bottom style="double">
        <color auto="1"/>
      </bottom>
      <diagonal/>
    </border>
    <border>
      <left style="hair">
        <color auto="1"/>
      </left>
      <right style="hair">
        <color auto="1"/>
      </right>
      <top/>
      <bottom/>
      <diagonal/>
    </border>
    <border>
      <left style="hair">
        <color auto="1"/>
      </left>
      <right/>
      <top/>
      <bottom/>
      <diagonal/>
    </border>
    <border>
      <left style="thin">
        <color auto="1"/>
      </left>
      <right/>
      <top style="dashDotDot">
        <color auto="1"/>
      </top>
      <bottom/>
      <diagonal/>
    </border>
    <border>
      <left/>
      <right/>
      <top style="dashDotDot">
        <color auto="1"/>
      </top>
      <bottom/>
      <diagonal/>
    </border>
    <border>
      <left/>
      <right style="thin">
        <color auto="1"/>
      </right>
      <top style="dashDotDot">
        <color auto="1"/>
      </top>
      <bottom/>
      <diagonal/>
    </border>
    <border>
      <left/>
      <right style="double">
        <color auto="1"/>
      </right>
      <top style="dashDotDot">
        <color auto="1"/>
      </top>
      <bottom/>
      <diagonal/>
    </border>
    <border>
      <left style="thin">
        <color auto="1"/>
      </left>
      <right/>
      <top/>
      <bottom style="dashDotDot">
        <color auto="1"/>
      </bottom>
      <diagonal/>
    </border>
    <border>
      <left/>
      <right/>
      <top/>
      <bottom style="dashDotDot">
        <color auto="1"/>
      </bottom>
      <diagonal/>
    </border>
    <border>
      <left/>
      <right style="thin">
        <color auto="1"/>
      </right>
      <top/>
      <bottom style="dashDotDot">
        <color auto="1"/>
      </bottom>
      <diagonal/>
    </border>
    <border>
      <left/>
      <right style="double">
        <color auto="1"/>
      </right>
      <top/>
      <bottom style="dashDotDot">
        <color auto="1"/>
      </bottom>
      <diagonal/>
    </border>
    <border>
      <left style="thin">
        <color auto="1"/>
      </left>
      <right style="hair">
        <color auto="1"/>
      </right>
      <top/>
      <bottom style="dashDot">
        <color auto="1"/>
      </bottom>
      <diagonal/>
    </border>
    <border>
      <left/>
      <right/>
      <top style="thin">
        <color auto="1"/>
      </top>
      <bottom style="thin">
        <color auto="1"/>
      </bottom>
      <diagonal/>
    </border>
    <border>
      <left style="thin">
        <color auto="1"/>
      </left>
      <right style="hair">
        <color auto="1"/>
      </right>
      <top style="thin">
        <color auto="1"/>
      </top>
      <bottom/>
      <diagonal/>
    </border>
    <border>
      <left/>
      <right style="hair">
        <color auto="1"/>
      </right>
      <top/>
      <bottom/>
      <diagonal/>
    </border>
    <border>
      <left style="thin">
        <color auto="1"/>
      </left>
      <right/>
      <top style="thin">
        <color auto="1"/>
      </top>
      <bottom style="dashDot">
        <color auto="1"/>
      </bottom>
      <diagonal/>
    </border>
    <border>
      <left style="hair">
        <color auto="1"/>
      </left>
      <right style="thin">
        <color auto="1"/>
      </right>
      <top/>
      <bottom style="dashDot">
        <color auto="1"/>
      </bottom>
      <diagonal/>
    </border>
    <border>
      <left style="hair">
        <color auto="1"/>
      </left>
      <right style="thin">
        <color auto="1"/>
      </right>
      <top/>
      <bottom style="thin">
        <color auto="1"/>
      </bottom>
      <diagonal/>
    </border>
    <border>
      <left/>
      <right style="double">
        <color auto="1"/>
      </right>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style="double">
        <color auto="1"/>
      </left>
      <right style="thin">
        <color auto="1"/>
      </right>
      <top style="double">
        <color auto="1"/>
      </top>
      <bottom style="double">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diagonal/>
    </border>
    <border>
      <left/>
      <right style="medium">
        <color theme="0"/>
      </right>
      <top style="thin">
        <color theme="0"/>
      </top>
      <bottom/>
      <diagonal/>
    </border>
    <border>
      <left/>
      <right style="medium">
        <color theme="0"/>
      </right>
      <top style="thin">
        <color theme="0"/>
      </top>
      <bottom style="thin">
        <color theme="0"/>
      </bottom>
      <diagonal/>
    </border>
    <border>
      <left/>
      <right/>
      <top style="thin">
        <color theme="0"/>
      </top>
      <bottom/>
      <diagonal/>
    </border>
    <border>
      <left/>
      <right style="medium">
        <color theme="0"/>
      </right>
      <top/>
      <bottom style="thin">
        <color theme="0"/>
      </bottom>
      <diagonal/>
    </border>
    <border>
      <left/>
      <right style="thin">
        <color theme="0"/>
      </right>
      <top style="thin">
        <color theme="0"/>
      </top>
      <bottom/>
      <diagonal/>
    </border>
    <border>
      <left/>
      <right style="thin">
        <color theme="0"/>
      </right>
      <top/>
      <bottom/>
      <diagonal/>
    </border>
    <border>
      <left style="thin">
        <color theme="0"/>
      </left>
      <right/>
      <top/>
      <bottom/>
      <diagonal/>
    </border>
    <border>
      <left style="thin">
        <color theme="0"/>
      </left>
      <right style="thin">
        <color theme="0"/>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7">
    <xf numFmtId="0" fontId="0" fillId="0" borderId="0">
      <alignment vertical="center"/>
    </xf>
    <xf numFmtId="0" fontId="2" fillId="0" borderId="0">
      <alignment vertical="center"/>
    </xf>
    <xf numFmtId="0" fontId="2" fillId="0" borderId="0">
      <alignment vertical="center"/>
    </xf>
    <xf numFmtId="0" fontId="2" fillId="0" borderId="0"/>
    <xf numFmtId="0" fontId="2" fillId="0" borderId="0"/>
    <xf numFmtId="0" fontId="10" fillId="0" borderId="0"/>
    <xf numFmtId="0" fontId="12" fillId="0" borderId="0" applyNumberFormat="0" applyFill="0" applyBorder="0" applyAlignment="0" applyProtection="0">
      <alignment vertical="top"/>
      <protection locked="0"/>
    </xf>
  </cellStyleXfs>
  <cellXfs count="279">
    <xf numFmtId="0" fontId="0" fillId="0" borderId="0" xfId="0">
      <alignment vertical="center"/>
    </xf>
    <xf numFmtId="0" fontId="5" fillId="0" borderId="0" xfId="0" applyFont="1">
      <alignment vertical="center"/>
    </xf>
    <xf numFmtId="0" fontId="5" fillId="0" borderId="3" xfId="3" applyFont="1" applyFill="1" applyBorder="1" applyAlignment="1" applyProtection="1">
      <alignment horizontal="center"/>
      <protection locked="0"/>
    </xf>
    <xf numFmtId="0" fontId="5" fillId="0" borderId="4" xfId="3" applyFont="1" applyFill="1" applyBorder="1" applyAlignment="1" applyProtection="1">
      <alignment horizontal="center" vertical="center"/>
      <protection locked="0"/>
    </xf>
    <xf numFmtId="0" fontId="8" fillId="2" borderId="0" xfId="1" applyFont="1" applyFill="1">
      <alignment vertical="center"/>
    </xf>
    <xf numFmtId="0" fontId="8" fillId="0" borderId="0" xfId="1" applyFont="1">
      <alignment vertical="center"/>
    </xf>
    <xf numFmtId="0" fontId="8" fillId="0" borderId="0" xfId="1" applyFont="1" applyBorder="1">
      <alignment vertical="center"/>
    </xf>
    <xf numFmtId="0" fontId="5" fillId="0" borderId="16" xfId="3" applyFont="1" applyFill="1" applyBorder="1" applyAlignment="1" applyProtection="1">
      <alignment horizontal="center"/>
      <protection locked="0"/>
    </xf>
    <xf numFmtId="0" fontId="5" fillId="0" borderId="17" xfId="3" applyFont="1" applyFill="1" applyBorder="1" applyAlignment="1" applyProtection="1">
      <alignment horizontal="center"/>
      <protection locked="0"/>
    </xf>
    <xf numFmtId="0" fontId="5" fillId="0" borderId="18" xfId="3" applyFont="1" applyFill="1" applyBorder="1" applyAlignment="1" applyProtection="1">
      <alignment horizontal="center"/>
      <protection locked="0"/>
    </xf>
    <xf numFmtId="0" fontId="5" fillId="0" borderId="0" xfId="0" applyFont="1" applyBorder="1">
      <alignment vertical="center"/>
    </xf>
    <xf numFmtId="0" fontId="5" fillId="0" borderId="24" xfId="3" applyFont="1" applyFill="1" applyBorder="1" applyAlignment="1" applyProtection="1">
      <alignment horizontal="center"/>
      <protection locked="0"/>
    </xf>
    <xf numFmtId="0" fontId="5" fillId="0" borderId="25" xfId="3" applyFont="1" applyFill="1" applyBorder="1" applyAlignment="1" applyProtection="1">
      <alignment horizontal="center"/>
      <protection locked="0"/>
    </xf>
    <xf numFmtId="0" fontId="5" fillId="0" borderId="0" xfId="0" applyNumberFormat="1" applyFont="1">
      <alignment vertical="center"/>
    </xf>
    <xf numFmtId="0" fontId="5" fillId="0" borderId="28" xfId="3" applyFont="1" applyFill="1" applyBorder="1" applyAlignment="1" applyProtection="1">
      <alignment horizontal="center"/>
      <protection locked="0"/>
    </xf>
    <xf numFmtId="0" fontId="5" fillId="0" borderId="29" xfId="3" applyFont="1" applyFill="1" applyBorder="1" applyAlignment="1" applyProtection="1">
      <alignment horizontal="center"/>
      <protection locked="0"/>
    </xf>
    <xf numFmtId="0" fontId="5" fillId="0" borderId="30" xfId="3" applyFont="1" applyFill="1" applyBorder="1" applyAlignment="1" applyProtection="1">
      <alignment horizontal="center"/>
      <protection locked="0"/>
    </xf>
    <xf numFmtId="0" fontId="5" fillId="0" borderId="31" xfId="3" applyFont="1" applyFill="1" applyBorder="1" applyAlignment="1" applyProtection="1">
      <alignment horizontal="center"/>
      <protection locked="0"/>
    </xf>
    <xf numFmtId="0" fontId="5" fillId="0" borderId="32" xfId="3" applyFont="1" applyFill="1" applyBorder="1" applyAlignment="1" applyProtection="1">
      <alignment horizontal="center"/>
      <protection locked="0"/>
    </xf>
    <xf numFmtId="0" fontId="5" fillId="0" borderId="33" xfId="3" applyFont="1" applyFill="1" applyBorder="1" applyAlignment="1" applyProtection="1">
      <alignment horizontal="center"/>
      <protection locked="0"/>
    </xf>
    <xf numFmtId="0" fontId="5" fillId="0" borderId="34" xfId="3" applyFont="1" applyFill="1" applyBorder="1" applyAlignment="1" applyProtection="1">
      <alignment horizontal="center"/>
      <protection locked="0"/>
    </xf>
    <xf numFmtId="0" fontId="5" fillId="0" borderId="35" xfId="3" applyFont="1" applyFill="1" applyBorder="1" applyAlignment="1" applyProtection="1">
      <alignment horizontal="center"/>
      <protection locked="0"/>
    </xf>
    <xf numFmtId="0" fontId="5" fillId="0" borderId="36" xfId="3" applyFont="1" applyFill="1" applyBorder="1" applyAlignment="1" applyProtection="1">
      <alignment horizontal="center"/>
      <protection locked="0"/>
    </xf>
    <xf numFmtId="0" fontId="5" fillId="0" borderId="6" xfId="0" applyNumberFormat="1" applyFont="1" applyBorder="1" applyAlignment="1">
      <alignment vertical="center"/>
    </xf>
    <xf numFmtId="0" fontId="5" fillId="0" borderId="20" xfId="0" applyNumberFormat="1" applyFont="1" applyBorder="1" applyAlignment="1">
      <alignment vertical="center"/>
    </xf>
    <xf numFmtId="0" fontId="5" fillId="0" borderId="13" xfId="0" applyNumberFormat="1" applyFont="1" applyBorder="1" applyAlignment="1">
      <alignment vertical="center"/>
    </xf>
    <xf numFmtId="14" fontId="5" fillId="0" borderId="12" xfId="0" applyNumberFormat="1" applyFont="1" applyBorder="1" applyAlignment="1">
      <alignment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5" fillId="0" borderId="44" xfId="0" applyFont="1" applyBorder="1">
      <alignment vertical="center"/>
    </xf>
    <xf numFmtId="0" fontId="5" fillId="0" borderId="45" xfId="3" applyFont="1" applyFill="1" applyBorder="1" applyAlignment="1" applyProtection="1">
      <alignment horizontal="center"/>
      <protection locked="0"/>
    </xf>
    <xf numFmtId="0" fontId="5" fillId="0" borderId="46" xfId="3" applyFont="1" applyFill="1" applyBorder="1" applyAlignment="1" applyProtection="1">
      <alignment horizontal="center"/>
      <protection locked="0"/>
    </xf>
    <xf numFmtId="0" fontId="5" fillId="0" borderId="47" xfId="3" applyFont="1" applyFill="1" applyBorder="1" applyAlignment="1" applyProtection="1">
      <alignment horizontal="center"/>
      <protection locked="0"/>
    </xf>
    <xf numFmtId="0" fontId="5" fillId="0" borderId="49" xfId="0" applyFont="1" applyBorder="1">
      <alignment vertical="center"/>
    </xf>
    <xf numFmtId="0" fontId="5" fillId="0" borderId="50" xfId="0" applyFont="1" applyFill="1" applyBorder="1">
      <alignment vertical="center"/>
    </xf>
    <xf numFmtId="0" fontId="4" fillId="0" borderId="50" xfId="0" applyFont="1" applyFill="1" applyBorder="1" applyAlignment="1">
      <alignment horizontal="center" vertical="center"/>
    </xf>
    <xf numFmtId="176" fontId="4" fillId="0" borderId="50" xfId="0" applyNumberFormat="1" applyFont="1" applyFill="1" applyBorder="1" applyAlignment="1">
      <alignment horizontal="center" vertical="center"/>
    </xf>
    <xf numFmtId="0" fontId="5" fillId="0" borderId="51" xfId="0" applyFont="1" applyFill="1" applyBorder="1">
      <alignment vertical="center"/>
    </xf>
    <xf numFmtId="0" fontId="4" fillId="0" borderId="23" xfId="3" applyFont="1" applyFill="1" applyBorder="1" applyAlignment="1" applyProtection="1">
      <alignment horizontal="center"/>
      <protection locked="0"/>
    </xf>
    <xf numFmtId="0" fontId="4" fillId="0" borderId="27" xfId="3" applyFont="1" applyFill="1" applyBorder="1" applyAlignment="1" applyProtection="1">
      <alignment horizontal="center"/>
      <protection locked="0"/>
    </xf>
    <xf numFmtId="0" fontId="4" fillId="0" borderId="26" xfId="3" applyFont="1" applyFill="1" applyBorder="1" applyAlignment="1" applyProtection="1">
      <alignment horizontal="center"/>
      <protection locked="0"/>
    </xf>
    <xf numFmtId="0" fontId="5" fillId="0" borderId="20" xfId="0" applyNumberFormat="1" applyFont="1" applyBorder="1" applyAlignment="1">
      <alignment horizontal="center" vertical="center"/>
    </xf>
    <xf numFmtId="14" fontId="7" fillId="0" borderId="6" xfId="3" applyNumberFormat="1" applyFont="1" applyFill="1" applyBorder="1" applyAlignment="1" applyProtection="1">
      <alignment horizontal="center" vertical="center" wrapText="1"/>
      <protection locked="0"/>
    </xf>
    <xf numFmtId="14" fontId="7" fillId="0" borderId="6" xfId="0" applyNumberFormat="1" applyFont="1" applyFill="1" applyBorder="1" applyAlignment="1">
      <alignment horizontal="center" vertical="center"/>
    </xf>
    <xf numFmtId="14" fontId="7" fillId="0" borderId="4" xfId="3" applyNumberFormat="1" applyFont="1" applyFill="1" applyBorder="1" applyAlignment="1" applyProtection="1">
      <alignment horizontal="center" vertical="center" wrapText="1"/>
      <protection locked="0"/>
    </xf>
    <xf numFmtId="0" fontId="5" fillId="0" borderId="50" xfId="0" applyFont="1" applyFill="1" applyBorder="1" applyAlignment="1">
      <alignment horizontal="center" vertical="center"/>
    </xf>
    <xf numFmtId="0" fontId="5" fillId="0" borderId="0" xfId="0" applyFont="1" applyAlignment="1">
      <alignment horizontal="center" vertical="center"/>
    </xf>
    <xf numFmtId="0" fontId="14" fillId="0" borderId="0" xfId="5" applyFont="1" applyAlignment="1">
      <alignment horizontal="left" wrapText="1"/>
    </xf>
    <xf numFmtId="0" fontId="16" fillId="0" borderId="0" xfId="5" applyNumberFormat="1" applyFont="1" applyAlignment="1">
      <alignment horizontal="left" vertical="center" wrapText="1"/>
    </xf>
    <xf numFmtId="0" fontId="17" fillId="0" borderId="4" xfId="5" applyNumberFormat="1" applyFont="1" applyBorder="1" applyAlignment="1">
      <alignment horizontal="left" vertical="center" wrapText="1"/>
    </xf>
    <xf numFmtId="0" fontId="17" fillId="0" borderId="4" xfId="6" applyNumberFormat="1" applyFont="1" applyFill="1" applyBorder="1" applyAlignment="1" applyProtection="1">
      <alignment vertical="center" wrapText="1"/>
    </xf>
    <xf numFmtId="0" fontId="16" fillId="0" borderId="0" xfId="5" applyFont="1" applyAlignment="1">
      <alignment vertical="center" wrapText="1"/>
    </xf>
    <xf numFmtId="0" fontId="18" fillId="0" borderId="4" xfId="5" applyFont="1" applyBorder="1" applyAlignment="1">
      <alignment vertical="center" wrapText="1"/>
    </xf>
    <xf numFmtId="0" fontId="18" fillId="0" borderId="4" xfId="5" applyFont="1" applyBorder="1" applyAlignment="1">
      <alignment horizontal="center" vertical="center" wrapText="1"/>
    </xf>
    <xf numFmtId="0" fontId="14" fillId="0" borderId="0" xfId="5" applyFont="1" applyAlignment="1">
      <alignment horizontal="center" vertical="center" wrapText="1"/>
    </xf>
    <xf numFmtId="0" fontId="14" fillId="0" borderId="0" xfId="5" applyFont="1" applyAlignment="1">
      <alignment vertical="center" wrapText="1"/>
    </xf>
    <xf numFmtId="0" fontId="14" fillId="0" borderId="0" xfId="5" applyNumberFormat="1" applyFont="1" applyAlignment="1">
      <alignment horizontal="left" vertical="center" wrapText="1"/>
    </xf>
    <xf numFmtId="0" fontId="16" fillId="0" borderId="0" xfId="5" applyNumberFormat="1" applyFont="1" applyAlignment="1">
      <alignment vertical="center" wrapText="1"/>
    </xf>
    <xf numFmtId="0" fontId="19" fillId="0" borderId="0" xfId="5" applyFont="1" applyAlignment="1">
      <alignment vertical="center" wrapText="1"/>
    </xf>
    <xf numFmtId="0" fontId="19" fillId="0" borderId="0" xfId="5" applyNumberFormat="1" applyFont="1" applyAlignment="1">
      <alignment horizontal="left" vertical="center" wrapText="1"/>
    </xf>
    <xf numFmtId="0" fontId="14" fillId="0" borderId="0" xfId="5" applyFont="1" applyAlignment="1">
      <alignment horizontal="center" wrapText="1"/>
    </xf>
    <xf numFmtId="0" fontId="14" fillId="0" borderId="0" xfId="5" applyNumberFormat="1" applyFont="1" applyAlignment="1">
      <alignment horizontal="left" wrapText="1"/>
    </xf>
    <xf numFmtId="0" fontId="16" fillId="0" borderId="0" xfId="5" applyNumberFormat="1" applyFont="1" applyAlignment="1">
      <alignment horizontal="left" wrapText="1"/>
    </xf>
    <xf numFmtId="0" fontId="16" fillId="0" borderId="0" xfId="5" applyFont="1" applyAlignment="1">
      <alignment horizontal="left" wrapText="1"/>
    </xf>
    <xf numFmtId="0" fontId="17" fillId="4" borderId="4" xfId="5" applyNumberFormat="1" applyFont="1" applyFill="1" applyBorder="1" applyAlignment="1">
      <alignment horizontal="left" vertical="center" wrapText="1"/>
    </xf>
    <xf numFmtId="0" fontId="17" fillId="0" borderId="4" xfId="5" applyNumberFormat="1" applyFont="1" applyBorder="1" applyAlignment="1">
      <alignment vertical="center" wrapText="1"/>
    </xf>
    <xf numFmtId="0" fontId="7" fillId="0" borderId="0" xfId="5" applyFont="1" applyAlignment="1">
      <alignment vertical="center" wrapText="1"/>
    </xf>
    <xf numFmtId="0" fontId="18" fillId="0" borderId="4" xfId="6" applyNumberFormat="1" applyFont="1" applyFill="1" applyBorder="1" applyAlignment="1" applyProtection="1">
      <alignment vertical="center" wrapText="1"/>
    </xf>
    <xf numFmtId="14" fontId="17" fillId="0" borderId="4" xfId="5" applyNumberFormat="1" applyFont="1" applyBorder="1" applyAlignment="1">
      <alignment horizontal="center" vertical="center" wrapText="1"/>
    </xf>
    <xf numFmtId="0" fontId="17" fillId="3" borderId="4" xfId="5" applyFont="1" applyFill="1" applyBorder="1" applyAlignment="1">
      <alignment horizontal="center" vertical="center" wrapText="1"/>
    </xf>
    <xf numFmtId="0" fontId="5" fillId="0" borderId="52" xfId="3" applyFont="1" applyFill="1" applyBorder="1" applyAlignment="1" applyProtection="1">
      <alignment horizontal="center"/>
      <protection locked="0"/>
    </xf>
    <xf numFmtId="0" fontId="5" fillId="0" borderId="53" xfId="3" applyFont="1" applyFill="1" applyBorder="1" applyAlignment="1" applyProtection="1">
      <alignment horizontal="center"/>
      <protection locked="0"/>
    </xf>
    <xf numFmtId="0" fontId="5" fillId="0" borderId="54" xfId="3" applyFont="1" applyFill="1" applyBorder="1" applyAlignment="1" applyProtection="1">
      <alignment horizontal="center"/>
      <protection locked="0"/>
    </xf>
    <xf numFmtId="0" fontId="5" fillId="0" borderId="55" xfId="3" applyFont="1" applyFill="1" applyBorder="1" applyAlignment="1" applyProtection="1">
      <alignment horizontal="center"/>
      <protection locked="0"/>
    </xf>
    <xf numFmtId="0" fontId="5" fillId="0" borderId="56" xfId="3" applyFont="1" applyFill="1" applyBorder="1" applyAlignment="1" applyProtection="1">
      <alignment horizontal="center"/>
      <protection locked="0"/>
    </xf>
    <xf numFmtId="0" fontId="5" fillId="0" borderId="57" xfId="3" applyFont="1" applyFill="1" applyBorder="1" applyAlignment="1" applyProtection="1">
      <alignment horizontal="center"/>
      <protection locked="0"/>
    </xf>
    <xf numFmtId="0" fontId="20" fillId="0" borderId="0" xfId="0" applyFont="1" applyAlignment="1">
      <alignment horizontal="left" vertical="center" readingOrder="1"/>
    </xf>
    <xf numFmtId="0" fontId="21" fillId="0" borderId="4" xfId="5" applyNumberFormat="1" applyFont="1" applyBorder="1" applyAlignment="1">
      <alignment horizontal="left" vertical="center" wrapText="1"/>
    </xf>
    <xf numFmtId="0" fontId="5" fillId="0" borderId="58" xfId="3" applyFont="1" applyFill="1" applyBorder="1" applyAlignment="1" applyProtection="1">
      <alignment horizontal="center"/>
      <protection locked="0"/>
    </xf>
    <xf numFmtId="0" fontId="5" fillId="0" borderId="59" xfId="3" applyFont="1" applyFill="1" applyBorder="1" applyAlignment="1" applyProtection="1">
      <alignment horizontal="center"/>
      <protection locked="0"/>
    </xf>
    <xf numFmtId="0" fontId="5" fillId="0" borderId="60" xfId="3" applyFont="1" applyFill="1" applyBorder="1" applyAlignment="1" applyProtection="1">
      <alignment horizontal="center"/>
      <protection locked="0"/>
    </xf>
    <xf numFmtId="0" fontId="5" fillId="0" borderId="61" xfId="3" applyFont="1" applyFill="1" applyBorder="1" applyAlignment="1" applyProtection="1">
      <alignment horizontal="center"/>
      <protection locked="0"/>
    </xf>
    <xf numFmtId="0" fontId="5" fillId="0" borderId="0" xfId="3" applyFont="1" applyFill="1" applyBorder="1" applyAlignment="1" applyProtection="1">
      <alignment horizontal="center"/>
      <protection locked="0"/>
    </xf>
    <xf numFmtId="0" fontId="5" fillId="0" borderId="7" xfId="3" applyFont="1" applyFill="1" applyBorder="1" applyAlignment="1" applyProtection="1">
      <alignment horizontal="center"/>
      <protection locked="0"/>
    </xf>
    <xf numFmtId="0" fontId="5" fillId="0" borderId="14" xfId="3" applyFont="1" applyFill="1" applyBorder="1" applyAlignment="1" applyProtection="1">
      <alignment horizontal="center"/>
      <protection locked="0"/>
    </xf>
    <xf numFmtId="0" fontId="5" fillId="0" borderId="44" xfId="3" applyFont="1" applyFill="1" applyBorder="1" applyAlignment="1" applyProtection="1">
      <alignment horizontal="center"/>
      <protection locked="0"/>
    </xf>
    <xf numFmtId="49" fontId="7" fillId="0" borderId="4" xfId="0" applyNumberFormat="1" applyFont="1" applyBorder="1" applyAlignment="1">
      <alignment vertical="center" wrapText="1"/>
    </xf>
    <xf numFmtId="0" fontId="5" fillId="0" borderId="0" xfId="5" applyFont="1" applyFill="1" applyAlignment="1">
      <alignment horizontal="left" wrapText="1"/>
    </xf>
    <xf numFmtId="0" fontId="7" fillId="0" borderId="4" xfId="0" applyFont="1" applyBorder="1" applyAlignment="1">
      <alignment vertical="center" wrapText="1"/>
    </xf>
    <xf numFmtId="14" fontId="7" fillId="0" borderId="4" xfId="0" applyNumberFormat="1" applyFont="1" applyBorder="1" applyAlignment="1">
      <alignment horizontal="left" vertical="center" wrapText="1"/>
    </xf>
    <xf numFmtId="14" fontId="22" fillId="0" borderId="10" xfId="0" applyNumberFormat="1" applyFont="1" applyBorder="1" applyAlignment="1">
      <alignment horizontal="left" vertical="center" wrapText="1"/>
    </xf>
    <xf numFmtId="0" fontId="4" fillId="0" borderId="4" xfId="0" applyFont="1" applyBorder="1" applyAlignment="1">
      <alignment horizontal="center" vertical="center" wrapText="1"/>
    </xf>
    <xf numFmtId="0" fontId="22" fillId="0" borderId="4" xfId="0" applyFont="1" applyBorder="1" applyAlignment="1">
      <alignment horizontal="center" vertical="center" wrapText="1"/>
    </xf>
    <xf numFmtId="0" fontId="4" fillId="0" borderId="5" xfId="3" applyFont="1" applyFill="1" applyBorder="1" applyAlignment="1" applyProtection="1">
      <alignment horizontal="left" vertical="center"/>
      <protection locked="0"/>
    </xf>
    <xf numFmtId="0" fontId="17" fillId="0" borderId="4" xfId="5" applyFont="1" applyBorder="1" applyAlignment="1">
      <alignment horizontal="center" vertical="center" wrapText="1"/>
    </xf>
    <xf numFmtId="0" fontId="17" fillId="0" borderId="4" xfId="5" applyFont="1" applyBorder="1" applyAlignment="1">
      <alignment vertical="center" wrapText="1"/>
    </xf>
    <xf numFmtId="0" fontId="17" fillId="0" borderId="4" xfId="5" applyFont="1" applyBorder="1" applyAlignment="1">
      <alignment horizontal="left" vertical="center" wrapText="1"/>
    </xf>
    <xf numFmtId="0" fontId="4" fillId="0" borderId="4" xfId="3" applyFont="1" applyFill="1" applyBorder="1" applyAlignment="1" applyProtection="1">
      <alignment horizontal="left" vertical="center"/>
      <protection locked="0"/>
    </xf>
    <xf numFmtId="0" fontId="5" fillId="0" borderId="2" xfId="3" applyFont="1" applyFill="1" applyBorder="1" applyAlignment="1" applyProtection="1">
      <alignment horizontal="center" vertical="center"/>
      <protection locked="0"/>
    </xf>
    <xf numFmtId="14" fontId="7" fillId="0" borderId="7" xfId="3" applyNumberFormat="1" applyFont="1" applyFill="1" applyBorder="1" applyAlignment="1" applyProtection="1">
      <alignment horizontal="center" vertical="center" wrapText="1"/>
      <protection locked="0"/>
    </xf>
    <xf numFmtId="0" fontId="4" fillId="0" borderId="62" xfId="3" applyFont="1" applyFill="1" applyBorder="1" applyAlignment="1" applyProtection="1">
      <alignment horizontal="center"/>
      <protection locked="0"/>
    </xf>
    <xf numFmtId="0" fontId="5" fillId="0" borderId="63" xfId="0" applyFont="1" applyBorder="1">
      <alignment vertical="center"/>
    </xf>
    <xf numFmtId="0" fontId="5" fillId="0" borderId="26" xfId="3" applyFont="1" applyFill="1" applyBorder="1" applyAlignment="1" applyProtection="1">
      <alignment horizontal="center"/>
      <protection locked="0"/>
    </xf>
    <xf numFmtId="14" fontId="7" fillId="0" borderId="12" xfId="0" applyNumberFormat="1" applyFont="1" applyFill="1" applyBorder="1" applyAlignment="1">
      <alignment horizontal="center" vertical="center"/>
    </xf>
    <xf numFmtId="0" fontId="4" fillId="0" borderId="64" xfId="3" applyFont="1" applyFill="1" applyBorder="1" applyAlignment="1" applyProtection="1">
      <alignment horizontal="center"/>
      <protection locked="0"/>
    </xf>
    <xf numFmtId="0" fontId="5" fillId="0" borderId="65" xfId="3" applyFont="1" applyFill="1" applyBorder="1" applyAlignment="1" applyProtection="1">
      <alignment horizontal="center"/>
      <protection locked="0"/>
    </xf>
    <xf numFmtId="14" fontId="7" fillId="0" borderId="10" xfId="3" applyNumberFormat="1" applyFont="1" applyFill="1" applyBorder="1" applyAlignment="1" applyProtection="1">
      <alignment horizontal="center" vertical="center" wrapText="1"/>
      <protection locked="0"/>
    </xf>
    <xf numFmtId="0" fontId="4" fillId="0" borderId="66" xfId="3" applyFont="1" applyFill="1" applyBorder="1" applyAlignment="1" applyProtection="1">
      <alignment horizontal="center"/>
      <protection locked="0"/>
    </xf>
    <xf numFmtId="0" fontId="4" fillId="0" borderId="10" xfId="3" applyFont="1" applyFill="1" applyBorder="1" applyAlignment="1" applyProtection="1">
      <alignment vertical="center"/>
      <protection locked="0"/>
    </xf>
    <xf numFmtId="0" fontId="4" fillId="0" borderId="63" xfId="3" applyFont="1" applyFill="1" applyBorder="1" applyAlignment="1" applyProtection="1">
      <alignment vertical="center"/>
      <protection locked="0"/>
    </xf>
    <xf numFmtId="0" fontId="5" fillId="0" borderId="67" xfId="3" applyFont="1" applyFill="1" applyBorder="1" applyAlignment="1" applyProtection="1">
      <alignment horizontal="center"/>
      <protection locked="0"/>
    </xf>
    <xf numFmtId="0" fontId="5" fillId="0" borderId="68" xfId="3" applyFont="1" applyFill="1" applyBorder="1" applyAlignment="1" applyProtection="1">
      <alignment horizontal="center"/>
      <protection locked="0"/>
    </xf>
    <xf numFmtId="14" fontId="7" fillId="0" borderId="2" xfId="3" applyNumberFormat="1" applyFont="1" applyFill="1" applyBorder="1" applyAlignment="1" applyProtection="1">
      <alignment horizontal="center" vertical="center" wrapText="1"/>
      <protection locked="0"/>
    </xf>
    <xf numFmtId="0" fontId="5" fillId="0" borderId="5" xfId="3" applyFont="1" applyFill="1" applyBorder="1" applyAlignment="1" applyProtection="1">
      <alignment horizontal="center"/>
      <protection locked="0"/>
    </xf>
    <xf numFmtId="0" fontId="5" fillId="0" borderId="69" xfId="3" applyFont="1" applyFill="1" applyBorder="1" applyAlignment="1" applyProtection="1">
      <alignment horizontal="center"/>
      <protection locked="0"/>
    </xf>
    <xf numFmtId="0" fontId="4" fillId="0" borderId="8" xfId="3" applyFont="1" applyFill="1" applyBorder="1" applyAlignment="1" applyProtection="1">
      <alignment vertical="center"/>
      <protection locked="0"/>
    </xf>
    <xf numFmtId="0" fontId="4" fillId="0" borderId="5" xfId="3" applyFont="1" applyFill="1" applyBorder="1" applyAlignment="1" applyProtection="1">
      <alignment vertical="center"/>
      <protection locked="0"/>
    </xf>
    <xf numFmtId="0" fontId="0" fillId="0" borderId="41" xfId="0" applyBorder="1">
      <alignment vertical="center"/>
    </xf>
    <xf numFmtId="0" fontId="24" fillId="0" borderId="0" xfId="1" applyFont="1" applyAlignment="1">
      <alignment horizontal="right" vertical="center"/>
    </xf>
    <xf numFmtId="0" fontId="6" fillId="0" borderId="0" xfId="0" applyFont="1" applyBorder="1" applyAlignment="1">
      <alignment vertical="center"/>
    </xf>
    <xf numFmtId="0" fontId="23" fillId="0" borderId="2" xfId="3" applyFont="1" applyFill="1" applyBorder="1" applyAlignment="1" applyProtection="1">
      <alignment horizontal="left" vertical="center" wrapText="1"/>
      <protection locked="0"/>
    </xf>
    <xf numFmtId="0" fontId="23" fillId="0" borderId="4" xfId="3" applyFont="1" applyFill="1" applyBorder="1" applyAlignment="1" applyProtection="1">
      <alignment horizontal="left" vertical="center" wrapText="1"/>
      <protection locked="0"/>
    </xf>
    <xf numFmtId="0" fontId="23" fillId="0" borderId="4" xfId="0" applyFont="1" applyFill="1" applyBorder="1" applyAlignment="1">
      <alignment horizontal="left" vertical="center" wrapText="1"/>
    </xf>
    <xf numFmtId="0" fontId="23" fillId="0" borderId="4" xfId="0" applyFont="1" applyFill="1" applyBorder="1" applyAlignment="1">
      <alignment horizontal="left" vertical="center"/>
    </xf>
    <xf numFmtId="0" fontId="23" fillId="0" borderId="4" xfId="0" applyFont="1" applyBorder="1">
      <alignment vertical="center"/>
    </xf>
    <xf numFmtId="0" fontId="7" fillId="8" borderId="0" xfId="1" applyFont="1" applyFill="1" applyBorder="1">
      <alignment vertical="center"/>
    </xf>
    <xf numFmtId="0" fontId="8" fillId="8" borderId="86" xfId="1" applyFont="1" applyFill="1" applyBorder="1">
      <alignment vertical="center"/>
    </xf>
    <xf numFmtId="0" fontId="7" fillId="8" borderId="79" xfId="1" applyFont="1" applyFill="1" applyBorder="1">
      <alignment vertical="center"/>
    </xf>
    <xf numFmtId="0" fontId="7" fillId="8" borderId="83" xfId="1" applyFont="1" applyFill="1" applyBorder="1">
      <alignment vertical="center"/>
    </xf>
    <xf numFmtId="0" fontId="7" fillId="8" borderId="85" xfId="1" applyFont="1" applyFill="1" applyBorder="1">
      <alignment vertical="center"/>
    </xf>
    <xf numFmtId="0" fontId="7" fillId="8" borderId="78" xfId="1" applyFont="1" applyFill="1" applyBorder="1">
      <alignment vertical="center"/>
    </xf>
    <xf numFmtId="0" fontId="7" fillId="8" borderId="86" xfId="1" applyFont="1" applyFill="1" applyBorder="1">
      <alignment vertical="center"/>
    </xf>
    <xf numFmtId="0" fontId="7" fillId="8" borderId="76" xfId="1" applyFont="1" applyFill="1" applyBorder="1" applyAlignment="1">
      <alignment vertical="center"/>
    </xf>
    <xf numFmtId="0" fontId="7" fillId="8" borderId="82" xfId="1" applyFont="1" applyFill="1" applyBorder="1" applyAlignment="1">
      <alignment vertical="center"/>
    </xf>
    <xf numFmtId="0" fontId="7" fillId="8" borderId="83" xfId="1" applyFont="1" applyFill="1" applyBorder="1" applyAlignment="1">
      <alignment vertical="center"/>
    </xf>
    <xf numFmtId="0" fontId="7" fillId="8" borderId="81" xfId="1" applyFont="1" applyFill="1" applyBorder="1" applyAlignment="1">
      <alignment vertical="center"/>
    </xf>
    <xf numFmtId="0" fontId="24" fillId="0" borderId="0" xfId="1" applyFont="1" applyBorder="1">
      <alignment vertical="center"/>
    </xf>
    <xf numFmtId="0" fontId="7" fillId="8" borderId="78" xfId="1" applyFont="1" applyFill="1" applyBorder="1" applyAlignment="1">
      <alignment vertical="center"/>
    </xf>
    <xf numFmtId="0" fontId="7" fillId="8" borderId="84" xfId="1" applyFont="1" applyFill="1" applyBorder="1" applyAlignment="1">
      <alignment vertical="center"/>
    </xf>
    <xf numFmtId="0" fontId="9" fillId="8" borderId="80" xfId="1" applyFont="1" applyFill="1" applyBorder="1" applyAlignment="1">
      <alignment horizontal="left" vertical="center"/>
    </xf>
    <xf numFmtId="0" fontId="9" fillId="8" borderId="87" xfId="1" applyFont="1" applyFill="1" applyBorder="1" applyAlignment="1">
      <alignment horizontal="left" vertical="center"/>
    </xf>
    <xf numFmtId="0" fontId="9" fillId="8" borderId="87" xfId="1" applyFont="1" applyFill="1" applyBorder="1" applyAlignment="1">
      <alignment horizontal="left" vertical="top"/>
    </xf>
    <xf numFmtId="0" fontId="9" fillId="8" borderId="77" xfId="1" applyFont="1" applyFill="1" applyBorder="1" applyAlignment="1">
      <alignment vertical="center"/>
    </xf>
    <xf numFmtId="0" fontId="7" fillId="8" borderId="73" xfId="1" applyFont="1" applyFill="1" applyBorder="1" applyAlignment="1">
      <alignment horizontal="left" vertical="center"/>
    </xf>
    <xf numFmtId="0" fontId="17" fillId="0" borderId="4" xfId="5" applyFont="1" applyFill="1" applyBorder="1" applyAlignment="1">
      <alignment vertical="center" wrapText="1"/>
    </xf>
    <xf numFmtId="0" fontId="17" fillId="0" borderId="4" xfId="5" applyFont="1" applyFill="1" applyBorder="1" applyAlignment="1">
      <alignment horizontal="left" vertical="center" wrapText="1"/>
    </xf>
    <xf numFmtId="0" fontId="17" fillId="0" borderId="4" xfId="5" applyFont="1" applyFill="1" applyBorder="1" applyAlignment="1">
      <alignment horizontal="center" vertical="center" wrapText="1"/>
    </xf>
    <xf numFmtId="0" fontId="18" fillId="0" borderId="4" xfId="5" applyFont="1" applyFill="1" applyBorder="1" applyAlignment="1">
      <alignment horizontal="center" vertical="center" wrapText="1"/>
    </xf>
    <xf numFmtId="0" fontId="17" fillId="0" borderId="4" xfId="0" applyFont="1" applyBorder="1">
      <alignment vertical="center"/>
    </xf>
    <xf numFmtId="0" fontId="5" fillId="0" borderId="8" xfId="3" applyFont="1" applyFill="1" applyBorder="1" applyAlignment="1" applyProtection="1">
      <alignment horizontal="center" vertical="center"/>
      <protection locked="0"/>
    </xf>
    <xf numFmtId="0" fontId="17" fillId="0" borderId="4" xfId="5" applyFont="1" applyFill="1" applyBorder="1" applyAlignment="1">
      <alignment horizontal="center" vertical="center"/>
    </xf>
    <xf numFmtId="0" fontId="21" fillId="4" borderId="4" xfId="5" applyNumberFormat="1" applyFont="1" applyFill="1" applyBorder="1" applyAlignment="1">
      <alignment horizontal="left" vertical="center" wrapText="1"/>
    </xf>
    <xf numFmtId="0" fontId="21" fillId="5" borderId="4" xfId="5" applyNumberFormat="1" applyFont="1" applyFill="1" applyBorder="1" applyAlignment="1">
      <alignment horizontal="left" vertical="center" wrapText="1"/>
    </xf>
    <xf numFmtId="14" fontId="17" fillId="0" borderId="4" xfId="5" applyNumberFormat="1" applyFont="1" applyBorder="1" applyAlignment="1">
      <alignment vertical="center" wrapText="1"/>
    </xf>
    <xf numFmtId="0" fontId="17" fillId="0" borderId="4" xfId="5" applyFont="1" applyBorder="1" applyAlignment="1">
      <alignment horizontal="left" vertical="top" wrapText="1"/>
    </xf>
    <xf numFmtId="0" fontId="7" fillId="10" borderId="78" xfId="1" applyFont="1" applyFill="1" applyBorder="1" applyAlignment="1">
      <alignment vertical="center"/>
    </xf>
    <xf numFmtId="0" fontId="4" fillId="0" borderId="72" xfId="0" applyFont="1" applyBorder="1">
      <alignment vertical="center"/>
    </xf>
    <xf numFmtId="0" fontId="4" fillId="0" borderId="22" xfId="3" applyFont="1" applyFill="1" applyBorder="1" applyAlignment="1" applyProtection="1">
      <alignment horizontal="center" vertical="center"/>
      <protection locked="0"/>
    </xf>
    <xf numFmtId="0" fontId="9" fillId="0" borderId="39" xfId="3" applyFont="1" applyFill="1" applyBorder="1" applyAlignment="1" applyProtection="1">
      <alignment horizontal="center" vertical="center" wrapText="1"/>
      <protection locked="0"/>
    </xf>
    <xf numFmtId="0" fontId="25" fillId="10" borderId="4" xfId="5" applyNumberFormat="1" applyFont="1" applyFill="1" applyBorder="1" applyAlignment="1">
      <alignment horizontal="center" vertical="center" wrapText="1"/>
    </xf>
    <xf numFmtId="0" fontId="23" fillId="11" borderId="4" xfId="5" applyFont="1" applyFill="1" applyBorder="1" applyAlignment="1">
      <alignment horizontal="center" vertical="center" wrapText="1"/>
    </xf>
    <xf numFmtId="0" fontId="17" fillId="0" borderId="4" xfId="5" applyNumberFormat="1" applyFont="1" applyFill="1" applyBorder="1" applyAlignment="1">
      <alignment horizontal="left" vertical="center" wrapText="1"/>
    </xf>
    <xf numFmtId="14" fontId="17" fillId="0" borderId="4" xfId="5" applyNumberFormat="1" applyFont="1" applyFill="1" applyBorder="1" applyAlignment="1">
      <alignment horizontal="center" vertical="center" wrapText="1"/>
    </xf>
    <xf numFmtId="0" fontId="16" fillId="0" borderId="0" xfId="5" applyFont="1" applyFill="1" applyAlignment="1">
      <alignment vertical="center" wrapText="1"/>
    </xf>
    <xf numFmtId="0" fontId="5" fillId="0" borderId="0" xfId="5" applyFont="1" applyAlignment="1">
      <alignment horizontal="left" wrapText="1"/>
    </xf>
    <xf numFmtId="0" fontId="5" fillId="0" borderId="10" xfId="5" applyNumberFormat="1" applyFont="1" applyBorder="1" applyAlignment="1">
      <alignment horizontal="left" vertical="center" wrapText="1"/>
    </xf>
    <xf numFmtId="0" fontId="5" fillId="0" borderId="10" xfId="5" applyFont="1" applyBorder="1" applyAlignment="1">
      <alignment horizontal="left" vertical="center" wrapText="1"/>
    </xf>
    <xf numFmtId="0" fontId="5" fillId="0" borderId="6" xfId="5" applyFont="1" applyBorder="1" applyAlignment="1">
      <alignment horizontal="left" vertical="center" wrapText="1"/>
    </xf>
    <xf numFmtId="0" fontId="7" fillId="0" borderId="12" xfId="0" applyFont="1" applyBorder="1" applyAlignment="1">
      <alignment vertical="center" wrapText="1"/>
    </xf>
    <xf numFmtId="0" fontId="17" fillId="0" borderId="4" xfId="0" applyFont="1" applyBorder="1" applyAlignment="1">
      <alignment horizontal="center" vertical="center"/>
    </xf>
    <xf numFmtId="0" fontId="17" fillId="0" borderId="4" xfId="5" applyFont="1" applyFill="1" applyBorder="1" applyAlignment="1">
      <alignment horizontal="left" vertical="top" wrapText="1"/>
    </xf>
    <xf numFmtId="0" fontId="17" fillId="0" borderId="4" xfId="0" applyFont="1" applyBorder="1" applyAlignment="1">
      <alignment vertical="top"/>
    </xf>
    <xf numFmtId="0" fontId="17" fillId="0" borderId="4" xfId="5" applyFont="1" applyBorder="1" applyAlignment="1">
      <alignment vertical="top" wrapText="1"/>
    </xf>
    <xf numFmtId="0" fontId="17" fillId="0" borderId="4" xfId="5" applyFont="1" applyFill="1" applyBorder="1" applyAlignment="1">
      <alignment vertical="top" wrapText="1"/>
    </xf>
    <xf numFmtId="0" fontId="17" fillId="0" borderId="4" xfId="0" applyFont="1" applyBorder="1" applyAlignment="1">
      <alignment horizontal="left" vertical="top"/>
    </xf>
    <xf numFmtId="0" fontId="18" fillId="0" borderId="4" xfId="5" applyFont="1" applyBorder="1" applyAlignment="1">
      <alignment horizontal="left" vertical="center" wrapText="1"/>
    </xf>
    <xf numFmtId="0" fontId="18" fillId="0" borderId="4" xfId="5" applyFont="1" applyFill="1" applyBorder="1" applyAlignment="1">
      <alignment horizontal="left" vertical="top" wrapText="1"/>
    </xf>
    <xf numFmtId="0" fontId="17" fillId="0" borderId="4" xfId="6" applyNumberFormat="1" applyFont="1" applyFill="1" applyBorder="1" applyAlignment="1" applyProtection="1">
      <alignment horizontal="left" vertical="top" wrapText="1"/>
    </xf>
    <xf numFmtId="0" fontId="18" fillId="0" borderId="4" xfId="6" applyNumberFormat="1" applyFont="1" applyFill="1" applyBorder="1" applyAlignment="1" applyProtection="1">
      <alignment horizontal="left" vertical="top" wrapText="1"/>
    </xf>
    <xf numFmtId="0" fontId="17" fillId="0" borderId="4" xfId="6" applyNumberFormat="1" applyFont="1" applyBorder="1" applyAlignment="1" applyProtection="1">
      <alignment horizontal="left" vertical="top"/>
    </xf>
    <xf numFmtId="0" fontId="18" fillId="0" borderId="4" xfId="6" applyNumberFormat="1" applyFont="1" applyBorder="1" applyAlignment="1" applyProtection="1">
      <alignment horizontal="left" vertical="top"/>
    </xf>
    <xf numFmtId="0" fontId="17" fillId="3" borderId="4" xfId="6" applyNumberFormat="1" applyFont="1" applyFill="1" applyBorder="1" applyAlignment="1" applyProtection="1">
      <alignment horizontal="left" vertical="top" wrapText="1"/>
    </xf>
    <xf numFmtId="0" fontId="18" fillId="0" borderId="4" xfId="5" applyFont="1" applyBorder="1" applyAlignment="1">
      <alignment horizontal="left" vertical="top" wrapText="1"/>
    </xf>
    <xf numFmtId="0" fontId="5" fillId="6" borderId="4" xfId="3" applyFont="1" applyFill="1" applyBorder="1" applyAlignment="1" applyProtection="1">
      <alignment horizontal="center" vertical="center"/>
      <protection locked="0"/>
    </xf>
    <xf numFmtId="0" fontId="23" fillId="6" borderId="4" xfId="0" applyFont="1" applyFill="1" applyBorder="1" applyAlignment="1">
      <alignment horizontal="left" vertical="center"/>
    </xf>
    <xf numFmtId="0" fontId="17" fillId="0" borderId="4" xfId="5" applyNumberFormat="1" applyFont="1" applyBorder="1" applyAlignment="1">
      <alignment horizontal="left" vertical="top" wrapText="1"/>
    </xf>
    <xf numFmtId="0" fontId="9" fillId="10" borderId="39" xfId="3" applyFont="1" applyFill="1" applyBorder="1" applyAlignment="1" applyProtection="1">
      <alignment horizontal="center" vertical="center"/>
      <protection locked="0"/>
    </xf>
    <xf numFmtId="0" fontId="26" fillId="9" borderId="87" xfId="1" applyFont="1" applyFill="1" applyBorder="1">
      <alignment vertical="center"/>
    </xf>
    <xf numFmtId="0" fontId="26" fillId="9" borderId="87" xfId="1" applyFont="1" applyFill="1" applyBorder="1" applyAlignment="1">
      <alignment vertical="center" wrapText="1"/>
    </xf>
    <xf numFmtId="0" fontId="26" fillId="9" borderId="88" xfId="1" applyFont="1" applyFill="1" applyBorder="1" applyAlignment="1">
      <alignment horizontal="left" vertical="top"/>
    </xf>
    <xf numFmtId="0" fontId="26" fillId="9" borderId="75" xfId="1" applyFont="1" applyFill="1" applyBorder="1" applyAlignment="1">
      <alignment horizontal="left" vertical="top"/>
    </xf>
    <xf numFmtId="0" fontId="25" fillId="0" borderId="4" xfId="3" applyFont="1" applyFill="1" applyBorder="1" applyAlignment="1" applyProtection="1">
      <alignment horizontal="left" vertical="center" wrapText="1"/>
      <protection locked="0"/>
    </xf>
    <xf numFmtId="0" fontId="27" fillId="9" borderId="89" xfId="1" applyFont="1" applyFill="1" applyBorder="1" applyAlignment="1">
      <alignment horizontal="center" vertical="center"/>
    </xf>
    <xf numFmtId="0" fontId="27" fillId="9" borderId="76" xfId="1" applyFont="1" applyFill="1" applyBorder="1" applyAlignment="1">
      <alignment horizontal="center" vertical="center"/>
    </xf>
    <xf numFmtId="0" fontId="27" fillId="9" borderId="90" xfId="1" applyFont="1" applyFill="1" applyBorder="1" applyAlignment="1">
      <alignment horizontal="center" vertical="center"/>
    </xf>
    <xf numFmtId="0" fontId="26" fillId="9" borderId="74" xfId="1" applyFont="1" applyFill="1" applyBorder="1" applyAlignment="1">
      <alignment horizontal="left" vertical="top"/>
    </xf>
    <xf numFmtId="0" fontId="26" fillId="9" borderId="88" xfId="1" applyFont="1" applyFill="1" applyBorder="1" applyAlignment="1">
      <alignment horizontal="left" vertical="top"/>
    </xf>
    <xf numFmtId="0" fontId="7" fillId="8" borderId="78" xfId="1" applyFont="1" applyFill="1" applyBorder="1" applyAlignment="1">
      <alignment horizontal="left" vertical="center"/>
    </xf>
    <xf numFmtId="0" fontId="7" fillId="8" borderId="76" xfId="1" applyFont="1" applyFill="1" applyBorder="1" applyAlignment="1">
      <alignment horizontal="left" vertical="center"/>
    </xf>
    <xf numFmtId="0" fontId="7" fillId="8" borderId="0" xfId="1" applyFont="1" applyFill="1" applyBorder="1" applyAlignment="1">
      <alignment horizontal="left" vertical="center"/>
    </xf>
    <xf numFmtId="14" fontId="7" fillId="8" borderId="0" xfId="1" applyNumberFormat="1" applyFont="1" applyFill="1" applyBorder="1" applyAlignment="1">
      <alignment horizontal="left" vertical="center"/>
    </xf>
    <xf numFmtId="0" fontId="6" fillId="7" borderId="4" xfId="0" applyFont="1" applyFill="1" applyBorder="1" applyAlignment="1">
      <alignment horizontal="center" vertical="center"/>
    </xf>
    <xf numFmtId="177" fontId="4" fillId="0" borderId="39" xfId="3" applyNumberFormat="1" applyFont="1" applyFill="1" applyBorder="1" applyAlignment="1" applyProtection="1">
      <alignment horizontal="center" vertical="center"/>
      <protection locked="0"/>
    </xf>
    <xf numFmtId="177" fontId="4" fillId="0" borderId="19" xfId="3" applyNumberFormat="1" applyFont="1" applyFill="1" applyBorder="1" applyAlignment="1" applyProtection="1">
      <alignment horizontal="center" vertical="center"/>
      <protection locked="0"/>
    </xf>
    <xf numFmtId="177" fontId="4" fillId="0" borderId="40" xfId="3" applyNumberFormat="1" applyFont="1" applyFill="1" applyBorder="1" applyAlignment="1" applyProtection="1">
      <alignment horizontal="center" vertical="center"/>
      <protection locked="0"/>
    </xf>
    <xf numFmtId="177" fontId="4" fillId="0" borderId="42" xfId="3" applyNumberFormat="1" applyFont="1" applyFill="1" applyBorder="1" applyAlignment="1" applyProtection="1">
      <alignment horizontal="center" vertical="center"/>
      <protection locked="0"/>
    </xf>
    <xf numFmtId="0" fontId="7" fillId="0" borderId="4" xfId="0" applyFont="1" applyBorder="1" applyAlignment="1">
      <alignment horizontal="left" vertical="top" wrapText="1"/>
    </xf>
    <xf numFmtId="0" fontId="23" fillId="7" borderId="13" xfId="5" applyNumberFormat="1" applyFont="1" applyFill="1" applyBorder="1" applyAlignment="1">
      <alignment horizontal="center" vertical="center" wrapText="1"/>
    </xf>
    <xf numFmtId="0" fontId="23" fillId="7" borderId="11" xfId="5" applyNumberFormat="1" applyFont="1" applyFill="1" applyBorder="1" applyAlignment="1">
      <alignment horizontal="center" vertical="center" wrapText="1"/>
    </xf>
    <xf numFmtId="0" fontId="23" fillId="7" borderId="13" xfId="5" applyFont="1" applyFill="1" applyBorder="1" applyAlignment="1">
      <alignment horizontal="center" vertical="center" wrapText="1"/>
    </xf>
    <xf numFmtId="0" fontId="23" fillId="7" borderId="14" xfId="5" applyFont="1" applyFill="1" applyBorder="1" applyAlignment="1">
      <alignment horizontal="center" vertical="center" wrapText="1"/>
    </xf>
    <xf numFmtId="0" fontId="23" fillId="7" borderId="11" xfId="5" applyFont="1" applyFill="1" applyBorder="1" applyAlignment="1">
      <alignment horizontal="center" vertical="center" wrapText="1"/>
    </xf>
    <xf numFmtId="14" fontId="7" fillId="0" borderId="6" xfId="0" applyNumberFormat="1" applyFont="1" applyBorder="1" applyAlignment="1">
      <alignment horizontal="center" vertical="center" wrapText="1"/>
    </xf>
    <xf numFmtId="0" fontId="7" fillId="0" borderId="13"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6" xfId="0" applyNumberFormat="1" applyFont="1" applyBorder="1" applyAlignment="1">
      <alignment horizontal="center" vertical="center" wrapText="1"/>
    </xf>
    <xf numFmtId="0" fontId="7" fillId="0" borderId="13" xfId="0" applyNumberFormat="1" applyFont="1" applyBorder="1" applyAlignment="1">
      <alignment horizontal="center" vertical="center" wrapText="1"/>
    </xf>
    <xf numFmtId="0" fontId="7" fillId="0" borderId="8" xfId="0" applyNumberFormat="1" applyFont="1" applyBorder="1" applyAlignment="1">
      <alignment horizontal="center" vertical="center" wrapText="1"/>
    </xf>
    <xf numFmtId="0" fontId="7" fillId="0" borderId="11" xfId="0" applyNumberFormat="1" applyFont="1" applyBorder="1" applyAlignment="1">
      <alignment horizontal="center" vertical="center" wrapText="1"/>
    </xf>
    <xf numFmtId="0" fontId="5" fillId="0" borderId="6" xfId="5" applyFont="1" applyBorder="1" applyAlignment="1">
      <alignment horizontal="left" vertical="top" wrapText="1"/>
    </xf>
    <xf numFmtId="0" fontId="5" fillId="0" borderId="13" xfId="5" applyFont="1" applyBorder="1" applyAlignment="1">
      <alignment horizontal="left" vertical="top" wrapText="1"/>
    </xf>
    <xf numFmtId="0" fontId="5" fillId="0" borderId="7" xfId="5" applyFont="1" applyBorder="1" applyAlignment="1">
      <alignment horizontal="left" vertical="top" wrapText="1"/>
    </xf>
    <xf numFmtId="0" fontId="5" fillId="0" borderId="14" xfId="5" applyFont="1" applyBorder="1" applyAlignment="1">
      <alignment horizontal="left" vertical="top" wrapText="1"/>
    </xf>
    <xf numFmtId="0" fontId="5" fillId="0" borderId="8" xfId="5" applyFont="1" applyBorder="1" applyAlignment="1">
      <alignment horizontal="left" vertical="top" wrapText="1"/>
    </xf>
    <xf numFmtId="0" fontId="5" fillId="0" borderId="11" xfId="5" applyFont="1" applyBorder="1" applyAlignment="1">
      <alignment horizontal="left" vertical="top" wrapText="1"/>
    </xf>
    <xf numFmtId="0" fontId="4" fillId="0" borderId="70" xfId="3" applyFont="1" applyFill="1" applyBorder="1" applyAlignment="1" applyProtection="1">
      <alignment horizontal="left"/>
      <protection locked="0"/>
    </xf>
    <xf numFmtId="0" fontId="4" fillId="0" borderId="71" xfId="3" applyFont="1" applyFill="1" applyBorder="1" applyAlignment="1" applyProtection="1">
      <alignment horizontal="left"/>
      <protection locked="0"/>
    </xf>
    <xf numFmtId="0" fontId="4" fillId="0" borderId="21" xfId="3" applyFont="1" applyFill="1" applyBorder="1" applyAlignment="1" applyProtection="1">
      <alignment horizontal="center" vertical="center"/>
      <protection locked="0"/>
    </xf>
    <xf numFmtId="0" fontId="4" fillId="0" borderId="22" xfId="3" applyFont="1" applyFill="1" applyBorder="1" applyAlignment="1" applyProtection="1">
      <alignment horizontal="center" vertical="center"/>
      <protection locked="0"/>
    </xf>
    <xf numFmtId="0" fontId="4" fillId="0" borderId="1" xfId="3" applyFont="1" applyFill="1" applyBorder="1" applyAlignment="1" applyProtection="1">
      <alignment horizontal="center" vertical="center"/>
      <protection locked="0"/>
    </xf>
    <xf numFmtId="177" fontId="4" fillId="0" borderId="15" xfId="3" applyNumberFormat="1" applyFont="1" applyFill="1" applyBorder="1" applyAlignment="1" applyProtection="1">
      <alignment horizontal="center" vertical="center"/>
      <protection locked="0"/>
    </xf>
    <xf numFmtId="0" fontId="5" fillId="0" borderId="43" xfId="0" applyFont="1" applyBorder="1" applyAlignment="1">
      <alignment horizontal="center" vertical="center" wrapText="1"/>
    </xf>
    <xf numFmtId="0" fontId="5" fillId="0" borderId="48" xfId="0" applyFont="1" applyBorder="1" applyAlignment="1">
      <alignment horizontal="center" vertical="center" wrapText="1"/>
    </xf>
    <xf numFmtId="0" fontId="4" fillId="7" borderId="4" xfId="5" applyFont="1" applyFill="1" applyBorder="1" applyAlignment="1">
      <alignment horizontal="left" vertical="center" wrapText="1"/>
    </xf>
    <xf numFmtId="0" fontId="22" fillId="0" borderId="10" xfId="0" applyFont="1" applyBorder="1" applyAlignment="1">
      <alignment horizontal="left" vertical="center" wrapText="1"/>
    </xf>
    <xf numFmtId="0" fontId="22" fillId="0" borderId="9" xfId="0" applyFont="1" applyBorder="1" applyAlignment="1">
      <alignment horizontal="left" vertical="center" wrapText="1"/>
    </xf>
    <xf numFmtId="0" fontId="22" fillId="0" borderId="6" xfId="0" applyFont="1" applyBorder="1" applyAlignment="1">
      <alignment horizontal="left" vertical="center" wrapText="1"/>
    </xf>
    <xf numFmtId="0" fontId="22" fillId="0" borderId="20" xfId="0" applyFont="1" applyBorder="1" applyAlignment="1">
      <alignment horizontal="left" vertical="center" wrapText="1"/>
    </xf>
    <xf numFmtId="0" fontId="4" fillId="0" borderId="10" xfId="3" applyFont="1" applyFill="1" applyBorder="1" applyAlignment="1" applyProtection="1">
      <alignment horizontal="left" vertical="center" wrapText="1"/>
      <protection locked="0"/>
    </xf>
    <xf numFmtId="0" fontId="4" fillId="0" borderId="63" xfId="3" applyFont="1" applyFill="1" applyBorder="1" applyAlignment="1" applyProtection="1">
      <alignment horizontal="left" vertical="center" wrapText="1"/>
      <protection locked="0"/>
    </xf>
    <xf numFmtId="0" fontId="4" fillId="0" borderId="4" xfId="5" applyFont="1" applyBorder="1" applyAlignment="1">
      <alignment horizontal="left" vertical="center" wrapText="1"/>
    </xf>
    <xf numFmtId="0" fontId="15" fillId="0" borderId="10" xfId="0" applyFont="1" applyBorder="1" applyAlignment="1">
      <alignment horizontal="left" vertical="center" wrapText="1"/>
    </xf>
    <xf numFmtId="0" fontId="15" fillId="0" borderId="9" xfId="0" applyFont="1" applyBorder="1" applyAlignment="1">
      <alignment horizontal="left" vertical="center" wrapText="1"/>
    </xf>
    <xf numFmtId="0" fontId="15" fillId="0" borderId="6" xfId="0" applyFont="1" applyBorder="1" applyAlignment="1">
      <alignment horizontal="left" vertical="center" wrapText="1"/>
    </xf>
    <xf numFmtId="0" fontId="15" fillId="0" borderId="20" xfId="0" applyFont="1" applyBorder="1" applyAlignment="1">
      <alignment horizontal="left" vertical="center" wrapText="1"/>
    </xf>
    <xf numFmtId="14" fontId="15" fillId="0" borderId="6" xfId="0" applyNumberFormat="1" applyFont="1" applyBorder="1" applyAlignment="1">
      <alignment horizontal="left" vertical="center" wrapText="1"/>
    </xf>
    <xf numFmtId="0" fontId="17" fillId="0" borderId="4" xfId="5" applyFont="1" applyBorder="1" applyAlignment="1">
      <alignment horizontal="center" vertical="center" wrapText="1"/>
    </xf>
    <xf numFmtId="0" fontId="17" fillId="0" borderId="4" xfId="5" applyFont="1" applyBorder="1" applyAlignment="1">
      <alignment horizontal="left" vertical="center" wrapText="1"/>
    </xf>
    <xf numFmtId="0" fontId="17" fillId="0" borderId="4" xfId="5" applyNumberFormat="1" applyFont="1" applyBorder="1" applyAlignment="1">
      <alignment horizontal="left" vertical="center" wrapText="1"/>
    </xf>
    <xf numFmtId="0" fontId="17" fillId="0" borderId="4" xfId="5" applyNumberFormat="1" applyFont="1" applyBorder="1" applyAlignment="1">
      <alignment horizontal="center" vertical="center" wrapText="1"/>
    </xf>
    <xf numFmtId="0" fontId="17" fillId="0" borderId="4" xfId="5" applyFont="1" applyFill="1" applyBorder="1" applyAlignment="1">
      <alignment horizontal="left" vertical="center" wrapText="1"/>
    </xf>
    <xf numFmtId="0" fontId="17" fillId="0" borderId="4" xfId="5" applyFont="1" applyFill="1" applyBorder="1" applyAlignment="1">
      <alignment horizontal="center" vertical="center" wrapText="1"/>
    </xf>
    <xf numFmtId="14" fontId="17" fillId="0" borderId="4" xfId="5" applyNumberFormat="1" applyFont="1" applyBorder="1" applyAlignment="1">
      <alignment horizontal="center" vertical="center" wrapText="1"/>
    </xf>
    <xf numFmtId="0" fontId="17" fillId="0" borderId="4" xfId="5" applyFont="1" applyBorder="1" applyAlignment="1">
      <alignment horizontal="left" vertical="top" wrapText="1"/>
    </xf>
    <xf numFmtId="0" fontId="13" fillId="0" borderId="4" xfId="5" applyFont="1" applyBorder="1" applyAlignment="1">
      <alignment horizontal="center" vertical="center" wrapText="1"/>
    </xf>
    <xf numFmtId="0" fontId="13" fillId="0" borderId="4" xfId="5" applyNumberFormat="1" applyFont="1" applyBorder="1" applyAlignment="1">
      <alignment horizontal="center" vertical="center" wrapText="1"/>
    </xf>
    <xf numFmtId="0" fontId="25" fillId="10" borderId="4" xfId="5" applyNumberFormat="1" applyFont="1" applyFill="1" applyBorder="1" applyAlignment="1">
      <alignment horizontal="center" vertical="center" wrapText="1"/>
    </xf>
    <xf numFmtId="0" fontId="4" fillId="0" borderId="12" xfId="5" applyFont="1" applyBorder="1" applyAlignment="1">
      <alignment horizontal="left" vertical="center" wrapText="1"/>
    </xf>
    <xf numFmtId="0" fontId="5" fillId="0" borderId="6" xfId="5" applyFont="1" applyBorder="1" applyAlignment="1">
      <alignment horizontal="left" vertical="center" wrapText="1"/>
    </xf>
    <xf numFmtId="0" fontId="5" fillId="0" borderId="20" xfId="5" applyFont="1" applyBorder="1" applyAlignment="1">
      <alignment horizontal="left" vertical="center" wrapText="1"/>
    </xf>
    <xf numFmtId="0" fontId="5" fillId="0" borderId="13" xfId="5" applyFont="1" applyBorder="1" applyAlignment="1">
      <alignment horizontal="left" vertical="center" wrapText="1"/>
    </xf>
    <xf numFmtId="0" fontId="5" fillId="0" borderId="7" xfId="5" applyFont="1" applyBorder="1" applyAlignment="1">
      <alignment horizontal="left" vertical="center" wrapText="1"/>
    </xf>
    <xf numFmtId="0" fontId="5" fillId="0" borderId="0" xfId="5" applyFont="1" applyBorder="1" applyAlignment="1">
      <alignment horizontal="left" vertical="center" wrapText="1"/>
    </xf>
    <xf numFmtId="0" fontId="5" fillId="0" borderId="14" xfId="5" applyFont="1" applyBorder="1" applyAlignment="1">
      <alignment horizontal="left" vertical="center" wrapText="1"/>
    </xf>
    <xf numFmtId="0" fontId="7" fillId="0" borderId="6" xfId="0" applyFont="1" applyBorder="1" applyAlignment="1">
      <alignment horizontal="left" vertical="center" wrapText="1"/>
    </xf>
    <xf numFmtId="0" fontId="7" fillId="0" borderId="20" xfId="0" applyFont="1" applyBorder="1" applyAlignment="1">
      <alignment horizontal="left" vertical="center" wrapText="1"/>
    </xf>
    <xf numFmtId="0" fontId="7" fillId="0" borderId="7" xfId="0" applyFont="1" applyBorder="1" applyAlignment="1">
      <alignment horizontal="left" vertical="center" wrapText="1"/>
    </xf>
    <xf numFmtId="0" fontId="7" fillId="0" borderId="0" xfId="0" applyFont="1" applyBorder="1" applyAlignment="1">
      <alignment horizontal="left" vertical="center" wrapText="1"/>
    </xf>
    <xf numFmtId="0" fontId="17" fillId="0" borderId="4" xfId="5" applyFont="1" applyFill="1" applyBorder="1" applyAlignment="1">
      <alignment horizontal="left" vertical="top" wrapText="1"/>
    </xf>
    <xf numFmtId="0" fontId="21" fillId="0" borderId="4" xfId="5" applyFont="1" applyFill="1" applyBorder="1" applyAlignment="1">
      <alignment horizontal="left" vertical="center" wrapText="1"/>
    </xf>
    <xf numFmtId="0" fontId="17" fillId="0" borderId="4" xfId="5" applyFont="1" applyFill="1" applyBorder="1" applyAlignment="1">
      <alignment horizontal="center" vertical="center"/>
    </xf>
    <xf numFmtId="0" fontId="25" fillId="11" borderId="12" xfId="5" applyFont="1" applyFill="1" applyBorder="1" applyAlignment="1">
      <alignment horizontal="center" vertical="top" textRotation="255" wrapText="1"/>
    </xf>
    <xf numFmtId="0" fontId="25" fillId="11" borderId="15" xfId="5" applyFont="1" applyFill="1" applyBorder="1" applyAlignment="1">
      <alignment horizontal="center" vertical="top" textRotation="255" wrapText="1"/>
    </xf>
    <xf numFmtId="0" fontId="25" fillId="11" borderId="2" xfId="5" applyFont="1" applyFill="1" applyBorder="1" applyAlignment="1">
      <alignment horizontal="center" vertical="top" textRotation="255" wrapText="1"/>
    </xf>
    <xf numFmtId="0" fontId="25" fillId="11" borderId="4" xfId="5" applyNumberFormat="1" applyFont="1" applyFill="1" applyBorder="1" applyAlignment="1">
      <alignment horizontal="center" vertical="top" textRotation="255" wrapText="1"/>
    </xf>
    <xf numFmtId="0" fontId="25" fillId="11" borderId="4" xfId="5" applyFont="1" applyFill="1" applyBorder="1" applyAlignment="1">
      <alignment horizontal="center" vertical="top" textRotation="255" wrapText="1"/>
    </xf>
  </cellXfs>
  <cellStyles count="7">
    <cellStyle name="常规" xfId="0" builtinId="0"/>
    <cellStyle name="常规 2" xfId="1"/>
    <cellStyle name="常规 3" xfId="2"/>
    <cellStyle name="常规 4" xfId="5"/>
    <cellStyle name="常规_Sheet1" xfId="3"/>
    <cellStyle name="超链接" xfId="6" builtinId="8"/>
    <cellStyle name="一般_集嘉通訊GENERO 標準 Implementation Milestone-040630-1" xfId="4"/>
  </cellStyles>
  <dxfs count="48">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9" defaultPivotStyle="PivotStyleLight16"/>
  <colors>
    <mruColors>
      <color rgb="FFDCE6F1"/>
      <color rgb="FF4F81BD"/>
      <color rgb="FF0000FF"/>
      <color rgb="FF0033CC"/>
      <color rgb="FF00800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243</xdr:col>
      <xdr:colOff>1</xdr:colOff>
      <xdr:row>42</xdr:row>
      <xdr:rowOff>142875</xdr:rowOff>
    </xdr:from>
    <xdr:to>
      <xdr:col>256</xdr:col>
      <xdr:colOff>22413</xdr:colOff>
      <xdr:row>44</xdr:row>
      <xdr:rowOff>54770</xdr:rowOff>
    </xdr:to>
    <xdr:sp macro="" textlink="">
      <xdr:nvSpPr>
        <xdr:cNvPr id="2" name="五角星 1">
          <a:extLst>
            <a:ext uri="{FF2B5EF4-FFF2-40B4-BE49-F238E27FC236}">
              <a16:creationId xmlns:a16="http://schemas.microsoft.com/office/drawing/2014/main" xmlns="" id="{00000000-0008-0000-0100-000002000000}"/>
            </a:ext>
          </a:extLst>
        </xdr:cNvPr>
        <xdr:cNvSpPr/>
      </xdr:nvSpPr>
      <xdr:spPr>
        <a:xfrm>
          <a:off x="15287626" y="11644313"/>
          <a:ext cx="331975" cy="364332"/>
        </a:xfrm>
        <a:prstGeom prst="star5">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zoomScalePageLayoutView="90" workbookViewId="0">
      <selection activeCell="A5" sqref="A5"/>
    </sheetView>
  </sheetViews>
  <sheetFormatPr baseColWidth="10" defaultColWidth="9" defaultRowHeight="11" x14ac:dyDescent="0.15"/>
  <cols>
    <col min="1" max="1" width="14.83203125" style="5" customWidth="1"/>
    <col min="2" max="2" width="10.6640625" style="5" customWidth="1"/>
    <col min="3" max="3" width="13" style="5" customWidth="1"/>
    <col min="4" max="7" width="18.6640625" style="5" customWidth="1"/>
    <col min="8" max="8" width="12.33203125" style="5" customWidth="1"/>
    <col min="9" max="16384" width="9" style="5"/>
  </cols>
  <sheetData>
    <row r="1" spans="1:10" ht="32" customHeight="1" x14ac:dyDescent="0.15">
      <c r="A1" s="192" t="s">
        <v>505</v>
      </c>
      <c r="B1" s="193"/>
      <c r="C1" s="193"/>
      <c r="D1" s="193"/>
      <c r="E1" s="193"/>
      <c r="F1" s="193"/>
      <c r="G1" s="194"/>
      <c r="H1" s="4"/>
    </row>
    <row r="2" spans="1:10" ht="20" customHeight="1" x14ac:dyDescent="0.15">
      <c r="A2" s="187" t="s">
        <v>2</v>
      </c>
      <c r="B2" s="199" t="s">
        <v>280</v>
      </c>
      <c r="C2" s="199"/>
      <c r="D2" s="199"/>
      <c r="E2" s="199"/>
      <c r="F2" s="199"/>
      <c r="G2" s="126"/>
      <c r="H2" s="4"/>
    </row>
    <row r="3" spans="1:10" ht="20" customHeight="1" x14ac:dyDescent="0.15">
      <c r="A3" s="187" t="s">
        <v>3</v>
      </c>
      <c r="B3" s="200">
        <v>43138</v>
      </c>
      <c r="C3" s="199"/>
      <c r="D3" s="199"/>
      <c r="E3" s="199"/>
      <c r="F3" s="199"/>
      <c r="G3" s="126"/>
      <c r="H3" s="4"/>
    </row>
    <row r="4" spans="1:10" ht="20" customHeight="1" x14ac:dyDescent="0.15">
      <c r="A4" s="187" t="s">
        <v>4</v>
      </c>
      <c r="B4" s="199" t="s">
        <v>502</v>
      </c>
      <c r="C4" s="199"/>
      <c r="D4" s="199"/>
      <c r="E4" s="199"/>
      <c r="F4" s="199"/>
      <c r="G4" s="126"/>
      <c r="H4" s="4"/>
    </row>
    <row r="5" spans="1:10" ht="20" customHeight="1" x14ac:dyDescent="0.15">
      <c r="A5" s="187" t="s">
        <v>5</v>
      </c>
      <c r="B5" s="200">
        <v>43374</v>
      </c>
      <c r="C5" s="199"/>
      <c r="D5" s="199"/>
      <c r="E5" s="199"/>
      <c r="F5" s="199"/>
      <c r="G5" s="126"/>
      <c r="H5" s="4"/>
    </row>
    <row r="6" spans="1:10" ht="20" customHeight="1" x14ac:dyDescent="0.15">
      <c r="A6" s="188" t="s">
        <v>6</v>
      </c>
      <c r="B6" s="199" t="s">
        <v>419</v>
      </c>
      <c r="C6" s="199"/>
      <c r="D6" s="199"/>
      <c r="E6" s="199"/>
      <c r="F6" s="199"/>
      <c r="G6" s="126"/>
      <c r="H6" s="4"/>
    </row>
    <row r="7" spans="1:10" ht="20" customHeight="1" x14ac:dyDescent="0.15">
      <c r="A7" s="187" t="s">
        <v>506</v>
      </c>
      <c r="B7" s="197" t="s">
        <v>418</v>
      </c>
      <c r="C7" s="199"/>
      <c r="D7" s="199"/>
      <c r="E7" s="199"/>
      <c r="F7" s="199"/>
      <c r="G7" s="126"/>
      <c r="H7" s="4"/>
    </row>
    <row r="8" spans="1:10" ht="20" customHeight="1" x14ac:dyDescent="0.15">
      <c r="A8" s="195" t="s">
        <v>507</v>
      </c>
      <c r="B8" s="197" t="s">
        <v>420</v>
      </c>
      <c r="C8" s="139" t="s">
        <v>7</v>
      </c>
      <c r="D8" s="128" t="s">
        <v>8</v>
      </c>
      <c r="E8" s="128"/>
      <c r="F8" s="128"/>
      <c r="G8" s="129"/>
    </row>
    <row r="9" spans="1:10" ht="20" customHeight="1" x14ac:dyDescent="0.15">
      <c r="A9" s="196"/>
      <c r="B9" s="198"/>
      <c r="C9" s="140" t="s">
        <v>9</v>
      </c>
      <c r="D9" s="125" t="s">
        <v>10</v>
      </c>
      <c r="E9" s="125" t="s">
        <v>11</v>
      </c>
      <c r="F9" s="125" t="s">
        <v>28</v>
      </c>
      <c r="G9" s="131" t="s">
        <v>12</v>
      </c>
    </row>
    <row r="10" spans="1:10" ht="20" customHeight="1" x14ac:dyDescent="0.15">
      <c r="A10" s="196"/>
      <c r="B10" s="198"/>
      <c r="C10" s="141"/>
      <c r="D10" s="125" t="s">
        <v>13</v>
      </c>
      <c r="E10" s="125" t="s">
        <v>14</v>
      </c>
      <c r="F10" s="125" t="s">
        <v>29</v>
      </c>
      <c r="G10" s="131" t="s">
        <v>263</v>
      </c>
      <c r="J10" s="6"/>
    </row>
    <row r="11" spans="1:10" ht="20" customHeight="1" x14ac:dyDescent="0.15">
      <c r="A11" s="196"/>
      <c r="B11" s="198"/>
      <c r="C11" s="140" t="s">
        <v>15</v>
      </c>
      <c r="D11" s="125" t="s">
        <v>16</v>
      </c>
      <c r="E11" s="125" t="s">
        <v>24</v>
      </c>
      <c r="F11" s="125" t="s">
        <v>17</v>
      </c>
      <c r="G11" s="131" t="s">
        <v>30</v>
      </c>
    </row>
    <row r="12" spans="1:10" ht="20" customHeight="1" x14ac:dyDescent="0.15">
      <c r="A12" s="196"/>
      <c r="B12" s="198"/>
      <c r="C12" s="140" t="s">
        <v>18</v>
      </c>
      <c r="D12" s="125" t="s">
        <v>19</v>
      </c>
      <c r="E12" s="125" t="s">
        <v>20</v>
      </c>
      <c r="F12" s="125" t="s">
        <v>21</v>
      </c>
      <c r="G12" s="131" t="s">
        <v>22</v>
      </c>
    </row>
    <row r="13" spans="1:10" ht="20" customHeight="1" x14ac:dyDescent="0.15">
      <c r="A13" s="196"/>
      <c r="B13" s="198"/>
      <c r="C13" s="142"/>
      <c r="D13" s="130" t="s">
        <v>23</v>
      </c>
      <c r="E13" s="130" t="s">
        <v>31</v>
      </c>
      <c r="F13" s="130"/>
      <c r="G13" s="127"/>
    </row>
    <row r="14" spans="1:10" ht="20" customHeight="1" x14ac:dyDescent="0.15">
      <c r="A14" s="196"/>
      <c r="B14" s="143" t="s">
        <v>258</v>
      </c>
      <c r="C14" s="155"/>
      <c r="D14" s="137"/>
      <c r="E14" s="137"/>
      <c r="F14" s="137"/>
      <c r="G14" s="138"/>
    </row>
    <row r="15" spans="1:10" ht="20" customHeight="1" x14ac:dyDescent="0.15">
      <c r="A15" s="189" t="s">
        <v>508</v>
      </c>
      <c r="B15" s="143" t="s">
        <v>259</v>
      </c>
      <c r="C15" s="132"/>
      <c r="D15" s="132"/>
      <c r="E15" s="132"/>
      <c r="F15" s="132"/>
      <c r="G15" s="133"/>
    </row>
    <row r="16" spans="1:10" ht="20" customHeight="1" x14ac:dyDescent="0.15">
      <c r="A16" s="190" t="s">
        <v>509</v>
      </c>
      <c r="B16" s="143" t="s">
        <v>260</v>
      </c>
      <c r="C16" s="134"/>
      <c r="D16" s="134"/>
      <c r="E16" s="134"/>
      <c r="F16" s="134"/>
      <c r="G16" s="135"/>
    </row>
    <row r="17" spans="1:2" ht="16" x14ac:dyDescent="0.15">
      <c r="A17" s="118"/>
      <c r="B17" s="136"/>
    </row>
  </sheetData>
  <mergeCells count="9">
    <mergeCell ref="A1:G1"/>
    <mergeCell ref="A8:A14"/>
    <mergeCell ref="B8:B13"/>
    <mergeCell ref="B2:F2"/>
    <mergeCell ref="B3:F3"/>
    <mergeCell ref="B4:F4"/>
    <mergeCell ref="B5:F5"/>
    <mergeCell ref="B6:F6"/>
    <mergeCell ref="B7:F7"/>
  </mergeCells>
  <phoneticPr fontId="1" type="noConversion"/>
  <pageMargins left="1.43" right="0.75" top="0.72" bottom="1" header="0.5" footer="0.5"/>
  <pageSetup paperSize="9" scale="99" orientation="landscape"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NK55"/>
  <sheetViews>
    <sheetView showGridLines="0" tabSelected="1" topLeftCell="A26" zoomScale="80" zoomScaleNormal="80" zoomScaleSheetLayoutView="90" zoomScalePageLayoutView="80" workbookViewId="0">
      <selection activeCell="C40" sqref="C40"/>
    </sheetView>
  </sheetViews>
  <sheetFormatPr baseColWidth="10" defaultColWidth="9" defaultRowHeight="18" x14ac:dyDescent="0.15"/>
  <cols>
    <col min="1" max="1" width="8" style="1" customWidth="1"/>
    <col min="2" max="2" width="4.1640625" style="1" customWidth="1"/>
    <col min="3" max="3" width="39" style="1" customWidth="1"/>
    <col min="4" max="5" width="11.1640625" style="46" customWidth="1"/>
    <col min="6" max="6" width="7.6640625" style="1" customWidth="1"/>
    <col min="7" max="14" width="7.1640625" style="1" customWidth="1"/>
    <col min="15" max="374" width="0.33203125" style="1" customWidth="1"/>
    <col min="375" max="16384" width="9" style="1"/>
  </cols>
  <sheetData>
    <row r="1" spans="1:374" ht="30" customHeight="1" x14ac:dyDescent="0.15">
      <c r="A1" s="201" t="s">
        <v>141</v>
      </c>
      <c r="B1" s="201"/>
      <c r="C1" s="201"/>
      <c r="D1" s="201"/>
      <c r="E1" s="201"/>
      <c r="F1" s="201"/>
      <c r="G1" s="201"/>
      <c r="H1" s="201"/>
      <c r="I1" s="201"/>
      <c r="J1" s="201"/>
      <c r="K1" s="201"/>
      <c r="L1" s="201"/>
      <c r="M1" s="201"/>
      <c r="N1" s="201"/>
      <c r="O1" s="119"/>
      <c r="P1" s="119"/>
      <c r="Q1" s="119"/>
      <c r="R1" s="119"/>
      <c r="S1" s="119"/>
      <c r="T1" s="119"/>
      <c r="U1" s="119"/>
      <c r="V1" s="119"/>
      <c r="W1" s="119"/>
      <c r="X1" s="119"/>
      <c r="Y1" s="119"/>
      <c r="Z1" s="119"/>
      <c r="AA1" s="119"/>
      <c r="AB1" s="119"/>
      <c r="AC1" s="119"/>
      <c r="AD1" s="119"/>
      <c r="AE1" s="119"/>
      <c r="AF1" s="119"/>
      <c r="AG1" s="119"/>
      <c r="AH1" s="119"/>
      <c r="AI1" s="119"/>
      <c r="AJ1" s="119"/>
      <c r="AK1" s="119"/>
      <c r="AL1" s="119"/>
      <c r="AM1" s="119"/>
      <c r="AN1" s="119"/>
      <c r="AO1" s="119"/>
      <c r="AP1" s="119"/>
      <c r="AQ1" s="119"/>
      <c r="AR1" s="119"/>
    </row>
    <row r="2" spans="1:374" s="87" customFormat="1" ht="24" customHeight="1" x14ac:dyDescent="0.25">
      <c r="A2" s="236" t="s">
        <v>404</v>
      </c>
      <c r="B2" s="236"/>
      <c r="C2" s="237" t="s">
        <v>417</v>
      </c>
      <c r="D2" s="238"/>
      <c r="E2" s="222" t="s">
        <v>497</v>
      </c>
      <c r="F2" s="223"/>
      <c r="G2" s="206" t="s">
        <v>416</v>
      </c>
      <c r="H2" s="206"/>
      <c r="I2" s="206"/>
      <c r="J2" s="206"/>
      <c r="K2" s="206"/>
      <c r="L2" s="207" t="s">
        <v>503</v>
      </c>
      <c r="M2" s="218" t="str">
        <f>计划概要!B4</f>
        <v>V1.0</v>
      </c>
      <c r="N2" s="219"/>
    </row>
    <row r="3" spans="1:374" s="87" customFormat="1" ht="24" customHeight="1" x14ac:dyDescent="0.25">
      <c r="A3" s="236" t="s">
        <v>405</v>
      </c>
      <c r="B3" s="236"/>
      <c r="C3" s="239" t="s">
        <v>406</v>
      </c>
      <c r="D3" s="240"/>
      <c r="E3" s="224"/>
      <c r="F3" s="225"/>
      <c r="G3" s="206"/>
      <c r="H3" s="206"/>
      <c r="I3" s="206"/>
      <c r="J3" s="206"/>
      <c r="K3" s="206"/>
      <c r="L3" s="208"/>
      <c r="M3" s="220"/>
      <c r="N3" s="221"/>
    </row>
    <row r="4" spans="1:374" s="87" customFormat="1" ht="24" customHeight="1" x14ac:dyDescent="0.25">
      <c r="A4" s="236" t="s">
        <v>407</v>
      </c>
      <c r="B4" s="236"/>
      <c r="C4" s="239" t="s">
        <v>412</v>
      </c>
      <c r="D4" s="240"/>
      <c r="E4" s="224"/>
      <c r="F4" s="225"/>
      <c r="G4" s="206"/>
      <c r="H4" s="206"/>
      <c r="I4" s="206"/>
      <c r="J4" s="206"/>
      <c r="K4" s="206"/>
      <c r="L4" s="209" t="s">
        <v>504</v>
      </c>
      <c r="M4" s="212">
        <f>计划概要!B3</f>
        <v>43138</v>
      </c>
      <c r="N4" s="213"/>
    </row>
    <row r="5" spans="1:374" s="87" customFormat="1" ht="24" customHeight="1" x14ac:dyDescent="0.25">
      <c r="A5" s="236" t="s">
        <v>408</v>
      </c>
      <c r="B5" s="236"/>
      <c r="C5" s="90" t="s">
        <v>413</v>
      </c>
      <c r="D5" s="91" t="s">
        <v>409</v>
      </c>
      <c r="E5" s="224"/>
      <c r="F5" s="225"/>
      <c r="G5" s="206"/>
      <c r="H5" s="206"/>
      <c r="I5" s="206"/>
      <c r="J5" s="206"/>
      <c r="K5" s="206"/>
      <c r="L5" s="210"/>
      <c r="M5" s="214"/>
      <c r="N5" s="215"/>
    </row>
    <row r="6" spans="1:374" s="87" customFormat="1" ht="24" customHeight="1" x14ac:dyDescent="0.25">
      <c r="A6" s="236" t="s">
        <v>410</v>
      </c>
      <c r="B6" s="236"/>
      <c r="C6" s="90" t="s">
        <v>413</v>
      </c>
      <c r="D6" s="92" t="e">
        <f>SUM(D8:D227)</f>
        <v>#REF!</v>
      </c>
      <c r="E6" s="226"/>
      <c r="F6" s="227"/>
      <c r="G6" s="206"/>
      <c r="H6" s="206"/>
      <c r="I6" s="206"/>
      <c r="J6" s="206"/>
      <c r="K6" s="206"/>
      <c r="L6" s="211"/>
      <c r="M6" s="216"/>
      <c r="N6" s="217"/>
    </row>
    <row r="7" spans="1:374" s="13" customFormat="1" ht="24.25" customHeight="1" thickBot="1" x14ac:dyDescent="0.2">
      <c r="A7" s="23"/>
      <c r="B7" s="24"/>
      <c r="C7" s="24"/>
      <c r="D7" s="41"/>
      <c r="E7" s="41"/>
      <c r="F7" s="24"/>
      <c r="G7" s="24"/>
      <c r="H7" s="24"/>
      <c r="I7" s="24"/>
      <c r="J7" s="24"/>
      <c r="K7" s="24"/>
      <c r="L7" s="24"/>
      <c r="M7" s="24"/>
      <c r="N7" s="25"/>
      <c r="O7" s="26">
        <f>O8</f>
        <v>43101</v>
      </c>
      <c r="P7" s="26">
        <f>O7+1</f>
        <v>43102</v>
      </c>
      <c r="Q7" s="26">
        <f t="shared" ref="Q7:AR7" si="0">P7+1</f>
        <v>43103</v>
      </c>
      <c r="R7" s="26">
        <f t="shared" si="0"/>
        <v>43104</v>
      </c>
      <c r="S7" s="26">
        <f t="shared" si="0"/>
        <v>43105</v>
      </c>
      <c r="T7" s="26">
        <f t="shared" si="0"/>
        <v>43106</v>
      </c>
      <c r="U7" s="26">
        <f t="shared" si="0"/>
        <v>43107</v>
      </c>
      <c r="V7" s="26">
        <f t="shared" si="0"/>
        <v>43108</v>
      </c>
      <c r="W7" s="26">
        <f t="shared" si="0"/>
        <v>43109</v>
      </c>
      <c r="X7" s="26">
        <f t="shared" si="0"/>
        <v>43110</v>
      </c>
      <c r="Y7" s="26">
        <f t="shared" si="0"/>
        <v>43111</v>
      </c>
      <c r="Z7" s="26">
        <f t="shared" si="0"/>
        <v>43112</v>
      </c>
      <c r="AA7" s="26">
        <f t="shared" si="0"/>
        <v>43113</v>
      </c>
      <c r="AB7" s="26">
        <f t="shared" si="0"/>
        <v>43114</v>
      </c>
      <c r="AC7" s="26">
        <f t="shared" si="0"/>
        <v>43115</v>
      </c>
      <c r="AD7" s="26">
        <f t="shared" si="0"/>
        <v>43116</v>
      </c>
      <c r="AE7" s="26">
        <f t="shared" si="0"/>
        <v>43117</v>
      </c>
      <c r="AF7" s="26">
        <f t="shared" si="0"/>
        <v>43118</v>
      </c>
      <c r="AG7" s="26">
        <f t="shared" si="0"/>
        <v>43119</v>
      </c>
      <c r="AH7" s="26">
        <f t="shared" si="0"/>
        <v>43120</v>
      </c>
      <c r="AI7" s="26">
        <f t="shared" si="0"/>
        <v>43121</v>
      </c>
      <c r="AJ7" s="26">
        <f t="shared" si="0"/>
        <v>43122</v>
      </c>
      <c r="AK7" s="26">
        <f t="shared" si="0"/>
        <v>43123</v>
      </c>
      <c r="AL7" s="26">
        <f t="shared" si="0"/>
        <v>43124</v>
      </c>
      <c r="AM7" s="26">
        <f t="shared" si="0"/>
        <v>43125</v>
      </c>
      <c r="AN7" s="26">
        <f t="shared" si="0"/>
        <v>43126</v>
      </c>
      <c r="AO7" s="26">
        <f t="shared" si="0"/>
        <v>43127</v>
      </c>
      <c r="AP7" s="26">
        <f t="shared" si="0"/>
        <v>43128</v>
      </c>
      <c r="AQ7" s="26">
        <f t="shared" si="0"/>
        <v>43129</v>
      </c>
      <c r="AR7" s="26">
        <f t="shared" si="0"/>
        <v>43130</v>
      </c>
      <c r="AS7" s="26">
        <f>AS8</f>
        <v>43132</v>
      </c>
      <c r="AT7" s="26">
        <f>AS7+1</f>
        <v>43133</v>
      </c>
      <c r="AU7" s="26">
        <f t="shared" ref="AU7:BV7" si="1">AT7+1</f>
        <v>43134</v>
      </c>
      <c r="AV7" s="26">
        <f t="shared" si="1"/>
        <v>43135</v>
      </c>
      <c r="AW7" s="26">
        <f t="shared" si="1"/>
        <v>43136</v>
      </c>
      <c r="AX7" s="26">
        <f t="shared" si="1"/>
        <v>43137</v>
      </c>
      <c r="AY7" s="26">
        <f t="shared" si="1"/>
        <v>43138</v>
      </c>
      <c r="AZ7" s="26">
        <f t="shared" si="1"/>
        <v>43139</v>
      </c>
      <c r="BA7" s="26">
        <f t="shared" si="1"/>
        <v>43140</v>
      </c>
      <c r="BB7" s="26">
        <f t="shared" si="1"/>
        <v>43141</v>
      </c>
      <c r="BC7" s="26">
        <f t="shared" si="1"/>
        <v>43142</v>
      </c>
      <c r="BD7" s="26">
        <f t="shared" si="1"/>
        <v>43143</v>
      </c>
      <c r="BE7" s="26">
        <f t="shared" si="1"/>
        <v>43144</v>
      </c>
      <c r="BF7" s="26">
        <f t="shared" si="1"/>
        <v>43145</v>
      </c>
      <c r="BG7" s="26">
        <f t="shared" si="1"/>
        <v>43146</v>
      </c>
      <c r="BH7" s="26">
        <f t="shared" si="1"/>
        <v>43147</v>
      </c>
      <c r="BI7" s="26">
        <f t="shared" si="1"/>
        <v>43148</v>
      </c>
      <c r="BJ7" s="26">
        <f t="shared" si="1"/>
        <v>43149</v>
      </c>
      <c r="BK7" s="26">
        <f t="shared" si="1"/>
        <v>43150</v>
      </c>
      <c r="BL7" s="26">
        <f t="shared" si="1"/>
        <v>43151</v>
      </c>
      <c r="BM7" s="26">
        <f t="shared" si="1"/>
        <v>43152</v>
      </c>
      <c r="BN7" s="26">
        <f t="shared" si="1"/>
        <v>43153</v>
      </c>
      <c r="BO7" s="26">
        <f t="shared" si="1"/>
        <v>43154</v>
      </c>
      <c r="BP7" s="26">
        <f t="shared" si="1"/>
        <v>43155</v>
      </c>
      <c r="BQ7" s="26">
        <f t="shared" si="1"/>
        <v>43156</v>
      </c>
      <c r="BR7" s="26">
        <f t="shared" si="1"/>
        <v>43157</v>
      </c>
      <c r="BS7" s="26">
        <f t="shared" si="1"/>
        <v>43158</v>
      </c>
      <c r="BT7" s="26">
        <f t="shared" si="1"/>
        <v>43159</v>
      </c>
      <c r="BU7" s="26">
        <f t="shared" si="1"/>
        <v>43160</v>
      </c>
      <c r="BV7" s="26">
        <f t="shared" si="1"/>
        <v>43161</v>
      </c>
      <c r="BW7" s="26">
        <f>BW8</f>
        <v>43160</v>
      </c>
      <c r="BX7" s="26">
        <f>BW7+1</f>
        <v>43161</v>
      </c>
      <c r="BY7" s="26">
        <f t="shared" ref="BY7:CZ7" si="2">BX7+1</f>
        <v>43162</v>
      </c>
      <c r="BZ7" s="26">
        <f t="shared" si="2"/>
        <v>43163</v>
      </c>
      <c r="CA7" s="26">
        <f t="shared" si="2"/>
        <v>43164</v>
      </c>
      <c r="CB7" s="26">
        <f t="shared" si="2"/>
        <v>43165</v>
      </c>
      <c r="CC7" s="26">
        <f t="shared" si="2"/>
        <v>43166</v>
      </c>
      <c r="CD7" s="26">
        <f t="shared" si="2"/>
        <v>43167</v>
      </c>
      <c r="CE7" s="26">
        <f t="shared" si="2"/>
        <v>43168</v>
      </c>
      <c r="CF7" s="26">
        <f t="shared" si="2"/>
        <v>43169</v>
      </c>
      <c r="CG7" s="26">
        <f t="shared" si="2"/>
        <v>43170</v>
      </c>
      <c r="CH7" s="26">
        <f t="shared" si="2"/>
        <v>43171</v>
      </c>
      <c r="CI7" s="26">
        <f t="shared" si="2"/>
        <v>43172</v>
      </c>
      <c r="CJ7" s="26">
        <f t="shared" si="2"/>
        <v>43173</v>
      </c>
      <c r="CK7" s="26">
        <f t="shared" si="2"/>
        <v>43174</v>
      </c>
      <c r="CL7" s="26">
        <f t="shared" si="2"/>
        <v>43175</v>
      </c>
      <c r="CM7" s="26">
        <f t="shared" si="2"/>
        <v>43176</v>
      </c>
      <c r="CN7" s="26">
        <f t="shared" si="2"/>
        <v>43177</v>
      </c>
      <c r="CO7" s="26">
        <f t="shared" si="2"/>
        <v>43178</v>
      </c>
      <c r="CP7" s="26">
        <f t="shared" si="2"/>
        <v>43179</v>
      </c>
      <c r="CQ7" s="26">
        <f t="shared" si="2"/>
        <v>43180</v>
      </c>
      <c r="CR7" s="26">
        <f t="shared" si="2"/>
        <v>43181</v>
      </c>
      <c r="CS7" s="26">
        <f t="shared" si="2"/>
        <v>43182</v>
      </c>
      <c r="CT7" s="26">
        <f t="shared" si="2"/>
        <v>43183</v>
      </c>
      <c r="CU7" s="26">
        <f t="shared" si="2"/>
        <v>43184</v>
      </c>
      <c r="CV7" s="26">
        <f t="shared" si="2"/>
        <v>43185</v>
      </c>
      <c r="CW7" s="26">
        <f t="shared" si="2"/>
        <v>43186</v>
      </c>
      <c r="CX7" s="26">
        <f t="shared" si="2"/>
        <v>43187</v>
      </c>
      <c r="CY7" s="26">
        <f t="shared" si="2"/>
        <v>43188</v>
      </c>
      <c r="CZ7" s="26">
        <f t="shared" si="2"/>
        <v>43189</v>
      </c>
      <c r="DA7" s="26">
        <f>DA8</f>
        <v>43191</v>
      </c>
      <c r="DB7" s="26">
        <f>DA7+1</f>
        <v>43192</v>
      </c>
      <c r="DC7" s="26">
        <f t="shared" ref="DC7:ED7" si="3">DB7+1</f>
        <v>43193</v>
      </c>
      <c r="DD7" s="26">
        <f t="shared" si="3"/>
        <v>43194</v>
      </c>
      <c r="DE7" s="26">
        <f t="shared" si="3"/>
        <v>43195</v>
      </c>
      <c r="DF7" s="26">
        <f t="shared" si="3"/>
        <v>43196</v>
      </c>
      <c r="DG7" s="26">
        <f t="shared" si="3"/>
        <v>43197</v>
      </c>
      <c r="DH7" s="26">
        <f t="shared" si="3"/>
        <v>43198</v>
      </c>
      <c r="DI7" s="26">
        <f t="shared" si="3"/>
        <v>43199</v>
      </c>
      <c r="DJ7" s="26">
        <f t="shared" si="3"/>
        <v>43200</v>
      </c>
      <c r="DK7" s="26">
        <f t="shared" si="3"/>
        <v>43201</v>
      </c>
      <c r="DL7" s="26">
        <f t="shared" si="3"/>
        <v>43202</v>
      </c>
      <c r="DM7" s="26">
        <f t="shared" si="3"/>
        <v>43203</v>
      </c>
      <c r="DN7" s="26">
        <f t="shared" si="3"/>
        <v>43204</v>
      </c>
      <c r="DO7" s="26">
        <f t="shared" si="3"/>
        <v>43205</v>
      </c>
      <c r="DP7" s="26">
        <f t="shared" si="3"/>
        <v>43206</v>
      </c>
      <c r="DQ7" s="26">
        <f t="shared" si="3"/>
        <v>43207</v>
      </c>
      <c r="DR7" s="26">
        <f t="shared" si="3"/>
        <v>43208</v>
      </c>
      <c r="DS7" s="26">
        <f t="shared" si="3"/>
        <v>43209</v>
      </c>
      <c r="DT7" s="26">
        <f t="shared" si="3"/>
        <v>43210</v>
      </c>
      <c r="DU7" s="26">
        <f t="shared" si="3"/>
        <v>43211</v>
      </c>
      <c r="DV7" s="26">
        <f t="shared" si="3"/>
        <v>43212</v>
      </c>
      <c r="DW7" s="26">
        <f t="shared" si="3"/>
        <v>43213</v>
      </c>
      <c r="DX7" s="26">
        <f t="shared" si="3"/>
        <v>43214</v>
      </c>
      <c r="DY7" s="26">
        <f t="shared" si="3"/>
        <v>43215</v>
      </c>
      <c r="DZ7" s="26">
        <f t="shared" si="3"/>
        <v>43216</v>
      </c>
      <c r="EA7" s="26">
        <f t="shared" si="3"/>
        <v>43217</v>
      </c>
      <c r="EB7" s="26">
        <f t="shared" si="3"/>
        <v>43218</v>
      </c>
      <c r="EC7" s="26">
        <f t="shared" si="3"/>
        <v>43219</v>
      </c>
      <c r="ED7" s="26">
        <f t="shared" si="3"/>
        <v>43220</v>
      </c>
      <c r="EE7" s="26">
        <f>EE8</f>
        <v>43221</v>
      </c>
      <c r="EF7" s="26">
        <f>EE7+1</f>
        <v>43222</v>
      </c>
      <c r="EG7" s="26">
        <f t="shared" ref="EG7:FH7" si="4">EF7+1</f>
        <v>43223</v>
      </c>
      <c r="EH7" s="26">
        <f t="shared" si="4"/>
        <v>43224</v>
      </c>
      <c r="EI7" s="26">
        <f t="shared" si="4"/>
        <v>43225</v>
      </c>
      <c r="EJ7" s="26">
        <f t="shared" si="4"/>
        <v>43226</v>
      </c>
      <c r="EK7" s="26">
        <f t="shared" si="4"/>
        <v>43227</v>
      </c>
      <c r="EL7" s="26">
        <f t="shared" si="4"/>
        <v>43228</v>
      </c>
      <c r="EM7" s="26">
        <f t="shared" si="4"/>
        <v>43229</v>
      </c>
      <c r="EN7" s="26">
        <f t="shared" si="4"/>
        <v>43230</v>
      </c>
      <c r="EO7" s="26">
        <f t="shared" si="4"/>
        <v>43231</v>
      </c>
      <c r="EP7" s="26">
        <f t="shared" si="4"/>
        <v>43232</v>
      </c>
      <c r="EQ7" s="26">
        <f t="shared" si="4"/>
        <v>43233</v>
      </c>
      <c r="ER7" s="26">
        <f t="shared" si="4"/>
        <v>43234</v>
      </c>
      <c r="ES7" s="26">
        <f t="shared" si="4"/>
        <v>43235</v>
      </c>
      <c r="ET7" s="26">
        <f t="shared" si="4"/>
        <v>43236</v>
      </c>
      <c r="EU7" s="26">
        <f t="shared" si="4"/>
        <v>43237</v>
      </c>
      <c r="EV7" s="26">
        <f t="shared" si="4"/>
        <v>43238</v>
      </c>
      <c r="EW7" s="26">
        <f t="shared" si="4"/>
        <v>43239</v>
      </c>
      <c r="EX7" s="26">
        <f t="shared" si="4"/>
        <v>43240</v>
      </c>
      <c r="EY7" s="26">
        <f t="shared" si="4"/>
        <v>43241</v>
      </c>
      <c r="EZ7" s="26">
        <f t="shared" si="4"/>
        <v>43242</v>
      </c>
      <c r="FA7" s="26">
        <f t="shared" si="4"/>
        <v>43243</v>
      </c>
      <c r="FB7" s="26">
        <f t="shared" si="4"/>
        <v>43244</v>
      </c>
      <c r="FC7" s="26">
        <f t="shared" si="4"/>
        <v>43245</v>
      </c>
      <c r="FD7" s="26">
        <f t="shared" si="4"/>
        <v>43246</v>
      </c>
      <c r="FE7" s="26">
        <f t="shared" si="4"/>
        <v>43247</v>
      </c>
      <c r="FF7" s="26">
        <f t="shared" si="4"/>
        <v>43248</v>
      </c>
      <c r="FG7" s="26">
        <f t="shared" si="4"/>
        <v>43249</v>
      </c>
      <c r="FH7" s="26">
        <f t="shared" si="4"/>
        <v>43250</v>
      </c>
      <c r="FI7" s="26">
        <f>FI8</f>
        <v>43252</v>
      </c>
      <c r="FJ7" s="26">
        <f>FI7+1</f>
        <v>43253</v>
      </c>
      <c r="FK7" s="26">
        <f t="shared" ref="FK7:GL7" si="5">FJ7+1</f>
        <v>43254</v>
      </c>
      <c r="FL7" s="26">
        <f t="shared" si="5"/>
        <v>43255</v>
      </c>
      <c r="FM7" s="26">
        <f t="shared" si="5"/>
        <v>43256</v>
      </c>
      <c r="FN7" s="26">
        <f t="shared" si="5"/>
        <v>43257</v>
      </c>
      <c r="FO7" s="26">
        <f t="shared" si="5"/>
        <v>43258</v>
      </c>
      <c r="FP7" s="26">
        <f t="shared" si="5"/>
        <v>43259</v>
      </c>
      <c r="FQ7" s="26">
        <f t="shared" si="5"/>
        <v>43260</v>
      </c>
      <c r="FR7" s="26">
        <f t="shared" si="5"/>
        <v>43261</v>
      </c>
      <c r="FS7" s="26">
        <f t="shared" si="5"/>
        <v>43262</v>
      </c>
      <c r="FT7" s="26">
        <f t="shared" si="5"/>
        <v>43263</v>
      </c>
      <c r="FU7" s="26">
        <f t="shared" si="5"/>
        <v>43264</v>
      </c>
      <c r="FV7" s="26">
        <f t="shared" si="5"/>
        <v>43265</v>
      </c>
      <c r="FW7" s="26">
        <f t="shared" si="5"/>
        <v>43266</v>
      </c>
      <c r="FX7" s="26">
        <f t="shared" si="5"/>
        <v>43267</v>
      </c>
      <c r="FY7" s="26">
        <f t="shared" si="5"/>
        <v>43268</v>
      </c>
      <c r="FZ7" s="26">
        <f t="shared" si="5"/>
        <v>43269</v>
      </c>
      <c r="GA7" s="26">
        <f t="shared" si="5"/>
        <v>43270</v>
      </c>
      <c r="GB7" s="26">
        <f t="shared" si="5"/>
        <v>43271</v>
      </c>
      <c r="GC7" s="26">
        <f t="shared" si="5"/>
        <v>43272</v>
      </c>
      <c r="GD7" s="26">
        <f t="shared" si="5"/>
        <v>43273</v>
      </c>
      <c r="GE7" s="26">
        <f t="shared" si="5"/>
        <v>43274</v>
      </c>
      <c r="GF7" s="26">
        <f t="shared" si="5"/>
        <v>43275</v>
      </c>
      <c r="GG7" s="26">
        <f t="shared" si="5"/>
        <v>43276</v>
      </c>
      <c r="GH7" s="26">
        <f t="shared" si="5"/>
        <v>43277</v>
      </c>
      <c r="GI7" s="26">
        <f t="shared" si="5"/>
        <v>43278</v>
      </c>
      <c r="GJ7" s="26">
        <f t="shared" si="5"/>
        <v>43279</v>
      </c>
      <c r="GK7" s="26">
        <f t="shared" si="5"/>
        <v>43280</v>
      </c>
      <c r="GL7" s="26">
        <f t="shared" si="5"/>
        <v>43281</v>
      </c>
      <c r="GM7" s="26">
        <f>GM8</f>
        <v>43282</v>
      </c>
      <c r="GN7" s="26">
        <f>GM7+1</f>
        <v>43283</v>
      </c>
      <c r="GO7" s="26">
        <f t="shared" ref="GO7:HP7" si="6">GN7+1</f>
        <v>43284</v>
      </c>
      <c r="GP7" s="26">
        <f t="shared" si="6"/>
        <v>43285</v>
      </c>
      <c r="GQ7" s="26">
        <f t="shared" si="6"/>
        <v>43286</v>
      </c>
      <c r="GR7" s="26">
        <f t="shared" si="6"/>
        <v>43287</v>
      </c>
      <c r="GS7" s="26">
        <f t="shared" si="6"/>
        <v>43288</v>
      </c>
      <c r="GT7" s="26">
        <f t="shared" si="6"/>
        <v>43289</v>
      </c>
      <c r="GU7" s="26">
        <f t="shared" si="6"/>
        <v>43290</v>
      </c>
      <c r="GV7" s="26">
        <f t="shared" si="6"/>
        <v>43291</v>
      </c>
      <c r="GW7" s="26">
        <f t="shared" si="6"/>
        <v>43292</v>
      </c>
      <c r="GX7" s="26">
        <f t="shared" si="6"/>
        <v>43293</v>
      </c>
      <c r="GY7" s="26">
        <f t="shared" si="6"/>
        <v>43294</v>
      </c>
      <c r="GZ7" s="26">
        <f t="shared" si="6"/>
        <v>43295</v>
      </c>
      <c r="HA7" s="26">
        <f t="shared" si="6"/>
        <v>43296</v>
      </c>
      <c r="HB7" s="26">
        <f t="shared" si="6"/>
        <v>43297</v>
      </c>
      <c r="HC7" s="26">
        <f t="shared" si="6"/>
        <v>43298</v>
      </c>
      <c r="HD7" s="26">
        <f t="shared" si="6"/>
        <v>43299</v>
      </c>
      <c r="HE7" s="26">
        <f t="shared" si="6"/>
        <v>43300</v>
      </c>
      <c r="HF7" s="26">
        <f t="shared" si="6"/>
        <v>43301</v>
      </c>
      <c r="HG7" s="26">
        <f t="shared" si="6"/>
        <v>43302</v>
      </c>
      <c r="HH7" s="26">
        <f t="shared" si="6"/>
        <v>43303</v>
      </c>
      <c r="HI7" s="26">
        <f t="shared" si="6"/>
        <v>43304</v>
      </c>
      <c r="HJ7" s="26">
        <f t="shared" si="6"/>
        <v>43305</v>
      </c>
      <c r="HK7" s="26">
        <f t="shared" si="6"/>
        <v>43306</v>
      </c>
      <c r="HL7" s="26">
        <f t="shared" si="6"/>
        <v>43307</v>
      </c>
      <c r="HM7" s="26">
        <f t="shared" si="6"/>
        <v>43308</v>
      </c>
      <c r="HN7" s="26">
        <f t="shared" si="6"/>
        <v>43309</v>
      </c>
      <c r="HO7" s="26">
        <f t="shared" si="6"/>
        <v>43310</v>
      </c>
      <c r="HP7" s="26">
        <f t="shared" si="6"/>
        <v>43311</v>
      </c>
      <c r="HQ7" s="26">
        <f>HQ8</f>
        <v>43313</v>
      </c>
      <c r="HR7" s="26">
        <f>HQ7+1</f>
        <v>43314</v>
      </c>
      <c r="HS7" s="26">
        <f t="shared" ref="HS7:IT7" si="7">HR7+1</f>
        <v>43315</v>
      </c>
      <c r="HT7" s="26">
        <f t="shared" si="7"/>
        <v>43316</v>
      </c>
      <c r="HU7" s="26">
        <f t="shared" si="7"/>
        <v>43317</v>
      </c>
      <c r="HV7" s="26">
        <f t="shared" si="7"/>
        <v>43318</v>
      </c>
      <c r="HW7" s="26">
        <f t="shared" si="7"/>
        <v>43319</v>
      </c>
      <c r="HX7" s="26">
        <f t="shared" si="7"/>
        <v>43320</v>
      </c>
      <c r="HY7" s="26">
        <f t="shared" si="7"/>
        <v>43321</v>
      </c>
      <c r="HZ7" s="26">
        <f t="shared" si="7"/>
        <v>43322</v>
      </c>
      <c r="IA7" s="26">
        <f t="shared" si="7"/>
        <v>43323</v>
      </c>
      <c r="IB7" s="26">
        <f t="shared" si="7"/>
        <v>43324</v>
      </c>
      <c r="IC7" s="26">
        <f t="shared" si="7"/>
        <v>43325</v>
      </c>
      <c r="ID7" s="26">
        <f t="shared" si="7"/>
        <v>43326</v>
      </c>
      <c r="IE7" s="26">
        <f t="shared" si="7"/>
        <v>43327</v>
      </c>
      <c r="IF7" s="26">
        <f t="shared" si="7"/>
        <v>43328</v>
      </c>
      <c r="IG7" s="26">
        <f t="shared" si="7"/>
        <v>43329</v>
      </c>
      <c r="IH7" s="26">
        <f t="shared" si="7"/>
        <v>43330</v>
      </c>
      <c r="II7" s="26">
        <f t="shared" si="7"/>
        <v>43331</v>
      </c>
      <c r="IJ7" s="26">
        <f t="shared" si="7"/>
        <v>43332</v>
      </c>
      <c r="IK7" s="26">
        <f t="shared" si="7"/>
        <v>43333</v>
      </c>
      <c r="IL7" s="26">
        <f t="shared" si="7"/>
        <v>43334</v>
      </c>
      <c r="IM7" s="26">
        <f t="shared" si="7"/>
        <v>43335</v>
      </c>
      <c r="IN7" s="26">
        <f t="shared" si="7"/>
        <v>43336</v>
      </c>
      <c r="IO7" s="26">
        <f t="shared" si="7"/>
        <v>43337</v>
      </c>
      <c r="IP7" s="26">
        <f t="shared" si="7"/>
        <v>43338</v>
      </c>
      <c r="IQ7" s="26">
        <f t="shared" si="7"/>
        <v>43339</v>
      </c>
      <c r="IR7" s="26">
        <f t="shared" si="7"/>
        <v>43340</v>
      </c>
      <c r="IS7" s="26">
        <f t="shared" si="7"/>
        <v>43341</v>
      </c>
      <c r="IT7" s="26">
        <f t="shared" si="7"/>
        <v>43342</v>
      </c>
      <c r="IU7" s="26">
        <f>IU8</f>
        <v>43344</v>
      </c>
      <c r="IV7" s="26">
        <f>IU7+1</f>
        <v>43345</v>
      </c>
      <c r="IW7" s="26">
        <f t="shared" ref="IW7:JX7" si="8">IV7+1</f>
        <v>43346</v>
      </c>
      <c r="IX7" s="26">
        <f t="shared" si="8"/>
        <v>43347</v>
      </c>
      <c r="IY7" s="26">
        <f t="shared" si="8"/>
        <v>43348</v>
      </c>
      <c r="IZ7" s="26">
        <f t="shared" si="8"/>
        <v>43349</v>
      </c>
      <c r="JA7" s="26">
        <f t="shared" si="8"/>
        <v>43350</v>
      </c>
      <c r="JB7" s="26">
        <f t="shared" si="8"/>
        <v>43351</v>
      </c>
      <c r="JC7" s="26">
        <f t="shared" si="8"/>
        <v>43352</v>
      </c>
      <c r="JD7" s="26">
        <f t="shared" si="8"/>
        <v>43353</v>
      </c>
      <c r="JE7" s="26">
        <f t="shared" si="8"/>
        <v>43354</v>
      </c>
      <c r="JF7" s="26">
        <f t="shared" si="8"/>
        <v>43355</v>
      </c>
      <c r="JG7" s="26">
        <f t="shared" si="8"/>
        <v>43356</v>
      </c>
      <c r="JH7" s="26">
        <f t="shared" si="8"/>
        <v>43357</v>
      </c>
      <c r="JI7" s="26">
        <f t="shared" si="8"/>
        <v>43358</v>
      </c>
      <c r="JJ7" s="26">
        <f t="shared" si="8"/>
        <v>43359</v>
      </c>
      <c r="JK7" s="26">
        <f t="shared" si="8"/>
        <v>43360</v>
      </c>
      <c r="JL7" s="26">
        <f t="shared" si="8"/>
        <v>43361</v>
      </c>
      <c r="JM7" s="26">
        <f t="shared" si="8"/>
        <v>43362</v>
      </c>
      <c r="JN7" s="26">
        <f t="shared" si="8"/>
        <v>43363</v>
      </c>
      <c r="JO7" s="26">
        <f t="shared" si="8"/>
        <v>43364</v>
      </c>
      <c r="JP7" s="26">
        <f t="shared" si="8"/>
        <v>43365</v>
      </c>
      <c r="JQ7" s="26">
        <f t="shared" si="8"/>
        <v>43366</v>
      </c>
      <c r="JR7" s="26">
        <f t="shared" si="8"/>
        <v>43367</v>
      </c>
      <c r="JS7" s="26">
        <f t="shared" si="8"/>
        <v>43368</v>
      </c>
      <c r="JT7" s="26">
        <f t="shared" si="8"/>
        <v>43369</v>
      </c>
      <c r="JU7" s="26">
        <f t="shared" si="8"/>
        <v>43370</v>
      </c>
      <c r="JV7" s="26">
        <f t="shared" si="8"/>
        <v>43371</v>
      </c>
      <c r="JW7" s="26">
        <f t="shared" si="8"/>
        <v>43372</v>
      </c>
      <c r="JX7" s="26">
        <f t="shared" si="8"/>
        <v>43373</v>
      </c>
      <c r="JY7" s="26">
        <f>JY8</f>
        <v>43374</v>
      </c>
      <c r="JZ7" s="26">
        <f>JY7+1</f>
        <v>43375</v>
      </c>
      <c r="KA7" s="26">
        <f t="shared" ref="KA7:LB7" si="9">JZ7+1</f>
        <v>43376</v>
      </c>
      <c r="KB7" s="26">
        <f t="shared" si="9"/>
        <v>43377</v>
      </c>
      <c r="KC7" s="26">
        <f t="shared" si="9"/>
        <v>43378</v>
      </c>
      <c r="KD7" s="26">
        <f t="shared" si="9"/>
        <v>43379</v>
      </c>
      <c r="KE7" s="26">
        <f t="shared" si="9"/>
        <v>43380</v>
      </c>
      <c r="KF7" s="26">
        <f t="shared" si="9"/>
        <v>43381</v>
      </c>
      <c r="KG7" s="26">
        <f t="shared" si="9"/>
        <v>43382</v>
      </c>
      <c r="KH7" s="26">
        <f t="shared" si="9"/>
        <v>43383</v>
      </c>
      <c r="KI7" s="26">
        <f t="shared" si="9"/>
        <v>43384</v>
      </c>
      <c r="KJ7" s="26">
        <f t="shared" si="9"/>
        <v>43385</v>
      </c>
      <c r="KK7" s="26">
        <f t="shared" si="9"/>
        <v>43386</v>
      </c>
      <c r="KL7" s="26">
        <f t="shared" si="9"/>
        <v>43387</v>
      </c>
      <c r="KM7" s="26">
        <f t="shared" si="9"/>
        <v>43388</v>
      </c>
      <c r="KN7" s="26">
        <f t="shared" si="9"/>
        <v>43389</v>
      </c>
      <c r="KO7" s="26">
        <f t="shared" si="9"/>
        <v>43390</v>
      </c>
      <c r="KP7" s="26">
        <f t="shared" si="9"/>
        <v>43391</v>
      </c>
      <c r="KQ7" s="26">
        <f t="shared" si="9"/>
        <v>43392</v>
      </c>
      <c r="KR7" s="26">
        <f t="shared" si="9"/>
        <v>43393</v>
      </c>
      <c r="KS7" s="26">
        <f t="shared" si="9"/>
        <v>43394</v>
      </c>
      <c r="KT7" s="26">
        <f t="shared" si="9"/>
        <v>43395</v>
      </c>
      <c r="KU7" s="26">
        <f t="shared" si="9"/>
        <v>43396</v>
      </c>
      <c r="KV7" s="26">
        <f t="shared" si="9"/>
        <v>43397</v>
      </c>
      <c r="KW7" s="26">
        <f t="shared" si="9"/>
        <v>43398</v>
      </c>
      <c r="KX7" s="26">
        <f t="shared" si="9"/>
        <v>43399</v>
      </c>
      <c r="KY7" s="26">
        <f t="shared" si="9"/>
        <v>43400</v>
      </c>
      <c r="KZ7" s="26">
        <f t="shared" si="9"/>
        <v>43401</v>
      </c>
      <c r="LA7" s="26">
        <f t="shared" si="9"/>
        <v>43402</v>
      </c>
      <c r="LB7" s="26">
        <f t="shared" si="9"/>
        <v>43403</v>
      </c>
      <c r="LC7" s="26">
        <f>LC8</f>
        <v>43405</v>
      </c>
      <c r="LD7" s="26">
        <f>LC7+1</f>
        <v>43406</v>
      </c>
      <c r="LE7" s="26">
        <f t="shared" ref="LE7:MF7" si="10">LD7+1</f>
        <v>43407</v>
      </c>
      <c r="LF7" s="26">
        <f t="shared" si="10"/>
        <v>43408</v>
      </c>
      <c r="LG7" s="26">
        <f t="shared" si="10"/>
        <v>43409</v>
      </c>
      <c r="LH7" s="26">
        <f t="shared" si="10"/>
        <v>43410</v>
      </c>
      <c r="LI7" s="26">
        <f t="shared" si="10"/>
        <v>43411</v>
      </c>
      <c r="LJ7" s="26">
        <f t="shared" si="10"/>
        <v>43412</v>
      </c>
      <c r="LK7" s="26">
        <f t="shared" si="10"/>
        <v>43413</v>
      </c>
      <c r="LL7" s="26">
        <f t="shared" si="10"/>
        <v>43414</v>
      </c>
      <c r="LM7" s="26">
        <f t="shared" si="10"/>
        <v>43415</v>
      </c>
      <c r="LN7" s="26">
        <f t="shared" si="10"/>
        <v>43416</v>
      </c>
      <c r="LO7" s="26">
        <f t="shared" si="10"/>
        <v>43417</v>
      </c>
      <c r="LP7" s="26">
        <f t="shared" si="10"/>
        <v>43418</v>
      </c>
      <c r="LQ7" s="26">
        <f t="shared" si="10"/>
        <v>43419</v>
      </c>
      <c r="LR7" s="26">
        <f t="shared" si="10"/>
        <v>43420</v>
      </c>
      <c r="LS7" s="26">
        <f t="shared" si="10"/>
        <v>43421</v>
      </c>
      <c r="LT7" s="26">
        <f t="shared" si="10"/>
        <v>43422</v>
      </c>
      <c r="LU7" s="26">
        <f t="shared" si="10"/>
        <v>43423</v>
      </c>
      <c r="LV7" s="26">
        <f t="shared" si="10"/>
        <v>43424</v>
      </c>
      <c r="LW7" s="26">
        <f t="shared" si="10"/>
        <v>43425</v>
      </c>
      <c r="LX7" s="26">
        <f t="shared" si="10"/>
        <v>43426</v>
      </c>
      <c r="LY7" s="26">
        <f t="shared" si="10"/>
        <v>43427</v>
      </c>
      <c r="LZ7" s="26">
        <f t="shared" si="10"/>
        <v>43428</v>
      </c>
      <c r="MA7" s="26">
        <f t="shared" si="10"/>
        <v>43429</v>
      </c>
      <c r="MB7" s="26">
        <f t="shared" si="10"/>
        <v>43430</v>
      </c>
      <c r="MC7" s="26">
        <f t="shared" si="10"/>
        <v>43431</v>
      </c>
      <c r="MD7" s="26">
        <f t="shared" si="10"/>
        <v>43432</v>
      </c>
      <c r="ME7" s="26">
        <f t="shared" si="10"/>
        <v>43433</v>
      </c>
      <c r="MF7" s="26">
        <f t="shared" si="10"/>
        <v>43434</v>
      </c>
      <c r="MG7" s="26">
        <f>MG8</f>
        <v>43435</v>
      </c>
      <c r="MH7" s="26">
        <f>MG7+1</f>
        <v>43436</v>
      </c>
      <c r="MI7" s="26">
        <f t="shared" ref="MI7:NJ7" si="11">MH7+1</f>
        <v>43437</v>
      </c>
      <c r="MJ7" s="26">
        <f t="shared" si="11"/>
        <v>43438</v>
      </c>
      <c r="MK7" s="26">
        <f t="shared" si="11"/>
        <v>43439</v>
      </c>
      <c r="ML7" s="26">
        <f t="shared" si="11"/>
        <v>43440</v>
      </c>
      <c r="MM7" s="26">
        <f t="shared" si="11"/>
        <v>43441</v>
      </c>
      <c r="MN7" s="26">
        <f t="shared" si="11"/>
        <v>43442</v>
      </c>
      <c r="MO7" s="26">
        <f t="shared" si="11"/>
        <v>43443</v>
      </c>
      <c r="MP7" s="26">
        <f t="shared" si="11"/>
        <v>43444</v>
      </c>
      <c r="MQ7" s="26">
        <f t="shared" si="11"/>
        <v>43445</v>
      </c>
      <c r="MR7" s="26">
        <f t="shared" si="11"/>
        <v>43446</v>
      </c>
      <c r="MS7" s="26">
        <f t="shared" si="11"/>
        <v>43447</v>
      </c>
      <c r="MT7" s="26">
        <f t="shared" si="11"/>
        <v>43448</v>
      </c>
      <c r="MU7" s="26">
        <f t="shared" si="11"/>
        <v>43449</v>
      </c>
      <c r="MV7" s="26">
        <f t="shared" si="11"/>
        <v>43450</v>
      </c>
      <c r="MW7" s="26">
        <f t="shared" si="11"/>
        <v>43451</v>
      </c>
      <c r="MX7" s="26">
        <f t="shared" si="11"/>
        <v>43452</v>
      </c>
      <c r="MY7" s="26">
        <f t="shared" si="11"/>
        <v>43453</v>
      </c>
      <c r="MZ7" s="26">
        <f t="shared" si="11"/>
        <v>43454</v>
      </c>
      <c r="NA7" s="26">
        <f t="shared" si="11"/>
        <v>43455</v>
      </c>
      <c r="NB7" s="26">
        <f t="shared" si="11"/>
        <v>43456</v>
      </c>
      <c r="NC7" s="26">
        <f t="shared" si="11"/>
        <v>43457</v>
      </c>
      <c r="ND7" s="26">
        <f t="shared" si="11"/>
        <v>43458</v>
      </c>
      <c r="NE7" s="26">
        <f t="shared" si="11"/>
        <v>43459</v>
      </c>
      <c r="NF7" s="26">
        <f t="shared" si="11"/>
        <v>43460</v>
      </c>
      <c r="NG7" s="26">
        <f t="shared" si="11"/>
        <v>43461</v>
      </c>
      <c r="NH7" s="26">
        <f t="shared" si="11"/>
        <v>43462</v>
      </c>
      <c r="NI7" s="26">
        <f t="shared" si="11"/>
        <v>43463</v>
      </c>
      <c r="NJ7" s="26">
        <f t="shared" si="11"/>
        <v>43464</v>
      </c>
    </row>
    <row r="8" spans="1:374" ht="20.5" customHeight="1" thickTop="1" thickBot="1" x14ac:dyDescent="0.2">
      <c r="A8" s="27"/>
      <c r="B8" s="28"/>
      <c r="C8" s="28"/>
      <c r="D8" s="28"/>
      <c r="E8" s="28"/>
      <c r="F8" s="232" t="s">
        <v>0</v>
      </c>
      <c r="G8" s="232"/>
      <c r="H8" s="232"/>
      <c r="I8" s="232"/>
      <c r="J8" s="232"/>
      <c r="K8" s="232"/>
      <c r="L8" s="232"/>
      <c r="M8" s="232"/>
      <c r="N8" s="232"/>
      <c r="O8" s="202">
        <v>43101</v>
      </c>
      <c r="P8" s="202"/>
      <c r="Q8" s="202"/>
      <c r="R8" s="202"/>
      <c r="S8" s="202"/>
      <c r="T8" s="202"/>
      <c r="U8" s="202"/>
      <c r="V8" s="202"/>
      <c r="W8" s="202"/>
      <c r="X8" s="202"/>
      <c r="Y8" s="202"/>
      <c r="Z8" s="202"/>
      <c r="AA8" s="202"/>
      <c r="AB8" s="202"/>
      <c r="AC8" s="202"/>
      <c r="AD8" s="202"/>
      <c r="AE8" s="202"/>
      <c r="AF8" s="202"/>
      <c r="AG8" s="202"/>
      <c r="AH8" s="202"/>
      <c r="AI8" s="202"/>
      <c r="AJ8" s="202"/>
      <c r="AK8" s="202"/>
      <c r="AL8" s="202"/>
      <c r="AM8" s="202"/>
      <c r="AN8" s="202"/>
      <c r="AO8" s="202"/>
      <c r="AP8" s="202"/>
      <c r="AQ8" s="202"/>
      <c r="AR8" s="202"/>
      <c r="AS8" s="202">
        <v>43132</v>
      </c>
      <c r="AT8" s="202"/>
      <c r="AU8" s="202"/>
      <c r="AV8" s="202"/>
      <c r="AW8" s="202"/>
      <c r="AX8" s="202"/>
      <c r="AY8" s="202"/>
      <c r="AZ8" s="202"/>
      <c r="BA8" s="202"/>
      <c r="BB8" s="202"/>
      <c r="BC8" s="202"/>
      <c r="BD8" s="202"/>
      <c r="BE8" s="202"/>
      <c r="BF8" s="202"/>
      <c r="BG8" s="202"/>
      <c r="BH8" s="202"/>
      <c r="BI8" s="202"/>
      <c r="BJ8" s="202"/>
      <c r="BK8" s="202"/>
      <c r="BL8" s="202"/>
      <c r="BM8" s="202"/>
      <c r="BN8" s="202"/>
      <c r="BO8" s="202"/>
      <c r="BP8" s="202"/>
      <c r="BQ8" s="202"/>
      <c r="BR8" s="202"/>
      <c r="BS8" s="202"/>
      <c r="BT8" s="202"/>
      <c r="BU8" s="202"/>
      <c r="BV8" s="202"/>
      <c r="BW8" s="202">
        <v>43160</v>
      </c>
      <c r="BX8" s="202"/>
      <c r="BY8" s="202"/>
      <c r="BZ8" s="202"/>
      <c r="CA8" s="202"/>
      <c r="CB8" s="202"/>
      <c r="CC8" s="202"/>
      <c r="CD8" s="202"/>
      <c r="CE8" s="202"/>
      <c r="CF8" s="202"/>
      <c r="CG8" s="202"/>
      <c r="CH8" s="202"/>
      <c r="CI8" s="202"/>
      <c r="CJ8" s="202"/>
      <c r="CK8" s="202"/>
      <c r="CL8" s="202"/>
      <c r="CM8" s="202"/>
      <c r="CN8" s="202"/>
      <c r="CO8" s="202"/>
      <c r="CP8" s="202"/>
      <c r="CQ8" s="202"/>
      <c r="CR8" s="202"/>
      <c r="CS8" s="202"/>
      <c r="CT8" s="202"/>
      <c r="CU8" s="202"/>
      <c r="CV8" s="202"/>
      <c r="CW8" s="202"/>
      <c r="CX8" s="202"/>
      <c r="CY8" s="202"/>
      <c r="CZ8" s="202"/>
      <c r="DA8" s="202">
        <v>43191</v>
      </c>
      <c r="DB8" s="202"/>
      <c r="DC8" s="202"/>
      <c r="DD8" s="202"/>
      <c r="DE8" s="202"/>
      <c r="DF8" s="202"/>
      <c r="DG8" s="202"/>
      <c r="DH8" s="202"/>
      <c r="DI8" s="202"/>
      <c r="DJ8" s="202"/>
      <c r="DK8" s="202"/>
      <c r="DL8" s="202"/>
      <c r="DM8" s="202"/>
      <c r="DN8" s="202"/>
      <c r="DO8" s="202"/>
      <c r="DP8" s="202"/>
      <c r="DQ8" s="202"/>
      <c r="DR8" s="202"/>
      <c r="DS8" s="202"/>
      <c r="DT8" s="202"/>
      <c r="DU8" s="202"/>
      <c r="DV8" s="202"/>
      <c r="DW8" s="202"/>
      <c r="DX8" s="202"/>
      <c r="DY8" s="202"/>
      <c r="DZ8" s="202"/>
      <c r="EA8" s="202"/>
      <c r="EB8" s="202"/>
      <c r="EC8" s="202"/>
      <c r="ED8" s="202"/>
      <c r="EE8" s="202">
        <v>43221</v>
      </c>
      <c r="EF8" s="202"/>
      <c r="EG8" s="202"/>
      <c r="EH8" s="202"/>
      <c r="EI8" s="202"/>
      <c r="EJ8" s="202"/>
      <c r="EK8" s="202"/>
      <c r="EL8" s="202"/>
      <c r="EM8" s="202"/>
      <c r="EN8" s="202"/>
      <c r="EO8" s="202"/>
      <c r="EP8" s="202"/>
      <c r="EQ8" s="202"/>
      <c r="ER8" s="202"/>
      <c r="ES8" s="202"/>
      <c r="ET8" s="202"/>
      <c r="EU8" s="202"/>
      <c r="EV8" s="202"/>
      <c r="EW8" s="202"/>
      <c r="EX8" s="202"/>
      <c r="EY8" s="202"/>
      <c r="EZ8" s="202"/>
      <c r="FA8" s="202"/>
      <c r="FB8" s="202"/>
      <c r="FC8" s="202"/>
      <c r="FD8" s="202"/>
      <c r="FE8" s="202"/>
      <c r="FF8" s="202"/>
      <c r="FG8" s="202"/>
      <c r="FH8" s="202"/>
      <c r="FI8" s="202">
        <v>43252</v>
      </c>
      <c r="FJ8" s="202"/>
      <c r="FK8" s="202"/>
      <c r="FL8" s="202"/>
      <c r="FM8" s="202"/>
      <c r="FN8" s="202"/>
      <c r="FO8" s="202"/>
      <c r="FP8" s="202"/>
      <c r="FQ8" s="202"/>
      <c r="FR8" s="202"/>
      <c r="FS8" s="202"/>
      <c r="FT8" s="202"/>
      <c r="FU8" s="202"/>
      <c r="FV8" s="202"/>
      <c r="FW8" s="202"/>
      <c r="FX8" s="202"/>
      <c r="FY8" s="202"/>
      <c r="FZ8" s="202"/>
      <c r="GA8" s="202"/>
      <c r="GB8" s="202"/>
      <c r="GC8" s="202"/>
      <c r="GD8" s="202"/>
      <c r="GE8" s="202"/>
      <c r="GF8" s="202"/>
      <c r="GG8" s="202"/>
      <c r="GH8" s="202"/>
      <c r="GI8" s="202"/>
      <c r="GJ8" s="202"/>
      <c r="GK8" s="202"/>
      <c r="GL8" s="202"/>
      <c r="GM8" s="202">
        <v>43282</v>
      </c>
      <c r="GN8" s="202"/>
      <c r="GO8" s="202"/>
      <c r="GP8" s="202"/>
      <c r="GQ8" s="202"/>
      <c r="GR8" s="202"/>
      <c r="GS8" s="202"/>
      <c r="GT8" s="202"/>
      <c r="GU8" s="202"/>
      <c r="GV8" s="202"/>
      <c r="GW8" s="202"/>
      <c r="GX8" s="202"/>
      <c r="GY8" s="202"/>
      <c r="GZ8" s="202"/>
      <c r="HA8" s="202"/>
      <c r="HB8" s="202"/>
      <c r="HC8" s="202"/>
      <c r="HD8" s="202"/>
      <c r="HE8" s="202"/>
      <c r="HF8" s="202"/>
      <c r="HG8" s="202"/>
      <c r="HH8" s="202"/>
      <c r="HI8" s="202"/>
      <c r="HJ8" s="202"/>
      <c r="HK8" s="202"/>
      <c r="HL8" s="202"/>
      <c r="HM8" s="202"/>
      <c r="HN8" s="202"/>
      <c r="HO8" s="202"/>
      <c r="HP8" s="202"/>
      <c r="HQ8" s="202">
        <v>43313</v>
      </c>
      <c r="HR8" s="202"/>
      <c r="HS8" s="202"/>
      <c r="HT8" s="202"/>
      <c r="HU8" s="202"/>
      <c r="HV8" s="202"/>
      <c r="HW8" s="202"/>
      <c r="HX8" s="202"/>
      <c r="HY8" s="202"/>
      <c r="HZ8" s="202"/>
      <c r="IA8" s="202"/>
      <c r="IB8" s="202"/>
      <c r="IC8" s="202"/>
      <c r="ID8" s="202"/>
      <c r="IE8" s="202"/>
      <c r="IF8" s="202"/>
      <c r="IG8" s="202"/>
      <c r="IH8" s="202"/>
      <c r="II8" s="202"/>
      <c r="IJ8" s="202"/>
      <c r="IK8" s="202"/>
      <c r="IL8" s="202"/>
      <c r="IM8" s="202"/>
      <c r="IN8" s="202"/>
      <c r="IO8" s="202"/>
      <c r="IP8" s="202"/>
      <c r="IQ8" s="202"/>
      <c r="IR8" s="202"/>
      <c r="IS8" s="202"/>
      <c r="IT8" s="202"/>
      <c r="IU8" s="202">
        <v>43344</v>
      </c>
      <c r="IV8" s="202"/>
      <c r="IW8" s="202"/>
      <c r="IX8" s="202"/>
      <c r="IY8" s="202"/>
      <c r="IZ8" s="202"/>
      <c r="JA8" s="202"/>
      <c r="JB8" s="202"/>
      <c r="JC8" s="202"/>
      <c r="JD8" s="202"/>
      <c r="JE8" s="202"/>
      <c r="JF8" s="202"/>
      <c r="JG8" s="202"/>
      <c r="JH8" s="202"/>
      <c r="JI8" s="202"/>
      <c r="JJ8" s="202"/>
      <c r="JK8" s="202"/>
      <c r="JL8" s="202"/>
      <c r="JM8" s="202"/>
      <c r="JN8" s="202"/>
      <c r="JO8" s="202"/>
      <c r="JP8" s="202"/>
      <c r="JQ8" s="202"/>
      <c r="JR8" s="202"/>
      <c r="JS8" s="202"/>
      <c r="JT8" s="202"/>
      <c r="JU8" s="202"/>
      <c r="JV8" s="202"/>
      <c r="JW8" s="202"/>
      <c r="JX8" s="202"/>
      <c r="JY8" s="202">
        <v>43374</v>
      </c>
      <c r="JZ8" s="202"/>
      <c r="KA8" s="202"/>
      <c r="KB8" s="202"/>
      <c r="KC8" s="202"/>
      <c r="KD8" s="202"/>
      <c r="KE8" s="202"/>
      <c r="KF8" s="202"/>
      <c r="KG8" s="202"/>
      <c r="KH8" s="202"/>
      <c r="KI8" s="202"/>
      <c r="KJ8" s="202"/>
      <c r="KK8" s="202"/>
      <c r="KL8" s="202"/>
      <c r="KM8" s="202"/>
      <c r="KN8" s="202"/>
      <c r="KO8" s="202"/>
      <c r="KP8" s="202"/>
      <c r="KQ8" s="202"/>
      <c r="KR8" s="202"/>
      <c r="KS8" s="202"/>
      <c r="KT8" s="202"/>
      <c r="KU8" s="202"/>
      <c r="KV8" s="202"/>
      <c r="KW8" s="202"/>
      <c r="KX8" s="202"/>
      <c r="KY8" s="202"/>
      <c r="KZ8" s="202"/>
      <c r="LA8" s="202"/>
      <c r="LB8" s="202"/>
      <c r="LC8" s="202">
        <v>43405</v>
      </c>
      <c r="LD8" s="202"/>
      <c r="LE8" s="202"/>
      <c r="LF8" s="202"/>
      <c r="LG8" s="202"/>
      <c r="LH8" s="202"/>
      <c r="LI8" s="202"/>
      <c r="LJ8" s="202"/>
      <c r="LK8" s="202"/>
      <c r="LL8" s="202"/>
      <c r="LM8" s="202"/>
      <c r="LN8" s="202"/>
      <c r="LO8" s="202"/>
      <c r="LP8" s="202"/>
      <c r="LQ8" s="202"/>
      <c r="LR8" s="202"/>
      <c r="LS8" s="202"/>
      <c r="LT8" s="202"/>
      <c r="LU8" s="202"/>
      <c r="LV8" s="202"/>
      <c r="LW8" s="202"/>
      <c r="LX8" s="202"/>
      <c r="LY8" s="202"/>
      <c r="LZ8" s="202"/>
      <c r="MA8" s="202"/>
      <c r="MB8" s="202"/>
      <c r="MC8" s="202"/>
      <c r="MD8" s="202"/>
      <c r="ME8" s="202"/>
      <c r="MF8" s="202"/>
      <c r="MG8" s="202">
        <v>43435</v>
      </c>
      <c r="MH8" s="202"/>
      <c r="MI8" s="202"/>
      <c r="MJ8" s="202"/>
      <c r="MK8" s="202"/>
      <c r="ML8" s="202"/>
      <c r="MM8" s="202"/>
      <c r="MN8" s="202"/>
      <c r="MO8" s="202"/>
      <c r="MP8" s="202"/>
      <c r="MQ8" s="202"/>
      <c r="MR8" s="202"/>
      <c r="MS8" s="202"/>
      <c r="MT8" s="202"/>
      <c r="MU8" s="202"/>
      <c r="MV8" s="202"/>
      <c r="MW8" s="202"/>
      <c r="MX8" s="202"/>
      <c r="MY8" s="202"/>
      <c r="MZ8" s="202"/>
      <c r="NA8" s="202"/>
      <c r="NB8" s="202"/>
      <c r="NC8" s="202"/>
      <c r="ND8" s="202"/>
      <c r="NE8" s="202"/>
      <c r="NF8" s="202"/>
      <c r="NG8" s="202"/>
      <c r="NH8" s="202"/>
      <c r="NI8" s="202"/>
      <c r="NJ8" s="204"/>
    </row>
    <row r="9" spans="1:374" ht="49" customHeight="1" thickTop="1" thickBot="1" x14ac:dyDescent="0.2">
      <c r="A9" s="156" t="s">
        <v>32</v>
      </c>
      <c r="B9" s="230" t="s">
        <v>25</v>
      </c>
      <c r="C9" s="231"/>
      <c r="D9" s="157" t="s">
        <v>142</v>
      </c>
      <c r="E9" s="157" t="s">
        <v>143</v>
      </c>
      <c r="F9" s="186" t="s">
        <v>1</v>
      </c>
      <c r="G9" s="158" t="s">
        <v>136</v>
      </c>
      <c r="H9" s="158" t="s">
        <v>135</v>
      </c>
      <c r="I9" s="158" t="s">
        <v>415</v>
      </c>
      <c r="J9" s="158" t="s">
        <v>137</v>
      </c>
      <c r="K9" s="158" t="s">
        <v>414</v>
      </c>
      <c r="L9" s="158" t="s">
        <v>138</v>
      </c>
      <c r="M9" s="158" t="s">
        <v>140</v>
      </c>
      <c r="N9" s="158" t="s">
        <v>139</v>
      </c>
      <c r="O9" s="233"/>
      <c r="P9" s="233"/>
      <c r="Q9" s="233"/>
      <c r="R9" s="233"/>
      <c r="S9" s="233"/>
      <c r="T9" s="233"/>
      <c r="U9" s="233"/>
      <c r="V9" s="233"/>
      <c r="W9" s="233"/>
      <c r="X9" s="233"/>
      <c r="Y9" s="233"/>
      <c r="Z9" s="233"/>
      <c r="AA9" s="233"/>
      <c r="AB9" s="233"/>
      <c r="AC9" s="233"/>
      <c r="AD9" s="233"/>
      <c r="AE9" s="233"/>
      <c r="AF9" s="233"/>
      <c r="AG9" s="233"/>
      <c r="AH9" s="233"/>
      <c r="AI9" s="233"/>
      <c r="AJ9" s="233"/>
      <c r="AK9" s="233"/>
      <c r="AL9" s="233"/>
      <c r="AM9" s="233"/>
      <c r="AN9" s="233"/>
      <c r="AO9" s="233"/>
      <c r="AP9" s="233"/>
      <c r="AQ9" s="233"/>
      <c r="AR9" s="233"/>
      <c r="AS9" s="203"/>
      <c r="AT9" s="203"/>
      <c r="AU9" s="203"/>
      <c r="AV9" s="203"/>
      <c r="AW9" s="203"/>
      <c r="AX9" s="203"/>
      <c r="AY9" s="203"/>
      <c r="AZ9" s="203"/>
      <c r="BA9" s="203"/>
      <c r="BB9" s="203"/>
      <c r="BC9" s="203"/>
      <c r="BD9" s="203"/>
      <c r="BE9" s="203"/>
      <c r="BF9" s="203"/>
      <c r="BG9" s="203"/>
      <c r="BH9" s="203"/>
      <c r="BI9" s="203"/>
      <c r="BJ9" s="203"/>
      <c r="BK9" s="203"/>
      <c r="BL9" s="203"/>
      <c r="BM9" s="203"/>
      <c r="BN9" s="203"/>
      <c r="BO9" s="203"/>
      <c r="BP9" s="203"/>
      <c r="BQ9" s="203"/>
      <c r="BR9" s="203"/>
      <c r="BS9" s="203"/>
      <c r="BT9" s="203"/>
      <c r="BU9" s="203"/>
      <c r="BV9" s="203"/>
      <c r="BW9" s="203"/>
      <c r="BX9" s="203"/>
      <c r="BY9" s="203"/>
      <c r="BZ9" s="203"/>
      <c r="CA9" s="203"/>
      <c r="CB9" s="203"/>
      <c r="CC9" s="203"/>
      <c r="CD9" s="203"/>
      <c r="CE9" s="203"/>
      <c r="CF9" s="203"/>
      <c r="CG9" s="203"/>
      <c r="CH9" s="203"/>
      <c r="CI9" s="203"/>
      <c r="CJ9" s="203"/>
      <c r="CK9" s="203"/>
      <c r="CL9" s="203"/>
      <c r="CM9" s="203"/>
      <c r="CN9" s="203"/>
      <c r="CO9" s="203"/>
      <c r="CP9" s="203"/>
      <c r="CQ9" s="203"/>
      <c r="CR9" s="203"/>
      <c r="CS9" s="203"/>
      <c r="CT9" s="203"/>
      <c r="CU9" s="203"/>
      <c r="CV9" s="203"/>
      <c r="CW9" s="203"/>
      <c r="CX9" s="203"/>
      <c r="CY9" s="203"/>
      <c r="CZ9" s="203"/>
      <c r="DA9" s="203"/>
      <c r="DB9" s="203"/>
      <c r="DC9" s="203"/>
      <c r="DD9" s="203"/>
      <c r="DE9" s="203"/>
      <c r="DF9" s="203"/>
      <c r="DG9" s="203"/>
      <c r="DH9" s="203"/>
      <c r="DI9" s="203"/>
      <c r="DJ9" s="203"/>
      <c r="DK9" s="203"/>
      <c r="DL9" s="203"/>
      <c r="DM9" s="203"/>
      <c r="DN9" s="203"/>
      <c r="DO9" s="203"/>
      <c r="DP9" s="203"/>
      <c r="DQ9" s="203"/>
      <c r="DR9" s="203"/>
      <c r="DS9" s="203"/>
      <c r="DT9" s="203"/>
      <c r="DU9" s="203"/>
      <c r="DV9" s="203"/>
      <c r="DW9" s="203"/>
      <c r="DX9" s="203"/>
      <c r="DY9" s="203"/>
      <c r="DZ9" s="203"/>
      <c r="EA9" s="203"/>
      <c r="EB9" s="203"/>
      <c r="EC9" s="203"/>
      <c r="ED9" s="203"/>
      <c r="EE9" s="203"/>
      <c r="EF9" s="203"/>
      <c r="EG9" s="203"/>
      <c r="EH9" s="203"/>
      <c r="EI9" s="203"/>
      <c r="EJ9" s="203"/>
      <c r="EK9" s="203"/>
      <c r="EL9" s="203"/>
      <c r="EM9" s="203"/>
      <c r="EN9" s="203"/>
      <c r="EO9" s="203"/>
      <c r="EP9" s="203"/>
      <c r="EQ9" s="203"/>
      <c r="ER9" s="203"/>
      <c r="ES9" s="203"/>
      <c r="ET9" s="203"/>
      <c r="EU9" s="203"/>
      <c r="EV9" s="203"/>
      <c r="EW9" s="203"/>
      <c r="EX9" s="203"/>
      <c r="EY9" s="203"/>
      <c r="EZ9" s="203"/>
      <c r="FA9" s="203"/>
      <c r="FB9" s="203"/>
      <c r="FC9" s="203"/>
      <c r="FD9" s="203"/>
      <c r="FE9" s="203"/>
      <c r="FF9" s="203"/>
      <c r="FG9" s="203"/>
      <c r="FH9" s="203"/>
      <c r="FI9" s="203"/>
      <c r="FJ9" s="203"/>
      <c r="FK9" s="203"/>
      <c r="FL9" s="203"/>
      <c r="FM9" s="203"/>
      <c r="FN9" s="203"/>
      <c r="FO9" s="203"/>
      <c r="FP9" s="203"/>
      <c r="FQ9" s="203"/>
      <c r="FR9" s="203"/>
      <c r="FS9" s="203"/>
      <c r="FT9" s="203"/>
      <c r="FU9" s="203"/>
      <c r="FV9" s="203"/>
      <c r="FW9" s="203"/>
      <c r="FX9" s="203"/>
      <c r="FY9" s="203"/>
      <c r="FZ9" s="203"/>
      <c r="GA9" s="203"/>
      <c r="GB9" s="203"/>
      <c r="GC9" s="203"/>
      <c r="GD9" s="203"/>
      <c r="GE9" s="203"/>
      <c r="GF9" s="203"/>
      <c r="GG9" s="203"/>
      <c r="GH9" s="203"/>
      <c r="GI9" s="203"/>
      <c r="GJ9" s="203"/>
      <c r="GK9" s="203"/>
      <c r="GL9" s="203"/>
      <c r="GM9" s="203"/>
      <c r="GN9" s="203"/>
      <c r="GO9" s="203"/>
      <c r="GP9" s="203"/>
      <c r="GQ9" s="203"/>
      <c r="GR9" s="203"/>
      <c r="GS9" s="203"/>
      <c r="GT9" s="203"/>
      <c r="GU9" s="203"/>
      <c r="GV9" s="203"/>
      <c r="GW9" s="203"/>
      <c r="GX9" s="203"/>
      <c r="GY9" s="203"/>
      <c r="GZ9" s="203"/>
      <c r="HA9" s="203"/>
      <c r="HB9" s="203"/>
      <c r="HC9" s="203"/>
      <c r="HD9" s="203"/>
      <c r="HE9" s="203"/>
      <c r="HF9" s="203"/>
      <c r="HG9" s="203"/>
      <c r="HH9" s="203"/>
      <c r="HI9" s="203"/>
      <c r="HJ9" s="203"/>
      <c r="HK9" s="203"/>
      <c r="HL9" s="203"/>
      <c r="HM9" s="203"/>
      <c r="HN9" s="203"/>
      <c r="HO9" s="203"/>
      <c r="HP9" s="203"/>
      <c r="HQ9" s="203"/>
      <c r="HR9" s="203"/>
      <c r="HS9" s="203"/>
      <c r="HT9" s="203"/>
      <c r="HU9" s="203"/>
      <c r="HV9" s="203"/>
      <c r="HW9" s="203"/>
      <c r="HX9" s="203"/>
      <c r="HY9" s="203"/>
      <c r="HZ9" s="203"/>
      <c r="IA9" s="203"/>
      <c r="IB9" s="203"/>
      <c r="IC9" s="203"/>
      <c r="ID9" s="203"/>
      <c r="IE9" s="203"/>
      <c r="IF9" s="203"/>
      <c r="IG9" s="203"/>
      <c r="IH9" s="203"/>
      <c r="II9" s="203"/>
      <c r="IJ9" s="203"/>
      <c r="IK9" s="203"/>
      <c r="IL9" s="203"/>
      <c r="IM9" s="203"/>
      <c r="IN9" s="203"/>
      <c r="IO9" s="203"/>
      <c r="IP9" s="203"/>
      <c r="IQ9" s="203"/>
      <c r="IR9" s="203"/>
      <c r="IS9" s="203"/>
      <c r="IT9" s="203"/>
      <c r="IU9" s="203"/>
      <c r="IV9" s="203"/>
      <c r="IW9" s="203"/>
      <c r="IX9" s="203"/>
      <c r="IY9" s="203"/>
      <c r="IZ9" s="203"/>
      <c r="JA9" s="203"/>
      <c r="JB9" s="203"/>
      <c r="JC9" s="203"/>
      <c r="JD9" s="203"/>
      <c r="JE9" s="203"/>
      <c r="JF9" s="203"/>
      <c r="JG9" s="203"/>
      <c r="JH9" s="203"/>
      <c r="JI9" s="203"/>
      <c r="JJ9" s="203"/>
      <c r="JK9" s="203"/>
      <c r="JL9" s="203"/>
      <c r="JM9" s="203"/>
      <c r="JN9" s="203"/>
      <c r="JO9" s="203"/>
      <c r="JP9" s="203"/>
      <c r="JQ9" s="203"/>
      <c r="JR9" s="203"/>
      <c r="JS9" s="203"/>
      <c r="JT9" s="203"/>
      <c r="JU9" s="203"/>
      <c r="JV9" s="203"/>
      <c r="JW9" s="203"/>
      <c r="JX9" s="203"/>
      <c r="JY9" s="203"/>
      <c r="JZ9" s="203"/>
      <c r="KA9" s="203"/>
      <c r="KB9" s="203"/>
      <c r="KC9" s="203"/>
      <c r="KD9" s="203"/>
      <c r="KE9" s="203"/>
      <c r="KF9" s="203"/>
      <c r="KG9" s="203"/>
      <c r="KH9" s="203"/>
      <c r="KI9" s="203"/>
      <c r="KJ9" s="203"/>
      <c r="KK9" s="203"/>
      <c r="KL9" s="203"/>
      <c r="KM9" s="203"/>
      <c r="KN9" s="203"/>
      <c r="KO9" s="203"/>
      <c r="KP9" s="203"/>
      <c r="KQ9" s="203"/>
      <c r="KR9" s="203"/>
      <c r="KS9" s="203"/>
      <c r="KT9" s="203"/>
      <c r="KU9" s="203"/>
      <c r="KV9" s="203"/>
      <c r="KW9" s="203"/>
      <c r="KX9" s="203"/>
      <c r="KY9" s="203"/>
      <c r="KZ9" s="203"/>
      <c r="LA9" s="203"/>
      <c r="LB9" s="203"/>
      <c r="LC9" s="203"/>
      <c r="LD9" s="203"/>
      <c r="LE9" s="203"/>
      <c r="LF9" s="203"/>
      <c r="LG9" s="203"/>
      <c r="LH9" s="203"/>
      <c r="LI9" s="203"/>
      <c r="LJ9" s="203"/>
      <c r="LK9" s="203"/>
      <c r="LL9" s="203"/>
      <c r="LM9" s="203"/>
      <c r="LN9" s="203"/>
      <c r="LO9" s="203"/>
      <c r="LP9" s="203"/>
      <c r="LQ9" s="203"/>
      <c r="LR9" s="203"/>
      <c r="LS9" s="203"/>
      <c r="LT9" s="203"/>
      <c r="LU9" s="203"/>
      <c r="LV9" s="203"/>
      <c r="LW9" s="203"/>
      <c r="LX9" s="203"/>
      <c r="LY9" s="203"/>
      <c r="LZ9" s="203"/>
      <c r="MA9" s="203"/>
      <c r="MB9" s="203"/>
      <c r="MC9" s="203"/>
      <c r="MD9" s="203"/>
      <c r="ME9" s="203"/>
      <c r="MF9" s="203"/>
      <c r="MG9" s="203"/>
      <c r="MH9" s="203"/>
      <c r="MI9" s="203"/>
      <c r="MJ9" s="203"/>
      <c r="MK9" s="203"/>
      <c r="ML9" s="203"/>
      <c r="MM9" s="203"/>
      <c r="MN9" s="203"/>
      <c r="MO9" s="203"/>
      <c r="MP9" s="203"/>
      <c r="MQ9" s="203"/>
      <c r="MR9" s="203"/>
      <c r="MS9" s="203"/>
      <c r="MT9" s="203"/>
      <c r="MU9" s="203"/>
      <c r="MV9" s="203"/>
      <c r="MW9" s="203"/>
      <c r="MX9" s="203"/>
      <c r="MY9" s="203"/>
      <c r="MZ9" s="203"/>
      <c r="NA9" s="203"/>
      <c r="NB9" s="203"/>
      <c r="NC9" s="203"/>
      <c r="ND9" s="203"/>
      <c r="NE9" s="203"/>
      <c r="NF9" s="203"/>
      <c r="NG9" s="203"/>
      <c r="NH9" s="203"/>
      <c r="NI9" s="203"/>
      <c r="NJ9" s="205"/>
    </row>
    <row r="10" spans="1:374" ht="18.75" customHeight="1" thickTop="1" x14ac:dyDescent="0.25">
      <c r="A10" s="234" t="s">
        <v>264</v>
      </c>
      <c r="B10" s="228" t="s">
        <v>449</v>
      </c>
      <c r="C10" s="229"/>
      <c r="D10" s="229"/>
      <c r="E10" s="229"/>
      <c r="F10" s="229"/>
      <c r="G10" s="229"/>
      <c r="H10" s="229"/>
      <c r="I10" s="229"/>
      <c r="J10" s="229"/>
      <c r="K10" s="229"/>
      <c r="L10" s="229"/>
      <c r="M10" s="229"/>
      <c r="N10" s="229"/>
      <c r="O10" s="229"/>
      <c r="P10" s="229"/>
      <c r="Q10" s="229"/>
      <c r="R10" s="229"/>
      <c r="S10" s="229"/>
      <c r="T10" s="229"/>
      <c r="U10" s="229"/>
      <c r="V10" s="229"/>
      <c r="W10" s="229"/>
      <c r="X10" s="229"/>
      <c r="Y10" s="229"/>
      <c r="Z10" s="229"/>
      <c r="AA10" s="229"/>
      <c r="AB10" s="229"/>
      <c r="AC10" s="229"/>
      <c r="AD10" s="229"/>
      <c r="AE10" s="229"/>
      <c r="AF10" s="229"/>
      <c r="AG10" s="229"/>
      <c r="AH10" s="229"/>
      <c r="AI10" s="229"/>
      <c r="AJ10" s="229"/>
      <c r="AK10" s="229"/>
      <c r="AL10" s="229"/>
      <c r="AM10" s="229"/>
      <c r="AN10" s="229"/>
      <c r="AO10" s="229"/>
      <c r="AP10" s="229"/>
      <c r="AQ10" s="229"/>
      <c r="AR10" s="229"/>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c r="IW10" s="10"/>
      <c r="IX10" s="10"/>
      <c r="IY10" s="10"/>
      <c r="IZ10" s="10"/>
      <c r="JA10" s="10"/>
      <c r="JB10" s="10"/>
      <c r="JC10" s="10"/>
      <c r="JD10" s="10"/>
      <c r="JE10" s="10"/>
      <c r="JF10" s="10"/>
      <c r="JG10" s="10"/>
      <c r="JH10" s="10"/>
      <c r="JI10" s="10"/>
      <c r="JJ10" s="10"/>
      <c r="JK10" s="10"/>
      <c r="JL10" s="10"/>
      <c r="JM10" s="10"/>
      <c r="JN10" s="10"/>
      <c r="JO10" s="10"/>
      <c r="JP10" s="10"/>
      <c r="JQ10" s="10"/>
      <c r="JR10" s="10"/>
      <c r="JS10" s="10"/>
      <c r="JT10" s="10"/>
      <c r="JU10" s="10"/>
      <c r="JV10" s="10"/>
      <c r="JW10" s="10"/>
      <c r="JX10" s="10"/>
      <c r="JY10" s="10"/>
      <c r="JZ10" s="10"/>
      <c r="KA10" s="10"/>
      <c r="KB10" s="10"/>
      <c r="KC10" s="10"/>
      <c r="KD10" s="10"/>
      <c r="KE10" s="10"/>
      <c r="KF10" s="10"/>
      <c r="KG10" s="10"/>
      <c r="KH10" s="10"/>
      <c r="KI10" s="10"/>
      <c r="KJ10" s="10"/>
      <c r="KK10" s="10"/>
      <c r="KL10" s="10"/>
      <c r="KM10" s="10"/>
      <c r="KN10" s="10"/>
      <c r="KO10" s="10"/>
      <c r="KP10" s="10"/>
      <c r="KQ10" s="10"/>
      <c r="KR10" s="10"/>
      <c r="KS10" s="10"/>
      <c r="KT10" s="10"/>
      <c r="KU10" s="10"/>
      <c r="KV10" s="10"/>
      <c r="KW10" s="10"/>
      <c r="KX10" s="10"/>
      <c r="KY10" s="10"/>
      <c r="KZ10" s="10"/>
      <c r="LA10" s="10"/>
      <c r="LB10" s="10"/>
      <c r="LC10" s="10"/>
      <c r="LD10" s="10"/>
      <c r="LE10" s="10"/>
      <c r="LF10" s="10"/>
      <c r="LG10" s="10"/>
      <c r="LH10" s="10"/>
      <c r="LI10" s="10"/>
      <c r="LJ10" s="10"/>
      <c r="LK10" s="10"/>
      <c r="LL10" s="10"/>
      <c r="LM10" s="10"/>
      <c r="LN10" s="10"/>
      <c r="LO10" s="10"/>
      <c r="LP10" s="10"/>
      <c r="LQ10" s="10"/>
      <c r="LR10" s="10"/>
      <c r="LS10" s="10"/>
      <c r="LT10" s="10"/>
      <c r="LU10" s="10"/>
      <c r="LV10" s="10"/>
      <c r="LW10" s="10"/>
      <c r="LX10" s="10"/>
      <c r="LY10" s="10"/>
      <c r="LZ10" s="10"/>
      <c r="MA10" s="10"/>
      <c r="MB10" s="10"/>
      <c r="MC10" s="10"/>
      <c r="MD10" s="10"/>
      <c r="ME10" s="10"/>
      <c r="MF10" s="10"/>
      <c r="MG10" s="10"/>
      <c r="MH10" s="10"/>
      <c r="MI10" s="10"/>
      <c r="MJ10" s="10"/>
      <c r="MK10" s="10"/>
      <c r="ML10" s="10"/>
      <c r="MM10" s="10"/>
      <c r="MN10" s="10"/>
      <c r="MO10" s="10"/>
      <c r="MP10" s="10"/>
      <c r="MQ10" s="10"/>
      <c r="MR10" s="10"/>
      <c r="MS10" s="10"/>
      <c r="MT10" s="10"/>
      <c r="MU10" s="10"/>
      <c r="MV10" s="10"/>
      <c r="MW10" s="10"/>
      <c r="MX10" s="10"/>
      <c r="MY10" s="10"/>
      <c r="MZ10" s="10"/>
      <c r="NA10" s="10"/>
      <c r="NB10" s="10"/>
      <c r="NC10" s="10"/>
      <c r="ND10" s="10"/>
      <c r="NE10" s="10"/>
      <c r="NF10" s="10"/>
      <c r="NG10" s="10"/>
      <c r="NH10" s="10"/>
      <c r="NI10" s="10"/>
      <c r="NJ10" s="29"/>
    </row>
    <row r="11" spans="1:374" x14ac:dyDescent="0.25">
      <c r="A11" s="234"/>
      <c r="B11" s="3">
        <v>1</v>
      </c>
      <c r="C11" s="121" t="s">
        <v>388</v>
      </c>
      <c r="D11" s="42">
        <f>导入程序及细部计划!F19</f>
        <v>42793</v>
      </c>
      <c r="E11" s="42">
        <f>导入程序及细部计划!G19</f>
        <v>42793</v>
      </c>
      <c r="F11" s="38">
        <f>SUM(G11:N11)</f>
        <v>1</v>
      </c>
      <c r="G11" s="11">
        <v>1</v>
      </c>
      <c r="H11" s="11">
        <v>0</v>
      </c>
      <c r="I11" s="11">
        <v>0</v>
      </c>
      <c r="J11" s="11">
        <v>0</v>
      </c>
      <c r="K11" s="11">
        <v>0</v>
      </c>
      <c r="L11" s="11">
        <v>0</v>
      </c>
      <c r="M11" s="12">
        <v>0</v>
      </c>
      <c r="N11" s="12">
        <v>0</v>
      </c>
      <c r="O11" s="14"/>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6"/>
      <c r="AS11" s="14"/>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6"/>
      <c r="BW11" s="14"/>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6"/>
      <c r="DA11" s="14"/>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6"/>
      <c r="EE11" s="14"/>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6"/>
      <c r="FI11" s="14"/>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6"/>
      <c r="GM11" s="14"/>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6"/>
      <c r="HQ11" s="14"/>
      <c r="HR11" s="15"/>
      <c r="HS11" s="15"/>
      <c r="HT11" s="15"/>
      <c r="HU11" s="15"/>
      <c r="HV11" s="15"/>
      <c r="HW11" s="15"/>
      <c r="HX11" s="15"/>
      <c r="HY11" s="15"/>
      <c r="HZ11" s="15"/>
      <c r="IA11" s="15"/>
      <c r="IB11" s="15"/>
      <c r="IC11" s="15"/>
      <c r="ID11" s="15"/>
      <c r="IE11" s="15"/>
      <c r="IF11" s="15"/>
      <c r="IG11" s="15"/>
      <c r="IH11" s="15"/>
      <c r="II11" s="15"/>
      <c r="IJ11" s="15"/>
      <c r="IK11" s="15"/>
      <c r="IL11" s="15"/>
      <c r="IM11" s="15"/>
      <c r="IN11" s="15"/>
      <c r="IO11" s="15"/>
      <c r="IP11" s="15"/>
      <c r="IQ11" s="15"/>
      <c r="IR11" s="15"/>
      <c r="IS11" s="15"/>
      <c r="IT11" s="16"/>
      <c r="IU11" s="14"/>
      <c r="IV11" s="15"/>
      <c r="IW11" s="15"/>
      <c r="IX11" s="15"/>
      <c r="IY11" s="15"/>
      <c r="IZ11" s="15"/>
      <c r="JA11" s="15"/>
      <c r="JB11" s="15"/>
      <c r="JC11" s="15"/>
      <c r="JD11" s="15"/>
      <c r="JE11" s="15"/>
      <c r="JF11" s="15"/>
      <c r="JG11" s="15"/>
      <c r="JH11" s="15"/>
      <c r="JI11" s="15"/>
      <c r="JJ11" s="15"/>
      <c r="JK11" s="15"/>
      <c r="JL11" s="15"/>
      <c r="JM11" s="15"/>
      <c r="JN11" s="15"/>
      <c r="JO11" s="15"/>
      <c r="JP11" s="15"/>
      <c r="JQ11" s="15"/>
      <c r="JR11" s="15"/>
      <c r="JS11" s="15"/>
      <c r="JT11" s="15"/>
      <c r="JU11" s="15"/>
      <c r="JV11" s="15"/>
      <c r="JW11" s="15"/>
      <c r="JX11" s="16"/>
      <c r="JY11" s="14"/>
      <c r="JZ11" s="15"/>
      <c r="KA11" s="15"/>
      <c r="KB11" s="15"/>
      <c r="KC11" s="15"/>
      <c r="KD11" s="15"/>
      <c r="KE11" s="15"/>
      <c r="KF11" s="15"/>
      <c r="KG11" s="15"/>
      <c r="KH11" s="15"/>
      <c r="KI11" s="15"/>
      <c r="KJ11" s="15"/>
      <c r="KK11" s="15"/>
      <c r="KL11" s="15"/>
      <c r="KM11" s="15"/>
      <c r="KN11" s="15"/>
      <c r="KO11" s="15"/>
      <c r="KP11" s="15"/>
      <c r="KQ11" s="15"/>
      <c r="KR11" s="15"/>
      <c r="KS11" s="15"/>
      <c r="KT11" s="15"/>
      <c r="KU11" s="15"/>
      <c r="KV11" s="15"/>
      <c r="KW11" s="15"/>
      <c r="KX11" s="15"/>
      <c r="KY11" s="15"/>
      <c r="KZ11" s="15"/>
      <c r="LA11" s="15"/>
      <c r="LB11" s="16"/>
      <c r="LC11" s="14"/>
      <c r="LD11" s="15"/>
      <c r="LE11" s="15"/>
      <c r="LF11" s="15"/>
      <c r="LG11" s="15"/>
      <c r="LH11" s="15"/>
      <c r="LI11" s="15"/>
      <c r="LJ11" s="15"/>
      <c r="LK11" s="15"/>
      <c r="LL11" s="15"/>
      <c r="LM11" s="15"/>
      <c r="LN11" s="15"/>
      <c r="LO11" s="15"/>
      <c r="LP11" s="15"/>
      <c r="LQ11" s="15"/>
      <c r="LR11" s="15"/>
      <c r="LS11" s="15"/>
      <c r="LT11" s="15"/>
      <c r="LU11" s="15"/>
      <c r="LV11" s="15"/>
      <c r="LW11" s="15"/>
      <c r="LX11" s="15"/>
      <c r="LY11" s="15"/>
      <c r="LZ11" s="15"/>
      <c r="MA11" s="15"/>
      <c r="MB11" s="15"/>
      <c r="MC11" s="15"/>
      <c r="MD11" s="15"/>
      <c r="ME11" s="15"/>
      <c r="MF11" s="16"/>
      <c r="MG11" s="14"/>
      <c r="MH11" s="15"/>
      <c r="MI11" s="15"/>
      <c r="MJ11" s="15"/>
      <c r="MK11" s="15"/>
      <c r="ML11" s="15"/>
      <c r="MM11" s="15"/>
      <c r="MN11" s="15"/>
      <c r="MO11" s="15"/>
      <c r="MP11" s="15"/>
      <c r="MQ11" s="15"/>
      <c r="MR11" s="15"/>
      <c r="MS11" s="15"/>
      <c r="MT11" s="15"/>
      <c r="MU11" s="15"/>
      <c r="MV11" s="15"/>
      <c r="MW11" s="15"/>
      <c r="MX11" s="15"/>
      <c r="MY11" s="15"/>
      <c r="MZ11" s="15"/>
      <c r="NA11" s="15"/>
      <c r="NB11" s="15"/>
      <c r="NC11" s="15"/>
      <c r="ND11" s="15"/>
      <c r="NE11" s="15"/>
      <c r="NF11" s="15"/>
      <c r="NG11" s="15"/>
      <c r="NH11" s="15"/>
      <c r="NI11" s="15"/>
      <c r="NJ11" s="30"/>
    </row>
    <row r="12" spans="1:374" x14ac:dyDescent="0.25">
      <c r="A12" s="234"/>
      <c r="B12" s="3">
        <v>2</v>
      </c>
      <c r="C12" s="123" t="s">
        <v>421</v>
      </c>
      <c r="D12" s="42">
        <f>导入程序及细部计划!F29</f>
        <v>42801</v>
      </c>
      <c r="E12" s="42">
        <f>导入程序及细部计划!G29</f>
        <v>42801</v>
      </c>
      <c r="F12" s="38">
        <f t="shared" ref="F12:F42" si="12">SUM(G12:N12)</f>
        <v>2</v>
      </c>
      <c r="G12" s="2">
        <v>1</v>
      </c>
      <c r="H12" s="2">
        <v>1</v>
      </c>
      <c r="I12" s="2">
        <v>0</v>
      </c>
      <c r="J12" s="2">
        <v>0</v>
      </c>
      <c r="K12" s="2">
        <v>0</v>
      </c>
      <c r="L12" s="2">
        <v>0</v>
      </c>
      <c r="M12" s="7">
        <v>0</v>
      </c>
      <c r="N12" s="7">
        <v>0</v>
      </c>
      <c r="O12" s="17"/>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9"/>
      <c r="AS12" s="17"/>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9"/>
      <c r="BW12" s="17"/>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9"/>
      <c r="DA12" s="17"/>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9"/>
      <c r="EE12" s="17"/>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9"/>
      <c r="FI12" s="17"/>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9"/>
      <c r="GM12" s="17"/>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9"/>
      <c r="HQ12" s="17"/>
      <c r="HR12" s="18"/>
      <c r="HS12" s="18"/>
      <c r="HT12" s="18"/>
      <c r="HU12" s="18"/>
      <c r="HV12" s="18"/>
      <c r="HW12" s="18"/>
      <c r="HX12" s="18"/>
      <c r="HY12" s="18"/>
      <c r="HZ12" s="18"/>
      <c r="IA12" s="18"/>
      <c r="IB12" s="18"/>
      <c r="IC12" s="18"/>
      <c r="ID12" s="18"/>
      <c r="IE12" s="18"/>
      <c r="IF12" s="18"/>
      <c r="IG12" s="18"/>
      <c r="IH12" s="18"/>
      <c r="II12" s="18"/>
      <c r="IJ12" s="18"/>
      <c r="IK12" s="18"/>
      <c r="IL12" s="18"/>
      <c r="IM12" s="18"/>
      <c r="IN12" s="18"/>
      <c r="IO12" s="18"/>
      <c r="IP12" s="18"/>
      <c r="IQ12" s="18"/>
      <c r="IR12" s="18"/>
      <c r="IS12" s="18"/>
      <c r="IT12" s="19"/>
      <c r="IU12" s="17"/>
      <c r="IV12" s="18"/>
      <c r="IW12" s="18"/>
      <c r="IX12" s="18"/>
      <c r="IY12" s="18"/>
      <c r="IZ12" s="18"/>
      <c r="JA12" s="18"/>
      <c r="JB12" s="18"/>
      <c r="JC12" s="18"/>
      <c r="JD12" s="18"/>
      <c r="JE12" s="18"/>
      <c r="JF12" s="18"/>
      <c r="JG12" s="18"/>
      <c r="JH12" s="18"/>
      <c r="JI12" s="18"/>
      <c r="JJ12" s="18"/>
      <c r="JK12" s="18"/>
      <c r="JL12" s="18"/>
      <c r="JM12" s="18"/>
      <c r="JN12" s="18"/>
      <c r="JO12" s="18"/>
      <c r="JP12" s="18"/>
      <c r="JQ12" s="18"/>
      <c r="JR12" s="18"/>
      <c r="JS12" s="18"/>
      <c r="JT12" s="18"/>
      <c r="JU12" s="18"/>
      <c r="JV12" s="18"/>
      <c r="JW12" s="18"/>
      <c r="JX12" s="19"/>
      <c r="JY12" s="17"/>
      <c r="JZ12" s="18"/>
      <c r="KA12" s="18"/>
      <c r="KB12" s="18"/>
      <c r="KC12" s="18"/>
      <c r="KD12" s="18"/>
      <c r="KE12" s="18"/>
      <c r="KF12" s="18"/>
      <c r="KG12" s="18"/>
      <c r="KH12" s="18"/>
      <c r="KI12" s="18"/>
      <c r="KJ12" s="18"/>
      <c r="KK12" s="18"/>
      <c r="KL12" s="18"/>
      <c r="KM12" s="18"/>
      <c r="KN12" s="18"/>
      <c r="KO12" s="18"/>
      <c r="KP12" s="18"/>
      <c r="KQ12" s="18"/>
      <c r="KR12" s="18"/>
      <c r="KS12" s="18"/>
      <c r="KT12" s="18"/>
      <c r="KU12" s="18"/>
      <c r="KV12" s="18"/>
      <c r="KW12" s="18"/>
      <c r="KX12" s="18"/>
      <c r="KY12" s="18"/>
      <c r="KZ12" s="18"/>
      <c r="LA12" s="18"/>
      <c r="LB12" s="19"/>
      <c r="LC12" s="17"/>
      <c r="LD12" s="18"/>
      <c r="LE12" s="18"/>
      <c r="LF12" s="18"/>
      <c r="LG12" s="18"/>
      <c r="LH12" s="18"/>
      <c r="LI12" s="18"/>
      <c r="LJ12" s="18"/>
      <c r="LK12" s="18"/>
      <c r="LL12" s="18"/>
      <c r="LM12" s="18"/>
      <c r="LN12" s="18"/>
      <c r="LO12" s="18"/>
      <c r="LP12" s="18"/>
      <c r="LQ12" s="18"/>
      <c r="LR12" s="18"/>
      <c r="LS12" s="18"/>
      <c r="LT12" s="18"/>
      <c r="LU12" s="18"/>
      <c r="LV12" s="18"/>
      <c r="LW12" s="18"/>
      <c r="LX12" s="18"/>
      <c r="LY12" s="18"/>
      <c r="LZ12" s="18"/>
      <c r="MA12" s="18"/>
      <c r="MB12" s="18"/>
      <c r="MC12" s="18"/>
      <c r="MD12" s="18"/>
      <c r="ME12" s="18"/>
      <c r="MF12" s="19"/>
      <c r="MG12" s="17"/>
      <c r="MH12" s="18"/>
      <c r="MI12" s="18"/>
      <c r="MJ12" s="18"/>
      <c r="MK12" s="18"/>
      <c r="ML12" s="18"/>
      <c r="MM12" s="18"/>
      <c r="MN12" s="18"/>
      <c r="MO12" s="18"/>
      <c r="MP12" s="18"/>
      <c r="MQ12" s="18"/>
      <c r="MR12" s="18"/>
      <c r="MS12" s="18"/>
      <c r="MT12" s="18"/>
      <c r="MU12" s="18"/>
      <c r="MV12" s="18"/>
      <c r="MW12" s="18"/>
      <c r="MX12" s="18"/>
      <c r="MY12" s="18"/>
      <c r="MZ12" s="18"/>
      <c r="NA12" s="18"/>
      <c r="NB12" s="18"/>
      <c r="NC12" s="18"/>
      <c r="ND12" s="18"/>
      <c r="NE12" s="18"/>
      <c r="NF12" s="18"/>
      <c r="NG12" s="18"/>
      <c r="NH12" s="18"/>
      <c r="NI12" s="18"/>
      <c r="NJ12" s="31"/>
    </row>
    <row r="13" spans="1:374" x14ac:dyDescent="0.25">
      <c r="A13" s="234"/>
      <c r="B13" s="3">
        <v>3</v>
      </c>
      <c r="C13" s="121" t="s">
        <v>423</v>
      </c>
      <c r="D13" s="42">
        <f>导入程序及细部计划!F32</f>
        <v>42800</v>
      </c>
      <c r="E13" s="42">
        <f>导入程序及细部计划!G32</f>
        <v>42802</v>
      </c>
      <c r="F13" s="38">
        <f t="shared" si="12"/>
        <v>3</v>
      </c>
      <c r="G13" s="2">
        <v>0</v>
      </c>
      <c r="H13" s="2">
        <v>0</v>
      </c>
      <c r="I13" s="2">
        <v>0</v>
      </c>
      <c r="J13" s="2">
        <v>0</v>
      </c>
      <c r="K13" s="2">
        <v>0</v>
      </c>
      <c r="L13" s="2">
        <v>0</v>
      </c>
      <c r="M13" s="7">
        <v>3</v>
      </c>
      <c r="N13" s="7">
        <v>0</v>
      </c>
      <c r="O13" s="17"/>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9"/>
      <c r="AS13" s="17"/>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9"/>
      <c r="BW13" s="17"/>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9"/>
      <c r="DA13" s="17"/>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9"/>
      <c r="EE13" s="17"/>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9"/>
      <c r="FI13" s="17"/>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c r="GL13" s="19"/>
      <c r="GM13" s="17"/>
      <c r="GN13" s="18"/>
      <c r="GO13" s="18"/>
      <c r="GP13" s="18"/>
      <c r="GQ13" s="18"/>
      <c r="GR13" s="18"/>
      <c r="GS13" s="18"/>
      <c r="GT13" s="18"/>
      <c r="GU13" s="18"/>
      <c r="GV13" s="18"/>
      <c r="GW13" s="18"/>
      <c r="GX13" s="18"/>
      <c r="GY13" s="18"/>
      <c r="GZ13" s="18"/>
      <c r="HA13" s="18"/>
      <c r="HB13" s="18"/>
      <c r="HC13" s="18"/>
      <c r="HD13" s="18"/>
      <c r="HE13" s="18"/>
      <c r="HF13" s="18"/>
      <c r="HG13" s="18"/>
      <c r="HH13" s="18"/>
      <c r="HI13" s="18"/>
      <c r="HJ13" s="18"/>
      <c r="HK13" s="18"/>
      <c r="HL13" s="18"/>
      <c r="HM13" s="18"/>
      <c r="HN13" s="18"/>
      <c r="HO13" s="18"/>
      <c r="HP13" s="19"/>
      <c r="HQ13" s="17"/>
      <c r="HR13" s="18"/>
      <c r="HS13" s="18"/>
      <c r="HT13" s="18"/>
      <c r="HU13" s="18"/>
      <c r="HV13" s="18"/>
      <c r="HW13" s="18"/>
      <c r="HX13" s="18"/>
      <c r="HY13" s="18"/>
      <c r="HZ13" s="18"/>
      <c r="IA13" s="18"/>
      <c r="IB13" s="18"/>
      <c r="IC13" s="18"/>
      <c r="ID13" s="18"/>
      <c r="IE13" s="18"/>
      <c r="IF13" s="18"/>
      <c r="IG13" s="18"/>
      <c r="IH13" s="18"/>
      <c r="II13" s="18"/>
      <c r="IJ13" s="18"/>
      <c r="IK13" s="18"/>
      <c r="IL13" s="18"/>
      <c r="IM13" s="18"/>
      <c r="IN13" s="18"/>
      <c r="IO13" s="18"/>
      <c r="IP13" s="18"/>
      <c r="IQ13" s="18"/>
      <c r="IR13" s="18"/>
      <c r="IS13" s="18"/>
      <c r="IT13" s="19"/>
      <c r="IU13" s="17"/>
      <c r="IV13" s="18"/>
      <c r="IW13" s="18"/>
      <c r="IX13" s="18"/>
      <c r="IY13" s="18"/>
      <c r="IZ13" s="18"/>
      <c r="JA13" s="18"/>
      <c r="JB13" s="18"/>
      <c r="JC13" s="18"/>
      <c r="JD13" s="18"/>
      <c r="JE13" s="18"/>
      <c r="JF13" s="18"/>
      <c r="JG13" s="18"/>
      <c r="JH13" s="18"/>
      <c r="JI13" s="18"/>
      <c r="JJ13" s="18"/>
      <c r="JK13" s="18"/>
      <c r="JL13" s="18"/>
      <c r="JM13" s="18"/>
      <c r="JN13" s="18"/>
      <c r="JO13" s="18"/>
      <c r="JP13" s="18"/>
      <c r="JQ13" s="18"/>
      <c r="JR13" s="18"/>
      <c r="JS13" s="18"/>
      <c r="JT13" s="18"/>
      <c r="JU13" s="18"/>
      <c r="JV13" s="18"/>
      <c r="JW13" s="18"/>
      <c r="JX13" s="19"/>
      <c r="JY13" s="17"/>
      <c r="JZ13" s="18"/>
      <c r="KA13" s="18"/>
      <c r="KB13" s="18"/>
      <c r="KC13" s="18"/>
      <c r="KD13" s="18"/>
      <c r="KE13" s="18"/>
      <c r="KF13" s="18"/>
      <c r="KG13" s="18"/>
      <c r="KH13" s="18"/>
      <c r="KI13" s="18"/>
      <c r="KJ13" s="18"/>
      <c r="KK13" s="18"/>
      <c r="KL13" s="18"/>
      <c r="KM13" s="18"/>
      <c r="KN13" s="18"/>
      <c r="KO13" s="18"/>
      <c r="KP13" s="18"/>
      <c r="KQ13" s="18"/>
      <c r="KR13" s="18"/>
      <c r="KS13" s="18"/>
      <c r="KT13" s="18"/>
      <c r="KU13" s="18"/>
      <c r="KV13" s="18"/>
      <c r="KW13" s="18"/>
      <c r="KX13" s="18"/>
      <c r="KY13" s="18"/>
      <c r="KZ13" s="18"/>
      <c r="LA13" s="18"/>
      <c r="LB13" s="19"/>
      <c r="LC13" s="17"/>
      <c r="LD13" s="18"/>
      <c r="LE13" s="18"/>
      <c r="LF13" s="18"/>
      <c r="LG13" s="18"/>
      <c r="LH13" s="18"/>
      <c r="LI13" s="18"/>
      <c r="LJ13" s="18"/>
      <c r="LK13" s="18"/>
      <c r="LL13" s="18"/>
      <c r="LM13" s="18"/>
      <c r="LN13" s="18"/>
      <c r="LO13" s="18"/>
      <c r="LP13" s="18"/>
      <c r="LQ13" s="18"/>
      <c r="LR13" s="18"/>
      <c r="LS13" s="18"/>
      <c r="LT13" s="18"/>
      <c r="LU13" s="18"/>
      <c r="LV13" s="18"/>
      <c r="LW13" s="18"/>
      <c r="LX13" s="18"/>
      <c r="LY13" s="18"/>
      <c r="LZ13" s="18"/>
      <c r="MA13" s="18"/>
      <c r="MB13" s="18"/>
      <c r="MC13" s="18"/>
      <c r="MD13" s="18"/>
      <c r="ME13" s="18"/>
      <c r="MF13" s="19"/>
      <c r="MG13" s="17"/>
      <c r="MH13" s="18"/>
      <c r="MI13" s="18"/>
      <c r="MJ13" s="18"/>
      <c r="MK13" s="18"/>
      <c r="ML13" s="18"/>
      <c r="MM13" s="18"/>
      <c r="MN13" s="18"/>
      <c r="MO13" s="18"/>
      <c r="MP13" s="18"/>
      <c r="MQ13" s="18"/>
      <c r="MR13" s="18"/>
      <c r="MS13" s="18"/>
      <c r="MT13" s="18"/>
      <c r="MU13" s="18"/>
      <c r="MV13" s="18"/>
      <c r="MW13" s="18"/>
      <c r="MX13" s="18"/>
      <c r="MY13" s="18"/>
      <c r="MZ13" s="18"/>
      <c r="NA13" s="18"/>
      <c r="NB13" s="18"/>
      <c r="NC13" s="18"/>
      <c r="ND13" s="18"/>
      <c r="NE13" s="18"/>
      <c r="NF13" s="18"/>
      <c r="NG13" s="18"/>
      <c r="NH13" s="18"/>
      <c r="NI13" s="18"/>
      <c r="NJ13" s="31"/>
    </row>
    <row r="14" spans="1:374" x14ac:dyDescent="0.25">
      <c r="A14" s="234"/>
      <c r="B14" s="3">
        <v>4</v>
      </c>
      <c r="C14" s="121" t="s">
        <v>389</v>
      </c>
      <c r="D14" s="42"/>
      <c r="E14" s="42"/>
      <c r="F14" s="38"/>
      <c r="G14" s="2"/>
      <c r="H14" s="2"/>
      <c r="I14" s="2"/>
      <c r="J14" s="2"/>
      <c r="K14" s="2"/>
      <c r="L14" s="2"/>
      <c r="M14" s="7"/>
      <c r="N14" s="7"/>
      <c r="O14" s="72"/>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4"/>
      <c r="AS14" s="72"/>
      <c r="AT14" s="73"/>
      <c r="AU14" s="73"/>
      <c r="AV14" s="73"/>
      <c r="AW14" s="73"/>
      <c r="AX14" s="73"/>
      <c r="AY14" s="73"/>
      <c r="AZ14" s="73"/>
      <c r="BA14" s="73"/>
      <c r="BB14" s="73"/>
      <c r="BC14" s="73"/>
      <c r="BD14" s="73"/>
      <c r="BE14" s="73"/>
      <c r="BF14" s="73"/>
      <c r="BG14" s="73"/>
      <c r="BH14" s="73"/>
      <c r="BI14" s="73"/>
      <c r="BJ14" s="73"/>
      <c r="BK14" s="73"/>
      <c r="BL14" s="73"/>
      <c r="BM14" s="73"/>
      <c r="BN14" s="73"/>
      <c r="BO14" s="73"/>
      <c r="BP14" s="73"/>
      <c r="BQ14" s="73"/>
      <c r="BR14" s="73"/>
      <c r="BS14" s="73"/>
      <c r="BT14" s="73"/>
      <c r="BU14" s="73"/>
      <c r="BV14" s="74"/>
      <c r="BW14" s="72"/>
      <c r="BX14" s="73"/>
      <c r="BY14" s="73"/>
      <c r="BZ14" s="73"/>
      <c r="CA14" s="73"/>
      <c r="CB14" s="73"/>
      <c r="CC14" s="73"/>
      <c r="CD14" s="73"/>
      <c r="CE14" s="73"/>
      <c r="CF14" s="73"/>
      <c r="CG14" s="73"/>
      <c r="CH14" s="73"/>
      <c r="CI14" s="73"/>
      <c r="CJ14" s="73"/>
      <c r="CK14" s="73"/>
      <c r="CL14" s="73"/>
      <c r="CM14" s="73"/>
      <c r="CN14" s="73"/>
      <c r="CO14" s="73"/>
      <c r="CP14" s="73"/>
      <c r="CQ14" s="73"/>
      <c r="CR14" s="73"/>
      <c r="CS14" s="73"/>
      <c r="CT14" s="73"/>
      <c r="CU14" s="73"/>
      <c r="CV14" s="73"/>
      <c r="CW14" s="73"/>
      <c r="CX14" s="73"/>
      <c r="CY14" s="73"/>
      <c r="CZ14" s="74"/>
      <c r="DA14" s="72"/>
      <c r="DB14" s="73"/>
      <c r="DC14" s="73"/>
      <c r="DD14" s="73"/>
      <c r="DE14" s="73"/>
      <c r="DF14" s="73"/>
      <c r="DG14" s="73"/>
      <c r="DH14" s="73"/>
      <c r="DI14" s="73"/>
      <c r="DJ14" s="73"/>
      <c r="DK14" s="73"/>
      <c r="DL14" s="73"/>
      <c r="DM14" s="73"/>
      <c r="DN14" s="73"/>
      <c r="DO14" s="73"/>
      <c r="DP14" s="73"/>
      <c r="DQ14" s="73"/>
      <c r="DR14" s="73"/>
      <c r="DS14" s="73"/>
      <c r="DT14" s="73"/>
      <c r="DU14" s="73"/>
      <c r="DV14" s="73"/>
      <c r="DW14" s="73"/>
      <c r="DX14" s="73"/>
      <c r="DY14" s="73"/>
      <c r="DZ14" s="73"/>
      <c r="EA14" s="73"/>
      <c r="EB14" s="73"/>
      <c r="EC14" s="73"/>
      <c r="ED14" s="74"/>
      <c r="EE14" s="72"/>
      <c r="EF14" s="73"/>
      <c r="EG14" s="73"/>
      <c r="EH14" s="73"/>
      <c r="EI14" s="73"/>
      <c r="EJ14" s="73"/>
      <c r="EK14" s="73"/>
      <c r="EL14" s="73"/>
      <c r="EM14" s="73"/>
      <c r="EN14" s="73"/>
      <c r="EO14" s="73"/>
      <c r="EP14" s="73"/>
      <c r="EQ14" s="73"/>
      <c r="ER14" s="73"/>
      <c r="ES14" s="73"/>
      <c r="ET14" s="73"/>
      <c r="EU14" s="73"/>
      <c r="EV14" s="73"/>
      <c r="EW14" s="73"/>
      <c r="EX14" s="73"/>
      <c r="EY14" s="73"/>
      <c r="EZ14" s="73"/>
      <c r="FA14" s="73"/>
      <c r="FB14" s="73"/>
      <c r="FC14" s="73"/>
      <c r="FD14" s="73"/>
      <c r="FE14" s="73"/>
      <c r="FF14" s="73"/>
      <c r="FG14" s="73"/>
      <c r="FH14" s="74"/>
      <c r="FI14" s="72"/>
      <c r="FJ14" s="73"/>
      <c r="FK14" s="73"/>
      <c r="FL14" s="73"/>
      <c r="FM14" s="73"/>
      <c r="FN14" s="73"/>
      <c r="FO14" s="73"/>
      <c r="FP14" s="73"/>
      <c r="FQ14" s="73"/>
      <c r="FR14" s="73"/>
      <c r="FS14" s="73"/>
      <c r="FT14" s="73"/>
      <c r="FU14" s="73"/>
      <c r="FV14" s="73"/>
      <c r="FW14" s="73"/>
      <c r="FX14" s="73"/>
      <c r="FY14" s="73"/>
      <c r="FZ14" s="73"/>
      <c r="GA14" s="73"/>
      <c r="GB14" s="73"/>
      <c r="GC14" s="73"/>
      <c r="GD14" s="73"/>
      <c r="GE14" s="73"/>
      <c r="GF14" s="73"/>
      <c r="GG14" s="73"/>
      <c r="GH14" s="73"/>
      <c r="GI14" s="73"/>
      <c r="GJ14" s="73"/>
      <c r="GK14" s="73"/>
      <c r="GL14" s="74"/>
      <c r="GM14" s="72"/>
      <c r="GN14" s="73"/>
      <c r="GO14" s="73"/>
      <c r="GP14" s="73"/>
      <c r="GQ14" s="73"/>
      <c r="GR14" s="73"/>
      <c r="GS14" s="73"/>
      <c r="GT14" s="73"/>
      <c r="GU14" s="73"/>
      <c r="GV14" s="73"/>
      <c r="GW14" s="73"/>
      <c r="GX14" s="73"/>
      <c r="GY14" s="73"/>
      <c r="GZ14" s="73"/>
      <c r="HA14" s="73"/>
      <c r="HB14" s="73"/>
      <c r="HC14" s="73"/>
      <c r="HD14" s="73"/>
      <c r="HE14" s="73"/>
      <c r="HF14" s="73"/>
      <c r="HG14" s="73"/>
      <c r="HH14" s="73"/>
      <c r="HI14" s="73"/>
      <c r="HJ14" s="73"/>
      <c r="HK14" s="73"/>
      <c r="HL14" s="73"/>
      <c r="HM14" s="73"/>
      <c r="HN14" s="73"/>
      <c r="HO14" s="73"/>
      <c r="HP14" s="74"/>
      <c r="HQ14" s="72"/>
      <c r="HR14" s="73"/>
      <c r="HS14" s="73"/>
      <c r="HT14" s="73"/>
      <c r="HU14" s="73"/>
      <c r="HV14" s="73"/>
      <c r="HW14" s="73"/>
      <c r="HX14" s="73"/>
      <c r="HY14" s="73"/>
      <c r="HZ14" s="73"/>
      <c r="IA14" s="73"/>
      <c r="IB14" s="73"/>
      <c r="IC14" s="73"/>
      <c r="ID14" s="73"/>
      <c r="IE14" s="73"/>
      <c r="IF14" s="73"/>
      <c r="IG14" s="73"/>
      <c r="IH14" s="73"/>
      <c r="II14" s="73"/>
      <c r="IJ14" s="73"/>
      <c r="IK14" s="73"/>
      <c r="IL14" s="73"/>
      <c r="IM14" s="73"/>
      <c r="IN14" s="73"/>
      <c r="IO14" s="73"/>
      <c r="IP14" s="73"/>
      <c r="IQ14" s="73"/>
      <c r="IR14" s="73"/>
      <c r="IS14" s="73"/>
      <c r="IT14" s="74"/>
      <c r="IU14" s="72"/>
      <c r="IV14" s="73"/>
      <c r="IW14" s="73"/>
      <c r="IX14" s="73"/>
      <c r="IY14" s="73"/>
      <c r="IZ14" s="73"/>
      <c r="JA14" s="73"/>
      <c r="JB14" s="73"/>
      <c r="JC14" s="73"/>
      <c r="JD14" s="73"/>
      <c r="JE14" s="73"/>
      <c r="JF14" s="73"/>
      <c r="JG14" s="73"/>
      <c r="JH14" s="73"/>
      <c r="JI14" s="73"/>
      <c r="JJ14" s="73"/>
      <c r="JK14" s="73"/>
      <c r="JL14" s="73"/>
      <c r="JM14" s="73"/>
      <c r="JN14" s="73"/>
      <c r="JO14" s="73"/>
      <c r="JP14" s="73"/>
      <c r="JQ14" s="73"/>
      <c r="JR14" s="73"/>
      <c r="JS14" s="73"/>
      <c r="JT14" s="73"/>
      <c r="JU14" s="73"/>
      <c r="JV14" s="73"/>
      <c r="JW14" s="73"/>
      <c r="JX14" s="74"/>
      <c r="JY14" s="72"/>
      <c r="JZ14" s="73"/>
      <c r="KA14" s="73"/>
      <c r="KB14" s="73"/>
      <c r="KC14" s="73"/>
      <c r="KD14" s="73"/>
      <c r="KE14" s="73"/>
      <c r="KF14" s="73"/>
      <c r="KG14" s="73"/>
      <c r="KH14" s="73"/>
      <c r="KI14" s="73"/>
      <c r="KJ14" s="73"/>
      <c r="KK14" s="73"/>
      <c r="KL14" s="73"/>
      <c r="KM14" s="73"/>
      <c r="KN14" s="73"/>
      <c r="KO14" s="73"/>
      <c r="KP14" s="73"/>
      <c r="KQ14" s="73"/>
      <c r="KR14" s="73"/>
      <c r="KS14" s="73"/>
      <c r="KT14" s="73"/>
      <c r="KU14" s="73"/>
      <c r="KV14" s="73"/>
      <c r="KW14" s="73"/>
      <c r="KX14" s="73"/>
      <c r="KY14" s="73"/>
      <c r="KZ14" s="73"/>
      <c r="LA14" s="73"/>
      <c r="LB14" s="74"/>
      <c r="LC14" s="72"/>
      <c r="LD14" s="73"/>
      <c r="LE14" s="73"/>
      <c r="LF14" s="73"/>
      <c r="LG14" s="73"/>
      <c r="LH14" s="73"/>
      <c r="LI14" s="73"/>
      <c r="LJ14" s="73"/>
      <c r="LK14" s="73"/>
      <c r="LL14" s="73"/>
      <c r="LM14" s="73"/>
      <c r="LN14" s="73"/>
      <c r="LO14" s="73"/>
      <c r="LP14" s="73"/>
      <c r="LQ14" s="73"/>
      <c r="LR14" s="73"/>
      <c r="LS14" s="73"/>
      <c r="LT14" s="73"/>
      <c r="LU14" s="73"/>
      <c r="LV14" s="73"/>
      <c r="LW14" s="73"/>
      <c r="LX14" s="73"/>
      <c r="LY14" s="73"/>
      <c r="LZ14" s="73"/>
      <c r="MA14" s="73"/>
      <c r="MB14" s="73"/>
      <c r="MC14" s="73"/>
      <c r="MD14" s="73"/>
      <c r="ME14" s="73"/>
      <c r="MF14" s="74"/>
      <c r="MG14" s="72"/>
      <c r="MH14" s="73"/>
      <c r="MI14" s="73"/>
      <c r="MJ14" s="73"/>
      <c r="MK14" s="73"/>
      <c r="ML14" s="73"/>
      <c r="MM14" s="73"/>
      <c r="MN14" s="73"/>
      <c r="MO14" s="73"/>
      <c r="MP14" s="73"/>
      <c r="MQ14" s="73"/>
      <c r="MR14" s="73"/>
      <c r="MS14" s="73"/>
      <c r="MT14" s="73"/>
      <c r="MU14" s="73"/>
      <c r="MV14" s="73"/>
      <c r="MW14" s="73"/>
      <c r="MX14" s="73"/>
      <c r="MY14" s="73"/>
      <c r="MZ14" s="73"/>
      <c r="NA14" s="73"/>
      <c r="NB14" s="73"/>
      <c r="NC14" s="73"/>
      <c r="ND14" s="73"/>
      <c r="NE14" s="73"/>
      <c r="NF14" s="73"/>
      <c r="NG14" s="73"/>
      <c r="NH14" s="73"/>
      <c r="NI14" s="73"/>
      <c r="NJ14" s="75"/>
    </row>
    <row r="15" spans="1:374" x14ac:dyDescent="0.25">
      <c r="A15" s="234"/>
      <c r="B15" s="3">
        <v>5</v>
      </c>
      <c r="C15" s="191" t="s">
        <v>390</v>
      </c>
      <c r="D15" s="42"/>
      <c r="E15" s="42"/>
      <c r="F15" s="38"/>
      <c r="G15" s="2"/>
      <c r="H15" s="2"/>
      <c r="I15" s="2"/>
      <c r="J15" s="2"/>
      <c r="K15" s="2"/>
      <c r="L15" s="2"/>
      <c r="M15" s="7"/>
      <c r="N15" s="7"/>
      <c r="O15" s="72"/>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4"/>
      <c r="AS15" s="72"/>
      <c r="AT15" s="73"/>
      <c r="AU15" s="73"/>
      <c r="AV15" s="73"/>
      <c r="AW15" s="73"/>
      <c r="AX15" s="73"/>
      <c r="AY15" s="73"/>
      <c r="AZ15" s="73"/>
      <c r="BA15" s="73"/>
      <c r="BB15" s="73"/>
      <c r="BC15" s="73"/>
      <c r="BD15" s="73"/>
      <c r="BE15" s="73"/>
      <c r="BF15" s="73"/>
      <c r="BG15" s="73"/>
      <c r="BH15" s="73"/>
      <c r="BI15" s="73"/>
      <c r="BJ15" s="73"/>
      <c r="BK15" s="73"/>
      <c r="BL15" s="73"/>
      <c r="BM15" s="73"/>
      <c r="BN15" s="73"/>
      <c r="BO15" s="73"/>
      <c r="BP15" s="73"/>
      <c r="BQ15" s="73"/>
      <c r="BR15" s="73"/>
      <c r="BS15" s="73"/>
      <c r="BT15" s="73"/>
      <c r="BU15" s="73"/>
      <c r="BV15" s="74"/>
      <c r="BW15" s="72"/>
      <c r="BX15" s="73"/>
      <c r="BY15" s="73"/>
      <c r="BZ15" s="73"/>
      <c r="CA15" s="73"/>
      <c r="CB15" s="73"/>
      <c r="CC15" s="73"/>
      <c r="CD15" s="73"/>
      <c r="CE15" s="73"/>
      <c r="CF15" s="73"/>
      <c r="CG15" s="73"/>
      <c r="CH15" s="73"/>
      <c r="CI15" s="73"/>
      <c r="CJ15" s="73"/>
      <c r="CK15" s="73"/>
      <c r="CL15" s="73"/>
      <c r="CM15" s="73"/>
      <c r="CN15" s="73"/>
      <c r="CO15" s="73"/>
      <c r="CP15" s="73"/>
      <c r="CQ15" s="73"/>
      <c r="CR15" s="73"/>
      <c r="CS15" s="73"/>
      <c r="CT15" s="73"/>
      <c r="CU15" s="73"/>
      <c r="CV15" s="73"/>
      <c r="CW15" s="73"/>
      <c r="CX15" s="73"/>
      <c r="CY15" s="73"/>
      <c r="CZ15" s="74"/>
      <c r="DA15" s="72"/>
      <c r="DB15" s="73"/>
      <c r="DC15" s="73"/>
      <c r="DD15" s="73"/>
      <c r="DE15" s="73"/>
      <c r="DF15" s="73"/>
      <c r="DG15" s="73"/>
      <c r="DH15" s="73"/>
      <c r="DI15" s="73"/>
      <c r="DJ15" s="73"/>
      <c r="DK15" s="73"/>
      <c r="DL15" s="73"/>
      <c r="DM15" s="73"/>
      <c r="DN15" s="73"/>
      <c r="DO15" s="73"/>
      <c r="DP15" s="73"/>
      <c r="DQ15" s="73"/>
      <c r="DR15" s="73"/>
      <c r="DS15" s="73"/>
      <c r="DT15" s="73"/>
      <c r="DU15" s="73"/>
      <c r="DV15" s="73"/>
      <c r="DW15" s="73"/>
      <c r="DX15" s="73"/>
      <c r="DY15" s="73"/>
      <c r="DZ15" s="73"/>
      <c r="EA15" s="73"/>
      <c r="EB15" s="73"/>
      <c r="EC15" s="73"/>
      <c r="ED15" s="74"/>
      <c r="EE15" s="72"/>
      <c r="EF15" s="73"/>
      <c r="EG15" s="73"/>
      <c r="EH15" s="73"/>
      <c r="EI15" s="73"/>
      <c r="EJ15" s="73"/>
      <c r="EK15" s="73"/>
      <c r="EL15" s="73"/>
      <c r="EM15" s="73"/>
      <c r="EN15" s="73"/>
      <c r="EO15" s="73"/>
      <c r="EP15" s="73"/>
      <c r="EQ15" s="73"/>
      <c r="ER15" s="73"/>
      <c r="ES15" s="73"/>
      <c r="ET15" s="73"/>
      <c r="EU15" s="73"/>
      <c r="EV15" s="73"/>
      <c r="EW15" s="73"/>
      <c r="EX15" s="73"/>
      <c r="EY15" s="73"/>
      <c r="EZ15" s="73"/>
      <c r="FA15" s="73"/>
      <c r="FB15" s="73"/>
      <c r="FC15" s="73"/>
      <c r="FD15" s="73"/>
      <c r="FE15" s="73"/>
      <c r="FF15" s="73"/>
      <c r="FG15" s="73"/>
      <c r="FH15" s="74"/>
      <c r="FI15" s="72"/>
      <c r="FJ15" s="73"/>
      <c r="FK15" s="73"/>
      <c r="FL15" s="73"/>
      <c r="FM15" s="73"/>
      <c r="FN15" s="73"/>
      <c r="FO15" s="73"/>
      <c r="FP15" s="73"/>
      <c r="FQ15" s="73"/>
      <c r="FR15" s="73"/>
      <c r="FS15" s="73"/>
      <c r="FT15" s="73"/>
      <c r="FU15" s="73"/>
      <c r="FV15" s="73"/>
      <c r="FW15" s="73"/>
      <c r="FX15" s="73"/>
      <c r="FY15" s="73"/>
      <c r="FZ15" s="73"/>
      <c r="GA15" s="73"/>
      <c r="GB15" s="73"/>
      <c r="GC15" s="73"/>
      <c r="GD15" s="73"/>
      <c r="GE15" s="73"/>
      <c r="GF15" s="73"/>
      <c r="GG15" s="73"/>
      <c r="GH15" s="73"/>
      <c r="GI15" s="73"/>
      <c r="GJ15" s="73"/>
      <c r="GK15" s="73"/>
      <c r="GL15" s="74"/>
      <c r="GM15" s="72"/>
      <c r="GN15" s="73"/>
      <c r="GO15" s="73"/>
      <c r="GP15" s="73"/>
      <c r="GQ15" s="73"/>
      <c r="GR15" s="73"/>
      <c r="GS15" s="73"/>
      <c r="GT15" s="73"/>
      <c r="GU15" s="73"/>
      <c r="GV15" s="73"/>
      <c r="GW15" s="73"/>
      <c r="GX15" s="73"/>
      <c r="GY15" s="73"/>
      <c r="GZ15" s="73"/>
      <c r="HA15" s="73"/>
      <c r="HB15" s="73"/>
      <c r="HC15" s="73"/>
      <c r="HD15" s="73"/>
      <c r="HE15" s="73"/>
      <c r="HF15" s="73"/>
      <c r="HG15" s="73"/>
      <c r="HH15" s="73"/>
      <c r="HI15" s="73"/>
      <c r="HJ15" s="73"/>
      <c r="HK15" s="73"/>
      <c r="HL15" s="73"/>
      <c r="HM15" s="73"/>
      <c r="HN15" s="73"/>
      <c r="HO15" s="73"/>
      <c r="HP15" s="74"/>
      <c r="HQ15" s="72"/>
      <c r="HR15" s="73"/>
      <c r="HS15" s="73"/>
      <c r="HT15" s="73"/>
      <c r="HU15" s="73"/>
      <c r="HV15" s="73"/>
      <c r="HW15" s="73"/>
      <c r="HX15" s="73"/>
      <c r="HY15" s="73"/>
      <c r="HZ15" s="73"/>
      <c r="IA15" s="73"/>
      <c r="IB15" s="73"/>
      <c r="IC15" s="73"/>
      <c r="ID15" s="73"/>
      <c r="IE15" s="73"/>
      <c r="IF15" s="73"/>
      <c r="IG15" s="73"/>
      <c r="IH15" s="73"/>
      <c r="II15" s="73"/>
      <c r="IJ15" s="73"/>
      <c r="IK15" s="73"/>
      <c r="IL15" s="73"/>
      <c r="IM15" s="73"/>
      <c r="IN15" s="73"/>
      <c r="IO15" s="73"/>
      <c r="IP15" s="73"/>
      <c r="IQ15" s="73"/>
      <c r="IR15" s="73"/>
      <c r="IS15" s="73"/>
      <c r="IT15" s="74"/>
      <c r="IU15" s="72"/>
      <c r="IV15" s="73"/>
      <c r="IW15" s="73"/>
      <c r="IX15" s="73"/>
      <c r="IY15" s="73"/>
      <c r="IZ15" s="73"/>
      <c r="JA15" s="73"/>
      <c r="JB15" s="73"/>
      <c r="JC15" s="73"/>
      <c r="JD15" s="73"/>
      <c r="JE15" s="73"/>
      <c r="JF15" s="73"/>
      <c r="JG15" s="73"/>
      <c r="JH15" s="73"/>
      <c r="JI15" s="73"/>
      <c r="JJ15" s="73"/>
      <c r="JK15" s="73"/>
      <c r="JL15" s="73"/>
      <c r="JM15" s="73"/>
      <c r="JN15" s="73"/>
      <c r="JO15" s="73"/>
      <c r="JP15" s="73"/>
      <c r="JQ15" s="73"/>
      <c r="JR15" s="73"/>
      <c r="JS15" s="73"/>
      <c r="JT15" s="73"/>
      <c r="JU15" s="73"/>
      <c r="JV15" s="73"/>
      <c r="JW15" s="73"/>
      <c r="JX15" s="74"/>
      <c r="JY15" s="72"/>
      <c r="JZ15" s="73"/>
      <c r="KA15" s="73"/>
      <c r="KB15" s="73"/>
      <c r="KC15" s="73"/>
      <c r="KD15" s="73"/>
      <c r="KE15" s="73"/>
      <c r="KF15" s="73"/>
      <c r="KG15" s="73"/>
      <c r="KH15" s="73"/>
      <c r="KI15" s="73"/>
      <c r="KJ15" s="73"/>
      <c r="KK15" s="73"/>
      <c r="KL15" s="73"/>
      <c r="KM15" s="73"/>
      <c r="KN15" s="73"/>
      <c r="KO15" s="73"/>
      <c r="KP15" s="73"/>
      <c r="KQ15" s="73"/>
      <c r="KR15" s="73"/>
      <c r="KS15" s="73"/>
      <c r="KT15" s="73"/>
      <c r="KU15" s="73"/>
      <c r="KV15" s="73"/>
      <c r="KW15" s="73"/>
      <c r="KX15" s="73"/>
      <c r="KY15" s="73"/>
      <c r="KZ15" s="73"/>
      <c r="LA15" s="73"/>
      <c r="LB15" s="74"/>
      <c r="LC15" s="72"/>
      <c r="LD15" s="73"/>
      <c r="LE15" s="73"/>
      <c r="LF15" s="73"/>
      <c r="LG15" s="73"/>
      <c r="LH15" s="73"/>
      <c r="LI15" s="73"/>
      <c r="LJ15" s="73"/>
      <c r="LK15" s="73"/>
      <c r="LL15" s="73"/>
      <c r="LM15" s="73"/>
      <c r="LN15" s="73"/>
      <c r="LO15" s="73"/>
      <c r="LP15" s="73"/>
      <c r="LQ15" s="73"/>
      <c r="LR15" s="73"/>
      <c r="LS15" s="73"/>
      <c r="LT15" s="73"/>
      <c r="LU15" s="73"/>
      <c r="LV15" s="73"/>
      <c r="LW15" s="73"/>
      <c r="LX15" s="73"/>
      <c r="LY15" s="73"/>
      <c r="LZ15" s="73"/>
      <c r="MA15" s="73"/>
      <c r="MB15" s="73"/>
      <c r="MC15" s="73"/>
      <c r="MD15" s="73"/>
      <c r="ME15" s="73"/>
      <c r="MF15" s="74"/>
      <c r="MG15" s="72"/>
      <c r="MH15" s="73"/>
      <c r="MI15" s="73"/>
      <c r="MJ15" s="73"/>
      <c r="MK15" s="73"/>
      <c r="ML15" s="73"/>
      <c r="MM15" s="73"/>
      <c r="MN15" s="73"/>
      <c r="MO15" s="73"/>
      <c r="MP15" s="73"/>
      <c r="MQ15" s="73"/>
      <c r="MR15" s="73"/>
      <c r="MS15" s="73"/>
      <c r="MT15" s="73"/>
      <c r="MU15" s="73"/>
      <c r="MV15" s="73"/>
      <c r="MW15" s="73"/>
      <c r="MX15" s="73"/>
      <c r="MY15" s="73"/>
      <c r="MZ15" s="73"/>
      <c r="NA15" s="73"/>
      <c r="NB15" s="73"/>
      <c r="NC15" s="73"/>
      <c r="ND15" s="73"/>
      <c r="NE15" s="73"/>
      <c r="NF15" s="73"/>
      <c r="NG15" s="73"/>
      <c r="NH15" s="73"/>
      <c r="NI15" s="73"/>
      <c r="NJ15" s="75"/>
    </row>
    <row r="16" spans="1:374" x14ac:dyDescent="0.25">
      <c r="A16" s="234"/>
      <c r="B16" s="3">
        <v>6</v>
      </c>
      <c r="C16" s="121" t="s">
        <v>391</v>
      </c>
      <c r="D16" s="42"/>
      <c r="E16" s="42"/>
      <c r="F16" s="38"/>
      <c r="G16" s="2"/>
      <c r="H16" s="2"/>
      <c r="I16" s="2"/>
      <c r="J16" s="2"/>
      <c r="K16" s="2"/>
      <c r="L16" s="2"/>
      <c r="M16" s="7"/>
      <c r="N16" s="7"/>
      <c r="O16" s="72"/>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4"/>
      <c r="AS16" s="72"/>
      <c r="AT16" s="73"/>
      <c r="AU16" s="73"/>
      <c r="AV16" s="73"/>
      <c r="AW16" s="73"/>
      <c r="AX16" s="73"/>
      <c r="AY16" s="73"/>
      <c r="AZ16" s="73"/>
      <c r="BA16" s="73"/>
      <c r="BB16" s="73"/>
      <c r="BC16" s="73"/>
      <c r="BD16" s="73"/>
      <c r="BE16" s="73"/>
      <c r="BF16" s="73"/>
      <c r="BG16" s="73"/>
      <c r="BH16" s="73"/>
      <c r="BI16" s="73"/>
      <c r="BJ16" s="73"/>
      <c r="BK16" s="73"/>
      <c r="BL16" s="73"/>
      <c r="BM16" s="73"/>
      <c r="BN16" s="73"/>
      <c r="BO16" s="73"/>
      <c r="BP16" s="73"/>
      <c r="BQ16" s="73"/>
      <c r="BR16" s="73"/>
      <c r="BS16" s="73"/>
      <c r="BT16" s="73"/>
      <c r="BU16" s="73"/>
      <c r="BV16" s="74"/>
      <c r="BW16" s="72"/>
      <c r="BX16" s="73"/>
      <c r="BY16" s="73"/>
      <c r="BZ16" s="73"/>
      <c r="CA16" s="73"/>
      <c r="CB16" s="73"/>
      <c r="CC16" s="73"/>
      <c r="CD16" s="73"/>
      <c r="CE16" s="73"/>
      <c r="CF16" s="73"/>
      <c r="CG16" s="73"/>
      <c r="CH16" s="73"/>
      <c r="CI16" s="73"/>
      <c r="CJ16" s="73"/>
      <c r="CK16" s="73"/>
      <c r="CL16" s="73"/>
      <c r="CM16" s="73"/>
      <c r="CN16" s="73"/>
      <c r="CO16" s="73"/>
      <c r="CP16" s="73"/>
      <c r="CQ16" s="73"/>
      <c r="CR16" s="73"/>
      <c r="CS16" s="73"/>
      <c r="CT16" s="73"/>
      <c r="CU16" s="73"/>
      <c r="CV16" s="73"/>
      <c r="CW16" s="73"/>
      <c r="CX16" s="73"/>
      <c r="CY16" s="73"/>
      <c r="CZ16" s="74"/>
      <c r="DA16" s="72"/>
      <c r="DB16" s="73"/>
      <c r="DC16" s="73"/>
      <c r="DD16" s="73"/>
      <c r="DE16" s="73"/>
      <c r="DF16" s="73"/>
      <c r="DG16" s="73"/>
      <c r="DH16" s="73"/>
      <c r="DI16" s="73"/>
      <c r="DJ16" s="73"/>
      <c r="DK16" s="73"/>
      <c r="DL16" s="73"/>
      <c r="DM16" s="73"/>
      <c r="DN16" s="73"/>
      <c r="DO16" s="73"/>
      <c r="DP16" s="73"/>
      <c r="DQ16" s="73"/>
      <c r="DR16" s="73"/>
      <c r="DS16" s="73"/>
      <c r="DT16" s="73"/>
      <c r="DU16" s="73"/>
      <c r="DV16" s="73"/>
      <c r="DW16" s="73"/>
      <c r="DX16" s="73"/>
      <c r="DY16" s="73"/>
      <c r="DZ16" s="73"/>
      <c r="EA16" s="73"/>
      <c r="EB16" s="73"/>
      <c r="EC16" s="73"/>
      <c r="ED16" s="74"/>
      <c r="EE16" s="72"/>
      <c r="EF16" s="73"/>
      <c r="EG16" s="73"/>
      <c r="EH16" s="73"/>
      <c r="EI16" s="73"/>
      <c r="EJ16" s="73"/>
      <c r="EK16" s="73"/>
      <c r="EL16" s="73"/>
      <c r="EM16" s="73"/>
      <c r="EN16" s="73"/>
      <c r="EO16" s="73"/>
      <c r="EP16" s="73"/>
      <c r="EQ16" s="73"/>
      <c r="ER16" s="73"/>
      <c r="ES16" s="73"/>
      <c r="ET16" s="73"/>
      <c r="EU16" s="73"/>
      <c r="EV16" s="73"/>
      <c r="EW16" s="73"/>
      <c r="EX16" s="73"/>
      <c r="EY16" s="73"/>
      <c r="EZ16" s="73"/>
      <c r="FA16" s="73"/>
      <c r="FB16" s="73"/>
      <c r="FC16" s="73"/>
      <c r="FD16" s="73"/>
      <c r="FE16" s="73"/>
      <c r="FF16" s="73"/>
      <c r="FG16" s="73"/>
      <c r="FH16" s="74"/>
      <c r="FI16" s="72"/>
      <c r="FJ16" s="73"/>
      <c r="FK16" s="73"/>
      <c r="FL16" s="73"/>
      <c r="FM16" s="73"/>
      <c r="FN16" s="73"/>
      <c r="FO16" s="73"/>
      <c r="FP16" s="73"/>
      <c r="FQ16" s="73"/>
      <c r="FR16" s="73"/>
      <c r="FS16" s="73"/>
      <c r="FT16" s="73"/>
      <c r="FU16" s="73"/>
      <c r="FV16" s="73"/>
      <c r="FW16" s="73"/>
      <c r="FX16" s="73"/>
      <c r="FY16" s="73"/>
      <c r="FZ16" s="73"/>
      <c r="GA16" s="73"/>
      <c r="GB16" s="73"/>
      <c r="GC16" s="73"/>
      <c r="GD16" s="73"/>
      <c r="GE16" s="73"/>
      <c r="GF16" s="73"/>
      <c r="GG16" s="73"/>
      <c r="GH16" s="73"/>
      <c r="GI16" s="73"/>
      <c r="GJ16" s="73"/>
      <c r="GK16" s="73"/>
      <c r="GL16" s="74"/>
      <c r="GM16" s="72"/>
      <c r="GN16" s="73"/>
      <c r="GO16" s="73"/>
      <c r="GP16" s="73"/>
      <c r="GQ16" s="73"/>
      <c r="GR16" s="73"/>
      <c r="GS16" s="73"/>
      <c r="GT16" s="73"/>
      <c r="GU16" s="73"/>
      <c r="GV16" s="73"/>
      <c r="GW16" s="73"/>
      <c r="GX16" s="73"/>
      <c r="GY16" s="73"/>
      <c r="GZ16" s="73"/>
      <c r="HA16" s="73"/>
      <c r="HB16" s="73"/>
      <c r="HC16" s="73"/>
      <c r="HD16" s="73"/>
      <c r="HE16" s="73"/>
      <c r="HF16" s="73"/>
      <c r="HG16" s="73"/>
      <c r="HH16" s="73"/>
      <c r="HI16" s="73"/>
      <c r="HJ16" s="73"/>
      <c r="HK16" s="73"/>
      <c r="HL16" s="73"/>
      <c r="HM16" s="73"/>
      <c r="HN16" s="73"/>
      <c r="HO16" s="73"/>
      <c r="HP16" s="74"/>
      <c r="HQ16" s="72"/>
      <c r="HR16" s="73"/>
      <c r="HS16" s="73"/>
      <c r="HT16" s="73"/>
      <c r="HU16" s="73"/>
      <c r="HV16" s="73"/>
      <c r="HW16" s="73"/>
      <c r="HX16" s="73"/>
      <c r="HY16" s="73"/>
      <c r="HZ16" s="73"/>
      <c r="IA16" s="73"/>
      <c r="IB16" s="73"/>
      <c r="IC16" s="73"/>
      <c r="ID16" s="73"/>
      <c r="IE16" s="73"/>
      <c r="IF16" s="73"/>
      <c r="IG16" s="73"/>
      <c r="IH16" s="73"/>
      <c r="II16" s="73"/>
      <c r="IJ16" s="73"/>
      <c r="IK16" s="73"/>
      <c r="IL16" s="73"/>
      <c r="IM16" s="73"/>
      <c r="IN16" s="73"/>
      <c r="IO16" s="73"/>
      <c r="IP16" s="73"/>
      <c r="IQ16" s="73"/>
      <c r="IR16" s="73"/>
      <c r="IS16" s="73"/>
      <c r="IT16" s="74"/>
      <c r="IU16" s="72"/>
      <c r="IV16" s="73"/>
      <c r="IW16" s="73"/>
      <c r="IX16" s="73"/>
      <c r="IY16" s="73"/>
      <c r="IZ16" s="73"/>
      <c r="JA16" s="73"/>
      <c r="JB16" s="73"/>
      <c r="JC16" s="73"/>
      <c r="JD16" s="73"/>
      <c r="JE16" s="73"/>
      <c r="JF16" s="73"/>
      <c r="JG16" s="73"/>
      <c r="JH16" s="73"/>
      <c r="JI16" s="73"/>
      <c r="JJ16" s="73"/>
      <c r="JK16" s="73"/>
      <c r="JL16" s="73"/>
      <c r="JM16" s="73"/>
      <c r="JN16" s="73"/>
      <c r="JO16" s="73"/>
      <c r="JP16" s="73"/>
      <c r="JQ16" s="73"/>
      <c r="JR16" s="73"/>
      <c r="JS16" s="73"/>
      <c r="JT16" s="73"/>
      <c r="JU16" s="73"/>
      <c r="JV16" s="73"/>
      <c r="JW16" s="73"/>
      <c r="JX16" s="74"/>
      <c r="JY16" s="72"/>
      <c r="JZ16" s="73"/>
      <c r="KA16" s="73"/>
      <c r="KB16" s="73"/>
      <c r="KC16" s="73"/>
      <c r="KD16" s="73"/>
      <c r="KE16" s="73"/>
      <c r="KF16" s="73"/>
      <c r="KG16" s="73"/>
      <c r="KH16" s="73"/>
      <c r="KI16" s="73"/>
      <c r="KJ16" s="73"/>
      <c r="KK16" s="73"/>
      <c r="KL16" s="73"/>
      <c r="KM16" s="73"/>
      <c r="KN16" s="73"/>
      <c r="KO16" s="73"/>
      <c r="KP16" s="73"/>
      <c r="KQ16" s="73"/>
      <c r="KR16" s="73"/>
      <c r="KS16" s="73"/>
      <c r="KT16" s="73"/>
      <c r="KU16" s="73"/>
      <c r="KV16" s="73"/>
      <c r="KW16" s="73"/>
      <c r="KX16" s="73"/>
      <c r="KY16" s="73"/>
      <c r="KZ16" s="73"/>
      <c r="LA16" s="73"/>
      <c r="LB16" s="74"/>
      <c r="LC16" s="72"/>
      <c r="LD16" s="73"/>
      <c r="LE16" s="73"/>
      <c r="LF16" s="73"/>
      <c r="LG16" s="73"/>
      <c r="LH16" s="73"/>
      <c r="LI16" s="73"/>
      <c r="LJ16" s="73"/>
      <c r="LK16" s="73"/>
      <c r="LL16" s="73"/>
      <c r="LM16" s="73"/>
      <c r="LN16" s="73"/>
      <c r="LO16" s="73"/>
      <c r="LP16" s="73"/>
      <c r="LQ16" s="73"/>
      <c r="LR16" s="73"/>
      <c r="LS16" s="73"/>
      <c r="LT16" s="73"/>
      <c r="LU16" s="73"/>
      <c r="LV16" s="73"/>
      <c r="LW16" s="73"/>
      <c r="LX16" s="73"/>
      <c r="LY16" s="73"/>
      <c r="LZ16" s="73"/>
      <c r="MA16" s="73"/>
      <c r="MB16" s="73"/>
      <c r="MC16" s="73"/>
      <c r="MD16" s="73"/>
      <c r="ME16" s="73"/>
      <c r="MF16" s="74"/>
      <c r="MG16" s="72"/>
      <c r="MH16" s="73"/>
      <c r="MI16" s="73"/>
      <c r="MJ16" s="73"/>
      <c r="MK16" s="73"/>
      <c r="ML16" s="73"/>
      <c r="MM16" s="73"/>
      <c r="MN16" s="73"/>
      <c r="MO16" s="73"/>
      <c r="MP16" s="73"/>
      <c r="MQ16" s="73"/>
      <c r="MR16" s="73"/>
      <c r="MS16" s="73"/>
      <c r="MT16" s="73"/>
      <c r="MU16" s="73"/>
      <c r="MV16" s="73"/>
      <c r="MW16" s="73"/>
      <c r="MX16" s="73"/>
      <c r="MY16" s="73"/>
      <c r="MZ16" s="73"/>
      <c r="NA16" s="73"/>
      <c r="NB16" s="73"/>
      <c r="NC16" s="73"/>
      <c r="ND16" s="73"/>
      <c r="NE16" s="73"/>
      <c r="NF16" s="73"/>
      <c r="NG16" s="73"/>
      <c r="NH16" s="73"/>
      <c r="NI16" s="73"/>
      <c r="NJ16" s="75"/>
    </row>
    <row r="17" spans="1:375" x14ac:dyDescent="0.25">
      <c r="A17" s="234"/>
      <c r="B17" s="183">
        <v>7</v>
      </c>
      <c r="C17" s="184" t="s">
        <v>428</v>
      </c>
      <c r="D17" s="43" t="s">
        <v>265</v>
      </c>
      <c r="E17" s="43" t="s">
        <v>265</v>
      </c>
      <c r="F17" s="38">
        <f t="shared" si="12"/>
        <v>0</v>
      </c>
      <c r="G17" s="8">
        <v>0</v>
      </c>
      <c r="H17" s="8">
        <v>0</v>
      </c>
      <c r="I17" s="8">
        <v>0</v>
      </c>
      <c r="J17" s="8">
        <v>0</v>
      </c>
      <c r="K17" s="8">
        <v>0</v>
      </c>
      <c r="L17" s="8">
        <v>0</v>
      </c>
      <c r="M17" s="9">
        <v>0</v>
      </c>
      <c r="N17" s="9">
        <v>0</v>
      </c>
      <c r="O17" s="20"/>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2"/>
      <c r="AS17" s="20"/>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2"/>
      <c r="BW17" s="20"/>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2"/>
      <c r="DA17" s="20"/>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2"/>
      <c r="EE17" s="20"/>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2"/>
      <c r="FI17" s="20"/>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2"/>
      <c r="GM17" s="20"/>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2"/>
      <c r="HQ17" s="20"/>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c r="IT17" s="22"/>
      <c r="IU17" s="20"/>
      <c r="IV17" s="21"/>
      <c r="IW17" s="21"/>
      <c r="IX17" s="21"/>
      <c r="IY17" s="21"/>
      <c r="IZ17" s="21"/>
      <c r="JA17" s="21"/>
      <c r="JB17" s="21"/>
      <c r="JC17" s="21"/>
      <c r="JD17" s="21"/>
      <c r="JE17" s="21"/>
      <c r="JF17" s="21"/>
      <c r="JG17" s="21"/>
      <c r="JH17" s="21"/>
      <c r="JI17" s="21"/>
      <c r="JJ17" s="21"/>
      <c r="JK17" s="21"/>
      <c r="JL17" s="21"/>
      <c r="JM17" s="21"/>
      <c r="JN17" s="21"/>
      <c r="JO17" s="21"/>
      <c r="JP17" s="21"/>
      <c r="JQ17" s="21"/>
      <c r="JR17" s="21"/>
      <c r="JS17" s="21"/>
      <c r="JT17" s="21"/>
      <c r="JU17" s="21"/>
      <c r="JV17" s="21"/>
      <c r="JW17" s="21"/>
      <c r="JX17" s="22"/>
      <c r="JY17" s="20"/>
      <c r="JZ17" s="21"/>
      <c r="KA17" s="21"/>
      <c r="KB17" s="21"/>
      <c r="KC17" s="21"/>
      <c r="KD17" s="21"/>
      <c r="KE17" s="21"/>
      <c r="KF17" s="21"/>
      <c r="KG17" s="21"/>
      <c r="KH17" s="21"/>
      <c r="KI17" s="21"/>
      <c r="KJ17" s="21"/>
      <c r="KK17" s="21"/>
      <c r="KL17" s="21"/>
      <c r="KM17" s="21"/>
      <c r="KN17" s="21"/>
      <c r="KO17" s="21"/>
      <c r="KP17" s="21"/>
      <c r="KQ17" s="21"/>
      <c r="KR17" s="21"/>
      <c r="KS17" s="21"/>
      <c r="KT17" s="21"/>
      <c r="KU17" s="21"/>
      <c r="KV17" s="21"/>
      <c r="KW17" s="21"/>
      <c r="KX17" s="21"/>
      <c r="KY17" s="21"/>
      <c r="KZ17" s="21"/>
      <c r="LA17" s="21"/>
      <c r="LB17" s="22"/>
      <c r="LC17" s="20"/>
      <c r="LD17" s="21"/>
      <c r="LE17" s="21"/>
      <c r="LF17" s="21"/>
      <c r="LG17" s="21"/>
      <c r="LH17" s="21"/>
      <c r="LI17" s="21"/>
      <c r="LJ17" s="21"/>
      <c r="LK17" s="21"/>
      <c r="LL17" s="21"/>
      <c r="LM17" s="21"/>
      <c r="LN17" s="21"/>
      <c r="LO17" s="21"/>
      <c r="LP17" s="21"/>
      <c r="LQ17" s="21"/>
      <c r="LR17" s="21"/>
      <c r="LS17" s="21"/>
      <c r="LT17" s="21"/>
      <c r="LU17" s="21"/>
      <c r="LV17" s="21"/>
      <c r="LW17" s="21"/>
      <c r="LX17" s="21"/>
      <c r="LY17" s="21"/>
      <c r="LZ17" s="21"/>
      <c r="MA17" s="21"/>
      <c r="MB17" s="21"/>
      <c r="MC17" s="21"/>
      <c r="MD17" s="21"/>
      <c r="ME17" s="21"/>
      <c r="MF17" s="22"/>
      <c r="MG17" s="20"/>
      <c r="MH17" s="21"/>
      <c r="MI17" s="21"/>
      <c r="MJ17" s="21"/>
      <c r="MK17" s="21"/>
      <c r="ML17" s="21"/>
      <c r="MM17" s="21"/>
      <c r="MN17" s="21"/>
      <c r="MO17" s="21"/>
      <c r="MP17" s="21"/>
      <c r="MQ17" s="21"/>
      <c r="MR17" s="21"/>
      <c r="MS17" s="21"/>
      <c r="MT17" s="21"/>
      <c r="MU17" s="21"/>
      <c r="MV17" s="21"/>
      <c r="MW17" s="21"/>
      <c r="MX17" s="21"/>
      <c r="MY17" s="21"/>
      <c r="MZ17" s="21"/>
      <c r="NA17" s="21"/>
      <c r="NB17" s="21"/>
      <c r="NC17" s="21"/>
      <c r="ND17" s="21"/>
      <c r="NE17" s="21"/>
      <c r="NF17" s="21"/>
      <c r="NG17" s="21"/>
      <c r="NH17" s="21"/>
      <c r="NI17" s="21"/>
      <c r="NJ17" s="32"/>
    </row>
    <row r="18" spans="1:375" ht="18" customHeight="1" x14ac:dyDescent="0.15">
      <c r="A18" s="234"/>
      <c r="B18" s="241" t="s">
        <v>451</v>
      </c>
      <c r="C18" s="242"/>
      <c r="D18" s="242"/>
      <c r="E18" s="242"/>
      <c r="F18" s="242"/>
      <c r="G18" s="242"/>
      <c r="H18" s="242"/>
      <c r="I18" s="242"/>
      <c r="J18" s="242"/>
      <c r="K18" s="242"/>
      <c r="L18" s="242"/>
      <c r="M18" s="242"/>
      <c r="N18" s="242"/>
      <c r="O18" s="101"/>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c r="CK18" s="101"/>
      <c r="CL18" s="101"/>
      <c r="CM18" s="101"/>
      <c r="CN18" s="101"/>
      <c r="CO18" s="101"/>
      <c r="CP18" s="101"/>
      <c r="CQ18" s="101"/>
      <c r="CR18" s="101"/>
      <c r="CS18" s="101"/>
      <c r="CT18" s="101"/>
      <c r="CU18" s="101"/>
      <c r="CV18" s="101"/>
      <c r="CW18" s="101"/>
      <c r="CX18" s="101"/>
      <c r="CY18" s="101"/>
      <c r="CZ18" s="101"/>
      <c r="DA18" s="101"/>
      <c r="DB18" s="101"/>
      <c r="DC18" s="101"/>
      <c r="DD18" s="101"/>
      <c r="DE18" s="101"/>
      <c r="DF18" s="101"/>
      <c r="DG18" s="101"/>
      <c r="DH18" s="101"/>
      <c r="DI18" s="101"/>
      <c r="DJ18" s="101"/>
      <c r="DK18" s="101"/>
      <c r="DL18" s="101"/>
      <c r="DM18" s="101"/>
      <c r="DN18" s="101"/>
      <c r="DO18" s="101"/>
      <c r="DP18" s="101"/>
      <c r="DQ18" s="101"/>
      <c r="DR18" s="101"/>
      <c r="DS18" s="101"/>
      <c r="DT18" s="101"/>
      <c r="DU18" s="101"/>
      <c r="DV18" s="101"/>
      <c r="DW18" s="101"/>
      <c r="DX18" s="101"/>
      <c r="DY18" s="101"/>
      <c r="DZ18" s="101"/>
      <c r="EA18" s="101"/>
      <c r="EB18" s="101"/>
      <c r="EC18" s="101"/>
      <c r="ED18" s="101"/>
      <c r="EE18" s="101"/>
      <c r="EF18" s="101"/>
      <c r="EG18" s="101"/>
      <c r="EH18" s="101"/>
      <c r="EI18" s="101"/>
      <c r="EJ18" s="101"/>
      <c r="EK18" s="101"/>
      <c r="EL18" s="101"/>
      <c r="EM18" s="101"/>
      <c r="EN18" s="101"/>
      <c r="EO18" s="101"/>
      <c r="EP18" s="101"/>
      <c r="EQ18" s="101"/>
      <c r="ER18" s="101"/>
      <c r="ES18" s="101"/>
      <c r="ET18" s="101"/>
      <c r="EU18" s="101"/>
      <c r="EV18" s="101"/>
      <c r="EW18" s="101"/>
      <c r="EX18" s="101"/>
      <c r="EY18" s="101"/>
      <c r="EZ18" s="101"/>
      <c r="FA18" s="101"/>
      <c r="FB18" s="101"/>
      <c r="FC18" s="101"/>
      <c r="FD18" s="101"/>
      <c r="FE18" s="101"/>
      <c r="FF18" s="101"/>
      <c r="FG18" s="101"/>
      <c r="FH18" s="101"/>
      <c r="FI18" s="101"/>
      <c r="FJ18" s="101"/>
      <c r="FK18" s="101"/>
      <c r="FL18" s="101"/>
      <c r="FM18" s="101"/>
      <c r="FN18" s="101"/>
      <c r="FO18" s="101"/>
      <c r="FP18" s="101"/>
      <c r="FQ18" s="101"/>
      <c r="FR18" s="101"/>
      <c r="FS18" s="101"/>
      <c r="FT18" s="101"/>
      <c r="FU18" s="101"/>
      <c r="FV18" s="101"/>
      <c r="FW18" s="101"/>
      <c r="FX18" s="101"/>
      <c r="FY18" s="101"/>
      <c r="FZ18" s="101"/>
      <c r="GA18" s="101"/>
      <c r="GB18" s="101"/>
      <c r="GC18" s="101"/>
      <c r="GD18" s="101"/>
      <c r="GE18" s="101"/>
      <c r="GF18" s="101"/>
      <c r="GG18" s="101"/>
      <c r="GH18" s="101"/>
      <c r="GI18" s="101"/>
      <c r="GJ18" s="101"/>
      <c r="GK18" s="101"/>
      <c r="GL18" s="101"/>
      <c r="GM18" s="101"/>
      <c r="GN18" s="101"/>
      <c r="GO18" s="101"/>
      <c r="GP18" s="101"/>
      <c r="GQ18" s="101"/>
      <c r="GR18" s="101"/>
      <c r="GS18" s="101"/>
      <c r="GT18" s="101"/>
      <c r="GU18" s="101"/>
      <c r="GV18" s="101"/>
      <c r="GW18" s="101"/>
      <c r="GX18" s="101"/>
      <c r="GY18" s="101"/>
      <c r="GZ18" s="101"/>
      <c r="HA18" s="101"/>
      <c r="HB18" s="101"/>
      <c r="HC18" s="101"/>
      <c r="HD18" s="101"/>
      <c r="HE18" s="101"/>
      <c r="HF18" s="101"/>
      <c r="HG18" s="101"/>
      <c r="HH18" s="101"/>
      <c r="HI18" s="101"/>
      <c r="HJ18" s="101"/>
      <c r="HK18" s="101"/>
      <c r="HL18" s="101"/>
      <c r="HM18" s="101"/>
      <c r="HN18" s="101"/>
      <c r="HO18" s="101"/>
      <c r="HP18" s="101"/>
      <c r="HQ18" s="101"/>
      <c r="HR18" s="101"/>
      <c r="HS18" s="101"/>
      <c r="HT18" s="101"/>
      <c r="HU18" s="101"/>
      <c r="HV18" s="101"/>
      <c r="HW18" s="101"/>
      <c r="HX18" s="101"/>
      <c r="HY18" s="101"/>
      <c r="HZ18" s="101"/>
      <c r="IA18" s="101"/>
      <c r="IB18" s="101"/>
      <c r="IC18" s="101"/>
      <c r="ID18" s="101"/>
      <c r="IE18" s="101"/>
      <c r="IF18" s="101"/>
      <c r="IG18" s="101"/>
      <c r="IH18" s="101"/>
      <c r="II18" s="101"/>
      <c r="IJ18" s="101"/>
      <c r="IK18" s="101"/>
      <c r="IL18" s="101"/>
      <c r="IM18" s="101"/>
      <c r="IN18" s="101"/>
      <c r="IO18" s="101"/>
      <c r="IP18" s="101"/>
      <c r="IQ18" s="101"/>
      <c r="IR18" s="101"/>
      <c r="IS18" s="101"/>
      <c r="IT18" s="101"/>
      <c r="IU18" s="101"/>
      <c r="IV18" s="101"/>
      <c r="IW18" s="101"/>
      <c r="IX18" s="101"/>
      <c r="IY18" s="101"/>
      <c r="IZ18" s="101"/>
      <c r="JA18" s="101"/>
      <c r="JB18" s="101"/>
      <c r="JC18" s="101"/>
      <c r="JD18" s="101"/>
      <c r="JE18" s="101"/>
      <c r="JF18" s="101"/>
      <c r="JG18" s="101"/>
      <c r="JH18" s="101"/>
      <c r="JI18" s="101"/>
      <c r="JJ18" s="101"/>
      <c r="JK18" s="101"/>
      <c r="JL18" s="101"/>
      <c r="JM18" s="101"/>
      <c r="JN18" s="101"/>
      <c r="JO18" s="101"/>
      <c r="JP18" s="101"/>
      <c r="JQ18" s="101"/>
      <c r="JR18" s="101"/>
      <c r="JS18" s="101"/>
      <c r="JT18" s="101"/>
      <c r="JU18" s="101"/>
      <c r="JV18" s="101"/>
      <c r="JW18" s="101"/>
      <c r="JX18" s="101"/>
      <c r="JY18" s="101"/>
      <c r="JZ18" s="101"/>
      <c r="KA18" s="101"/>
      <c r="KB18" s="101"/>
      <c r="KC18" s="101"/>
      <c r="KD18" s="101"/>
      <c r="KE18" s="101"/>
      <c r="KF18" s="101"/>
      <c r="KG18" s="101"/>
      <c r="KH18" s="101"/>
      <c r="KI18" s="101"/>
      <c r="KJ18" s="101"/>
      <c r="KK18" s="101"/>
      <c r="KL18" s="101"/>
      <c r="KM18" s="101"/>
      <c r="KN18" s="101"/>
      <c r="KO18" s="101"/>
      <c r="KP18" s="101"/>
      <c r="KQ18" s="101"/>
      <c r="KR18" s="101"/>
      <c r="KS18" s="101"/>
      <c r="KT18" s="101"/>
      <c r="KU18" s="101"/>
      <c r="KV18" s="101"/>
      <c r="KW18" s="101"/>
      <c r="KX18" s="101"/>
      <c r="KY18" s="101"/>
      <c r="KZ18" s="101"/>
      <c r="LA18" s="101"/>
      <c r="LB18" s="101"/>
      <c r="LC18" s="101"/>
      <c r="LD18" s="101"/>
      <c r="LE18" s="101"/>
      <c r="LF18" s="101"/>
      <c r="LG18" s="101"/>
      <c r="LH18" s="101"/>
      <c r="LI18" s="101"/>
      <c r="LJ18" s="101"/>
      <c r="LK18" s="101"/>
      <c r="LL18" s="101"/>
      <c r="LM18" s="101"/>
      <c r="LN18" s="101"/>
      <c r="LO18" s="101"/>
      <c r="LP18" s="101"/>
      <c r="LQ18" s="101"/>
      <c r="LR18" s="101"/>
      <c r="LS18" s="101"/>
      <c r="LT18" s="101"/>
      <c r="LU18" s="101"/>
      <c r="LV18" s="101"/>
      <c r="LW18" s="101"/>
      <c r="LX18" s="101"/>
      <c r="LY18" s="101"/>
      <c r="LZ18" s="101"/>
      <c r="MA18" s="101"/>
      <c r="MB18" s="101"/>
      <c r="MC18" s="101"/>
      <c r="MD18" s="101"/>
      <c r="ME18" s="101"/>
      <c r="MF18" s="101"/>
      <c r="MG18" s="101"/>
      <c r="MH18" s="101"/>
      <c r="MI18" s="101"/>
      <c r="MJ18" s="101"/>
      <c r="MK18" s="101"/>
      <c r="ML18" s="101"/>
      <c r="MM18" s="101"/>
      <c r="MN18" s="101"/>
      <c r="MO18" s="101"/>
      <c r="MP18" s="101"/>
      <c r="MQ18" s="101"/>
      <c r="MR18" s="101"/>
      <c r="MS18" s="101"/>
      <c r="MT18" s="101"/>
      <c r="MU18" s="101"/>
      <c r="MV18" s="101"/>
      <c r="MW18" s="101"/>
      <c r="MX18" s="101"/>
      <c r="MY18" s="101"/>
      <c r="MZ18" s="101"/>
      <c r="NA18" s="101"/>
      <c r="NB18" s="101"/>
      <c r="NC18" s="101"/>
      <c r="ND18" s="101"/>
      <c r="NE18" s="101"/>
      <c r="NF18" s="101"/>
      <c r="NG18" s="101"/>
      <c r="NH18" s="101"/>
      <c r="NI18" s="101"/>
      <c r="NJ18" s="29"/>
    </row>
    <row r="19" spans="1:375" x14ac:dyDescent="0.25">
      <c r="A19" s="234"/>
      <c r="B19" s="3">
        <v>8</v>
      </c>
      <c r="C19" s="122" t="s">
        <v>437</v>
      </c>
      <c r="D19" s="42" t="e">
        <f>导入程序及细部计划!#REF!</f>
        <v>#REF!</v>
      </c>
      <c r="E19" s="42" t="e">
        <f>导入程序及细部计划!#REF!</f>
        <v>#REF!</v>
      </c>
      <c r="F19" s="38">
        <f t="shared" si="12"/>
        <v>0</v>
      </c>
      <c r="G19" s="11">
        <v>0</v>
      </c>
      <c r="H19" s="11">
        <v>0</v>
      </c>
      <c r="I19" s="11">
        <v>0</v>
      </c>
      <c r="J19" s="11">
        <v>0</v>
      </c>
      <c r="K19" s="11">
        <v>0</v>
      </c>
      <c r="L19" s="11">
        <v>0</v>
      </c>
      <c r="M19" s="12">
        <v>0</v>
      </c>
      <c r="N19" s="12">
        <v>0</v>
      </c>
      <c r="O19" s="78"/>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80"/>
      <c r="AS19" s="78"/>
      <c r="AT19" s="79"/>
      <c r="AU19" s="79"/>
      <c r="AV19" s="79"/>
      <c r="AW19" s="79"/>
      <c r="AX19" s="79"/>
      <c r="AY19" s="79"/>
      <c r="AZ19" s="79"/>
      <c r="BA19" s="79"/>
      <c r="BB19" s="79"/>
      <c r="BC19" s="79"/>
      <c r="BD19" s="79"/>
      <c r="BE19" s="79"/>
      <c r="BF19" s="79"/>
      <c r="BG19" s="79"/>
      <c r="BH19" s="79"/>
      <c r="BI19" s="79"/>
      <c r="BJ19" s="79"/>
      <c r="BK19" s="79"/>
      <c r="BL19" s="79"/>
      <c r="BM19" s="79"/>
      <c r="BN19" s="79"/>
      <c r="BO19" s="79"/>
      <c r="BP19" s="79"/>
      <c r="BQ19" s="79"/>
      <c r="BR19" s="79"/>
      <c r="BS19" s="79"/>
      <c r="BT19" s="79"/>
      <c r="BU19" s="79"/>
      <c r="BV19" s="80"/>
      <c r="BW19" s="78"/>
      <c r="BX19" s="79"/>
      <c r="BY19" s="79"/>
      <c r="BZ19" s="79"/>
      <c r="CA19" s="79"/>
      <c r="CB19" s="79"/>
      <c r="CC19" s="79"/>
      <c r="CD19" s="79"/>
      <c r="CE19" s="79"/>
      <c r="CF19" s="79"/>
      <c r="CG19" s="79"/>
      <c r="CH19" s="79"/>
      <c r="CI19" s="79"/>
      <c r="CJ19" s="79"/>
      <c r="CK19" s="79"/>
      <c r="CL19" s="79"/>
      <c r="CM19" s="79"/>
      <c r="CN19" s="79"/>
      <c r="CO19" s="79"/>
      <c r="CP19" s="79"/>
      <c r="CQ19" s="79"/>
      <c r="CR19" s="79"/>
      <c r="CS19" s="79"/>
      <c r="CT19" s="79"/>
      <c r="CU19" s="79"/>
      <c r="CV19" s="79"/>
      <c r="CW19" s="79"/>
      <c r="CX19" s="79"/>
      <c r="CY19" s="79"/>
      <c r="CZ19" s="80"/>
      <c r="DA19" s="78"/>
      <c r="DB19" s="79"/>
      <c r="DC19" s="79"/>
      <c r="DD19" s="79"/>
      <c r="DE19" s="79"/>
      <c r="DF19" s="79"/>
      <c r="DG19" s="79"/>
      <c r="DH19" s="79"/>
      <c r="DI19" s="79"/>
      <c r="DJ19" s="79"/>
      <c r="DK19" s="79"/>
      <c r="DL19" s="79"/>
      <c r="DM19" s="79"/>
      <c r="DN19" s="79"/>
      <c r="DO19" s="79"/>
      <c r="DP19" s="79"/>
      <c r="DQ19" s="79"/>
      <c r="DR19" s="79"/>
      <c r="DS19" s="79"/>
      <c r="DT19" s="79"/>
      <c r="DU19" s="79"/>
      <c r="DV19" s="79"/>
      <c r="DW19" s="79"/>
      <c r="DX19" s="79"/>
      <c r="DY19" s="79"/>
      <c r="DZ19" s="79"/>
      <c r="EA19" s="79"/>
      <c r="EB19" s="79"/>
      <c r="EC19" s="79"/>
      <c r="ED19" s="80"/>
      <c r="EE19" s="78"/>
      <c r="EF19" s="79"/>
      <c r="EG19" s="79"/>
      <c r="EH19" s="79"/>
      <c r="EI19" s="79"/>
      <c r="EJ19" s="79"/>
      <c r="EK19" s="79"/>
      <c r="EL19" s="79"/>
      <c r="EM19" s="79"/>
      <c r="EN19" s="79"/>
      <c r="EO19" s="79"/>
      <c r="EP19" s="79"/>
      <c r="EQ19" s="79"/>
      <c r="ER19" s="79"/>
      <c r="ES19" s="79"/>
      <c r="ET19" s="79"/>
      <c r="EU19" s="79"/>
      <c r="EV19" s="79"/>
      <c r="EW19" s="79"/>
      <c r="EX19" s="79"/>
      <c r="EY19" s="79"/>
      <c r="EZ19" s="79"/>
      <c r="FA19" s="79"/>
      <c r="FB19" s="79"/>
      <c r="FC19" s="79"/>
      <c r="FD19" s="79"/>
      <c r="FE19" s="79"/>
      <c r="FF19" s="79"/>
      <c r="FG19" s="79"/>
      <c r="FH19" s="80"/>
      <c r="FI19" s="78"/>
      <c r="FJ19" s="79"/>
      <c r="FK19" s="79"/>
      <c r="FL19" s="79"/>
      <c r="FM19" s="79"/>
      <c r="FN19" s="79"/>
      <c r="FO19" s="79"/>
      <c r="FP19" s="79"/>
      <c r="FQ19" s="79"/>
      <c r="FR19" s="79"/>
      <c r="FS19" s="79"/>
      <c r="FT19" s="79"/>
      <c r="FU19" s="79"/>
      <c r="FV19" s="79"/>
      <c r="FW19" s="79"/>
      <c r="FX19" s="79"/>
      <c r="FY19" s="79"/>
      <c r="FZ19" s="79"/>
      <c r="GA19" s="79"/>
      <c r="GB19" s="79"/>
      <c r="GC19" s="79"/>
      <c r="GD19" s="79"/>
      <c r="GE19" s="79"/>
      <c r="GF19" s="79"/>
      <c r="GG19" s="79"/>
      <c r="GH19" s="79"/>
      <c r="GI19" s="79"/>
      <c r="GJ19" s="79"/>
      <c r="GK19" s="79"/>
      <c r="GL19" s="80"/>
      <c r="GM19" s="78"/>
      <c r="GN19" s="79"/>
      <c r="GO19" s="79"/>
      <c r="GP19" s="79"/>
      <c r="GQ19" s="79"/>
      <c r="GR19" s="79"/>
      <c r="GS19" s="79"/>
      <c r="GT19" s="79"/>
      <c r="GU19" s="79"/>
      <c r="GV19" s="79"/>
      <c r="GW19" s="79"/>
      <c r="GX19" s="79"/>
      <c r="GY19" s="79"/>
      <c r="GZ19" s="79"/>
      <c r="HA19" s="79"/>
      <c r="HB19" s="79"/>
      <c r="HC19" s="79"/>
      <c r="HD19" s="79"/>
      <c r="HE19" s="79"/>
      <c r="HF19" s="79"/>
      <c r="HG19" s="79"/>
      <c r="HH19" s="79"/>
      <c r="HI19" s="79"/>
      <c r="HJ19" s="79"/>
      <c r="HK19" s="79"/>
      <c r="HL19" s="79"/>
      <c r="HM19" s="79"/>
      <c r="HN19" s="79"/>
      <c r="HO19" s="79"/>
      <c r="HP19" s="80"/>
      <c r="HQ19" s="78"/>
      <c r="HR19" s="79"/>
      <c r="HS19" s="79"/>
      <c r="HT19" s="79"/>
      <c r="HU19" s="79"/>
      <c r="HV19" s="79"/>
      <c r="HW19" s="79"/>
      <c r="HX19" s="79"/>
      <c r="HY19" s="79"/>
      <c r="HZ19" s="79"/>
      <c r="IA19" s="79"/>
      <c r="IB19" s="79"/>
      <c r="IC19" s="79"/>
      <c r="ID19" s="79"/>
      <c r="IE19" s="79"/>
      <c r="IF19" s="79"/>
      <c r="IG19" s="79"/>
      <c r="IH19" s="79"/>
      <c r="II19" s="79"/>
      <c r="IJ19" s="79"/>
      <c r="IK19" s="79"/>
      <c r="IL19" s="79"/>
      <c r="IM19" s="79"/>
      <c r="IN19" s="79"/>
      <c r="IO19" s="79"/>
      <c r="IP19" s="79"/>
      <c r="IQ19" s="79"/>
      <c r="IR19" s="79"/>
      <c r="IS19" s="79"/>
      <c r="IT19" s="80"/>
      <c r="IU19" s="78"/>
      <c r="IV19" s="79"/>
      <c r="IW19" s="79"/>
      <c r="IX19" s="79"/>
      <c r="IY19" s="79"/>
      <c r="IZ19" s="79"/>
      <c r="JA19" s="79"/>
      <c r="JB19" s="79"/>
      <c r="JC19" s="79"/>
      <c r="JD19" s="79"/>
      <c r="JE19" s="79"/>
      <c r="JF19" s="79"/>
      <c r="JG19" s="79"/>
      <c r="JH19" s="79"/>
      <c r="JI19" s="79"/>
      <c r="JJ19" s="79"/>
      <c r="JK19" s="79"/>
      <c r="JL19" s="79"/>
      <c r="JM19" s="79"/>
      <c r="JN19" s="79"/>
      <c r="JO19" s="79"/>
      <c r="JP19" s="79"/>
      <c r="JQ19" s="79"/>
      <c r="JR19" s="79"/>
      <c r="JS19" s="79"/>
      <c r="JT19" s="79"/>
      <c r="JU19" s="79"/>
      <c r="JV19" s="79"/>
      <c r="JW19" s="79"/>
      <c r="JX19" s="80"/>
      <c r="JY19" s="78"/>
      <c r="JZ19" s="79"/>
      <c r="KA19" s="79"/>
      <c r="KB19" s="79"/>
      <c r="KC19" s="79"/>
      <c r="KD19" s="79"/>
      <c r="KE19" s="79"/>
      <c r="KF19" s="79"/>
      <c r="KG19" s="79"/>
      <c r="KH19" s="79"/>
      <c r="KI19" s="79"/>
      <c r="KJ19" s="79"/>
      <c r="KK19" s="79"/>
      <c r="KL19" s="79"/>
      <c r="KM19" s="79"/>
      <c r="KN19" s="79"/>
      <c r="KO19" s="79"/>
      <c r="KP19" s="79"/>
      <c r="KQ19" s="79"/>
      <c r="KR19" s="79"/>
      <c r="KS19" s="79"/>
      <c r="KT19" s="79"/>
      <c r="KU19" s="79"/>
      <c r="KV19" s="79"/>
      <c r="KW19" s="79"/>
      <c r="KX19" s="79"/>
      <c r="KY19" s="79"/>
      <c r="KZ19" s="79"/>
      <c r="LA19" s="79"/>
      <c r="LB19" s="80"/>
      <c r="LC19" s="78"/>
      <c r="LD19" s="79"/>
      <c r="LE19" s="79"/>
      <c r="LF19" s="79"/>
      <c r="LG19" s="79"/>
      <c r="LH19" s="79"/>
      <c r="LI19" s="79"/>
      <c r="LJ19" s="79"/>
      <c r="LK19" s="79"/>
      <c r="LL19" s="79"/>
      <c r="LM19" s="79"/>
      <c r="LN19" s="79"/>
      <c r="LO19" s="79"/>
      <c r="LP19" s="79"/>
      <c r="LQ19" s="79"/>
      <c r="LR19" s="79"/>
      <c r="LS19" s="79"/>
      <c r="LT19" s="79"/>
      <c r="LU19" s="79"/>
      <c r="LV19" s="79"/>
      <c r="LW19" s="79"/>
      <c r="LX19" s="79"/>
      <c r="LY19" s="79"/>
      <c r="LZ19" s="79"/>
      <c r="MA19" s="79"/>
      <c r="MB19" s="79"/>
      <c r="MC19" s="79"/>
      <c r="MD19" s="79"/>
      <c r="ME19" s="79"/>
      <c r="MF19" s="80"/>
      <c r="MG19" s="78"/>
      <c r="MH19" s="79"/>
      <c r="MI19" s="79"/>
      <c r="MJ19" s="79"/>
      <c r="MK19" s="79"/>
      <c r="ML19" s="79"/>
      <c r="MM19" s="79"/>
      <c r="MN19" s="79"/>
      <c r="MO19" s="79"/>
      <c r="MP19" s="79"/>
      <c r="MQ19" s="79"/>
      <c r="MR19" s="79"/>
      <c r="MS19" s="79"/>
      <c r="MT19" s="79"/>
      <c r="MU19" s="79"/>
      <c r="MV19" s="79"/>
      <c r="MW19" s="79"/>
      <c r="MX19" s="79"/>
      <c r="MY19" s="79"/>
      <c r="MZ19" s="79"/>
      <c r="NA19" s="79"/>
      <c r="NB19" s="79"/>
      <c r="NC19" s="79"/>
      <c r="ND19" s="79"/>
      <c r="NE19" s="79"/>
      <c r="NF19" s="79"/>
      <c r="NG19" s="79"/>
      <c r="NH19" s="79"/>
      <c r="NI19" s="79"/>
      <c r="NJ19" s="31"/>
    </row>
    <row r="20" spans="1:375" x14ac:dyDescent="0.25">
      <c r="A20" s="234"/>
      <c r="B20" s="3">
        <v>9</v>
      </c>
      <c r="C20" s="122" t="s">
        <v>511</v>
      </c>
      <c r="D20" s="42"/>
      <c r="E20" s="42"/>
      <c r="F20" s="38"/>
      <c r="G20" s="2"/>
      <c r="H20" s="2"/>
      <c r="I20" s="2"/>
      <c r="J20" s="2"/>
      <c r="K20" s="2"/>
      <c r="L20" s="2"/>
      <c r="M20" s="7"/>
      <c r="N20" s="7"/>
      <c r="O20" s="17"/>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9"/>
      <c r="AS20" s="17"/>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9"/>
      <c r="BW20" s="17"/>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9"/>
      <c r="DA20" s="17"/>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9"/>
      <c r="EE20" s="17"/>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9"/>
      <c r="FI20" s="17"/>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9"/>
      <c r="GM20" s="17"/>
      <c r="GN20" s="18"/>
      <c r="GO20" s="18"/>
      <c r="GP20" s="18"/>
      <c r="GQ20" s="18"/>
      <c r="GR20" s="18"/>
      <c r="GS20" s="18"/>
      <c r="GT20" s="18"/>
      <c r="GU20" s="18"/>
      <c r="GV20" s="18"/>
      <c r="GW20" s="18"/>
      <c r="GX20" s="18"/>
      <c r="GY20" s="18"/>
      <c r="GZ20" s="18"/>
      <c r="HA20" s="18"/>
      <c r="HB20" s="18"/>
      <c r="HC20" s="18"/>
      <c r="HD20" s="18"/>
      <c r="HE20" s="18"/>
      <c r="HF20" s="18"/>
      <c r="HG20" s="18"/>
      <c r="HH20" s="18"/>
      <c r="HI20" s="18"/>
      <c r="HJ20" s="18"/>
      <c r="HK20" s="18"/>
      <c r="HL20" s="18"/>
      <c r="HM20" s="18"/>
      <c r="HN20" s="18"/>
      <c r="HO20" s="18"/>
      <c r="HP20" s="19"/>
      <c r="HQ20" s="17"/>
      <c r="HR20" s="18"/>
      <c r="HS20" s="18"/>
      <c r="HT20" s="18"/>
      <c r="HU20" s="18"/>
      <c r="HV20" s="18"/>
      <c r="HW20" s="18"/>
      <c r="HX20" s="18"/>
      <c r="HY20" s="18"/>
      <c r="HZ20" s="18"/>
      <c r="IA20" s="18"/>
      <c r="IB20" s="18"/>
      <c r="IC20" s="18"/>
      <c r="ID20" s="18"/>
      <c r="IE20" s="18"/>
      <c r="IF20" s="18"/>
      <c r="IG20" s="18"/>
      <c r="IH20" s="18"/>
      <c r="II20" s="18"/>
      <c r="IJ20" s="18"/>
      <c r="IK20" s="18"/>
      <c r="IL20" s="18"/>
      <c r="IM20" s="18"/>
      <c r="IN20" s="18"/>
      <c r="IO20" s="18"/>
      <c r="IP20" s="18"/>
      <c r="IQ20" s="18"/>
      <c r="IR20" s="18"/>
      <c r="IS20" s="18"/>
      <c r="IT20" s="19"/>
      <c r="IU20" s="17"/>
      <c r="IV20" s="18"/>
      <c r="IW20" s="18"/>
      <c r="IX20" s="18"/>
      <c r="IY20" s="18"/>
      <c r="IZ20" s="18"/>
      <c r="JA20" s="18"/>
      <c r="JB20" s="18"/>
      <c r="JC20" s="18"/>
      <c r="JD20" s="18"/>
      <c r="JE20" s="18"/>
      <c r="JF20" s="18"/>
      <c r="JG20" s="18"/>
      <c r="JH20" s="18"/>
      <c r="JI20" s="18"/>
      <c r="JJ20" s="18"/>
      <c r="JK20" s="18"/>
      <c r="JL20" s="18"/>
      <c r="JM20" s="18"/>
      <c r="JN20" s="18"/>
      <c r="JO20" s="18"/>
      <c r="JP20" s="18"/>
      <c r="JQ20" s="18"/>
      <c r="JR20" s="18"/>
      <c r="JS20" s="18"/>
      <c r="JT20" s="18"/>
      <c r="JU20" s="18"/>
      <c r="JV20" s="18"/>
      <c r="JW20" s="18"/>
      <c r="JX20" s="19"/>
      <c r="JY20" s="17"/>
      <c r="JZ20" s="18"/>
      <c r="KA20" s="18"/>
      <c r="KB20" s="18"/>
      <c r="KC20" s="18"/>
      <c r="KD20" s="18"/>
      <c r="KE20" s="18"/>
      <c r="KF20" s="18"/>
      <c r="KG20" s="18"/>
      <c r="KH20" s="18"/>
      <c r="KI20" s="18"/>
      <c r="KJ20" s="18"/>
      <c r="KK20" s="18"/>
      <c r="KL20" s="18"/>
      <c r="KM20" s="18"/>
      <c r="KN20" s="18"/>
      <c r="KO20" s="18"/>
      <c r="KP20" s="18"/>
      <c r="KQ20" s="18"/>
      <c r="KR20" s="18"/>
      <c r="KS20" s="18"/>
      <c r="KT20" s="18"/>
      <c r="KU20" s="18"/>
      <c r="KV20" s="18"/>
      <c r="KW20" s="18"/>
      <c r="KX20" s="18"/>
      <c r="KY20" s="18"/>
      <c r="KZ20" s="18"/>
      <c r="LA20" s="18"/>
      <c r="LB20" s="19"/>
      <c r="LC20" s="17"/>
      <c r="LD20" s="18"/>
      <c r="LE20" s="18"/>
      <c r="LF20" s="18"/>
      <c r="LG20" s="18"/>
      <c r="LH20" s="18"/>
      <c r="LI20" s="18"/>
      <c r="LJ20" s="18"/>
      <c r="LK20" s="18"/>
      <c r="LL20" s="18"/>
      <c r="LM20" s="18"/>
      <c r="LN20" s="18"/>
      <c r="LO20" s="18"/>
      <c r="LP20" s="18"/>
      <c r="LQ20" s="18"/>
      <c r="LR20" s="18"/>
      <c r="LS20" s="18"/>
      <c r="LT20" s="18"/>
      <c r="LU20" s="18"/>
      <c r="LV20" s="18"/>
      <c r="LW20" s="18"/>
      <c r="LX20" s="18"/>
      <c r="LY20" s="18"/>
      <c r="LZ20" s="18"/>
      <c r="MA20" s="18"/>
      <c r="MB20" s="18"/>
      <c r="MC20" s="18"/>
      <c r="MD20" s="18"/>
      <c r="ME20" s="18"/>
      <c r="MF20" s="19"/>
      <c r="MG20" s="17"/>
      <c r="MH20" s="18"/>
      <c r="MI20" s="18"/>
      <c r="MJ20" s="18"/>
      <c r="MK20" s="18"/>
      <c r="ML20" s="18"/>
      <c r="MM20" s="18"/>
      <c r="MN20" s="18"/>
      <c r="MO20" s="18"/>
      <c r="MP20" s="18"/>
      <c r="MQ20" s="18"/>
      <c r="MR20" s="18"/>
      <c r="MS20" s="18"/>
      <c r="MT20" s="18"/>
      <c r="MU20" s="18"/>
      <c r="MV20" s="18"/>
      <c r="MW20" s="18"/>
      <c r="MX20" s="18"/>
      <c r="MY20" s="18"/>
      <c r="MZ20" s="18"/>
      <c r="NA20" s="18"/>
      <c r="NB20" s="18"/>
      <c r="NC20" s="18"/>
      <c r="ND20" s="18"/>
      <c r="NE20" s="18"/>
      <c r="NF20" s="18"/>
      <c r="NG20" s="18"/>
      <c r="NH20" s="18"/>
      <c r="NI20" s="18"/>
      <c r="NJ20" s="31"/>
    </row>
    <row r="21" spans="1:375" x14ac:dyDescent="0.25">
      <c r="A21" s="234"/>
      <c r="B21" s="3">
        <v>10</v>
      </c>
      <c r="C21" s="121" t="s">
        <v>440</v>
      </c>
      <c r="D21" s="42">
        <f>导入程序及细部计划!F60</f>
        <v>42854</v>
      </c>
      <c r="E21" s="42">
        <f>导入程序及细部计划!G62</f>
        <v>42892</v>
      </c>
      <c r="F21" s="38">
        <f t="shared" si="12"/>
        <v>10</v>
      </c>
      <c r="G21" s="2">
        <v>0</v>
      </c>
      <c r="H21" s="2">
        <v>1</v>
      </c>
      <c r="I21" s="2">
        <v>5</v>
      </c>
      <c r="J21" s="2">
        <v>1</v>
      </c>
      <c r="K21" s="2">
        <v>3</v>
      </c>
      <c r="L21" s="2">
        <v>0</v>
      </c>
      <c r="M21" s="7">
        <v>0</v>
      </c>
      <c r="N21" s="7">
        <v>0</v>
      </c>
      <c r="O21" s="78"/>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80"/>
      <c r="AS21" s="78"/>
      <c r="AT21" s="79"/>
      <c r="AU21" s="79"/>
      <c r="AV21" s="79"/>
      <c r="AW21" s="79"/>
      <c r="AX21" s="79"/>
      <c r="AY21" s="79"/>
      <c r="AZ21" s="79"/>
      <c r="BA21" s="79"/>
      <c r="BB21" s="79"/>
      <c r="BC21" s="79"/>
      <c r="BD21" s="79"/>
      <c r="BE21" s="79"/>
      <c r="BF21" s="79"/>
      <c r="BG21" s="79"/>
      <c r="BH21" s="79"/>
      <c r="BI21" s="79"/>
      <c r="BJ21" s="79"/>
      <c r="BK21" s="79"/>
      <c r="BL21" s="79"/>
      <c r="BM21" s="79"/>
      <c r="BN21" s="79"/>
      <c r="BO21" s="79"/>
      <c r="BP21" s="79"/>
      <c r="BQ21" s="79"/>
      <c r="BR21" s="79"/>
      <c r="BS21" s="79"/>
      <c r="BT21" s="79"/>
      <c r="BU21" s="79"/>
      <c r="BV21" s="80"/>
      <c r="BW21" s="78"/>
      <c r="BX21" s="79"/>
      <c r="BY21" s="79"/>
      <c r="BZ21" s="79"/>
      <c r="CA21" s="79"/>
      <c r="CB21" s="79"/>
      <c r="CC21" s="79"/>
      <c r="CD21" s="79"/>
      <c r="CE21" s="79"/>
      <c r="CF21" s="82"/>
      <c r="CG21" s="79"/>
      <c r="CH21" s="79"/>
      <c r="CI21" s="79"/>
      <c r="CJ21" s="79"/>
      <c r="CK21" s="79"/>
      <c r="CL21" s="79"/>
      <c r="CM21" s="79"/>
      <c r="CN21" s="79"/>
      <c r="CO21" s="79"/>
      <c r="CP21" s="79"/>
      <c r="CQ21" s="79"/>
      <c r="CR21" s="79"/>
      <c r="CS21" s="79"/>
      <c r="CT21" s="79"/>
      <c r="CU21" s="79"/>
      <c r="CV21" s="79"/>
      <c r="CW21" s="79"/>
      <c r="CX21" s="79"/>
      <c r="CY21" s="79"/>
      <c r="CZ21" s="80"/>
      <c r="DA21" s="78"/>
      <c r="DB21" s="79"/>
      <c r="DC21" s="79"/>
      <c r="DD21" s="79"/>
      <c r="DE21" s="79"/>
      <c r="DF21" s="79"/>
      <c r="DG21" s="79"/>
      <c r="DH21" s="79"/>
      <c r="DI21" s="79"/>
      <c r="DJ21" s="79"/>
      <c r="DK21" s="79"/>
      <c r="DL21" s="79"/>
      <c r="DM21" s="79"/>
      <c r="DN21" s="79"/>
      <c r="DO21" s="79"/>
      <c r="DP21" s="79"/>
      <c r="DQ21" s="79"/>
      <c r="DR21" s="79"/>
      <c r="DS21" s="79"/>
      <c r="DT21" s="79"/>
      <c r="DU21" s="79"/>
      <c r="DV21" s="79"/>
      <c r="DW21" s="79"/>
      <c r="DX21" s="79"/>
      <c r="DY21" s="79"/>
      <c r="DZ21" s="79"/>
      <c r="EA21" s="79"/>
      <c r="EB21" s="79"/>
      <c r="EC21" s="79"/>
      <c r="ED21" s="80"/>
      <c r="EE21" s="78"/>
      <c r="EF21" s="79"/>
      <c r="EG21" s="79"/>
      <c r="EH21" s="79"/>
      <c r="EI21" s="79"/>
      <c r="EJ21" s="79"/>
      <c r="EK21" s="79"/>
      <c r="EL21" s="79"/>
      <c r="EM21" s="79"/>
      <c r="EN21" s="79"/>
      <c r="EO21" s="79"/>
      <c r="EP21" s="79"/>
      <c r="EQ21" s="79"/>
      <c r="ER21" s="79"/>
      <c r="ES21" s="79"/>
      <c r="ET21" s="79"/>
      <c r="EU21" s="79"/>
      <c r="EV21" s="79"/>
      <c r="EW21" s="79"/>
      <c r="EX21" s="79"/>
      <c r="EY21" s="79"/>
      <c r="EZ21" s="79"/>
      <c r="FA21" s="79"/>
      <c r="FB21" s="79"/>
      <c r="FC21" s="79"/>
      <c r="FD21" s="79"/>
      <c r="FE21" s="79"/>
      <c r="FF21" s="79"/>
      <c r="FG21" s="79"/>
      <c r="FH21" s="80"/>
      <c r="FI21" s="78"/>
      <c r="FJ21" s="79"/>
      <c r="FK21" s="79"/>
      <c r="FL21" s="79"/>
      <c r="FM21" s="79"/>
      <c r="FN21" s="79"/>
      <c r="FO21" s="79"/>
      <c r="FP21" s="79"/>
      <c r="FQ21" s="79"/>
      <c r="FR21" s="79"/>
      <c r="FS21" s="79"/>
      <c r="FT21" s="79"/>
      <c r="FU21" s="79"/>
      <c r="FV21" s="79"/>
      <c r="FW21" s="79"/>
      <c r="FX21" s="79"/>
      <c r="FY21" s="79"/>
      <c r="FZ21" s="79"/>
      <c r="GA21" s="79"/>
      <c r="GB21" s="79"/>
      <c r="GC21" s="79"/>
      <c r="GD21" s="79"/>
      <c r="GE21" s="79"/>
      <c r="GF21" s="79"/>
      <c r="GG21" s="79"/>
      <c r="GH21" s="79"/>
      <c r="GI21" s="79"/>
      <c r="GJ21" s="79"/>
      <c r="GK21" s="79"/>
      <c r="GL21" s="80"/>
      <c r="GM21" s="78"/>
      <c r="GN21" s="79"/>
      <c r="GO21" s="79"/>
      <c r="GP21" s="79"/>
      <c r="GQ21" s="79"/>
      <c r="GR21" s="79"/>
      <c r="GS21" s="79"/>
      <c r="GT21" s="79"/>
      <c r="GU21" s="79"/>
      <c r="GV21" s="79"/>
      <c r="GW21" s="79"/>
      <c r="GX21" s="79"/>
      <c r="GY21" s="79"/>
      <c r="GZ21" s="79"/>
      <c r="HA21" s="79"/>
      <c r="HB21" s="79"/>
      <c r="HC21" s="79"/>
      <c r="HD21" s="79"/>
      <c r="HE21" s="79"/>
      <c r="HF21" s="79"/>
      <c r="HG21" s="79"/>
      <c r="HH21" s="79"/>
      <c r="HI21" s="79"/>
      <c r="HJ21" s="79"/>
      <c r="HK21" s="79"/>
      <c r="HL21" s="79"/>
      <c r="HM21" s="79"/>
      <c r="HN21" s="79"/>
      <c r="HO21" s="79"/>
      <c r="HP21" s="80"/>
      <c r="HQ21" s="78"/>
      <c r="HR21" s="79"/>
      <c r="HS21" s="79"/>
      <c r="HT21" s="79"/>
      <c r="HU21" s="79"/>
      <c r="HV21" s="79"/>
      <c r="HW21" s="79"/>
      <c r="HX21" s="79"/>
      <c r="HY21" s="79"/>
      <c r="HZ21" s="79"/>
      <c r="IA21" s="79"/>
      <c r="IB21" s="79"/>
      <c r="IC21" s="79"/>
      <c r="ID21" s="79"/>
      <c r="IE21" s="79"/>
      <c r="IF21" s="79"/>
      <c r="IG21" s="79"/>
      <c r="IH21" s="79"/>
      <c r="II21" s="79"/>
      <c r="IJ21" s="79"/>
      <c r="IK21" s="79"/>
      <c r="IL21" s="79"/>
      <c r="IM21" s="79"/>
      <c r="IN21" s="79"/>
      <c r="IO21" s="79"/>
      <c r="IP21" s="79"/>
      <c r="IQ21" s="79"/>
      <c r="IR21" s="79"/>
      <c r="IS21" s="79"/>
      <c r="IT21" s="80"/>
      <c r="IU21" s="78"/>
      <c r="IV21" s="79"/>
      <c r="IW21" s="79"/>
      <c r="IX21" s="79"/>
      <c r="IY21" s="79"/>
      <c r="IZ21" s="79"/>
      <c r="JA21" s="79"/>
      <c r="JB21" s="79"/>
      <c r="JC21" s="79"/>
      <c r="JD21" s="79"/>
      <c r="JE21" s="79"/>
      <c r="JF21" s="79"/>
      <c r="JG21" s="79"/>
      <c r="JH21" s="79"/>
      <c r="JI21" s="79"/>
      <c r="JJ21" s="79"/>
      <c r="JK21" s="79"/>
      <c r="JL21" s="79"/>
      <c r="JM21" s="79"/>
      <c r="JN21" s="79"/>
      <c r="JO21" s="79"/>
      <c r="JP21" s="79"/>
      <c r="JQ21" s="79"/>
      <c r="JR21" s="79"/>
      <c r="JS21" s="79"/>
      <c r="JT21" s="79"/>
      <c r="JU21" s="79"/>
      <c r="JV21" s="79"/>
      <c r="JW21" s="79"/>
      <c r="JX21" s="80"/>
      <c r="JY21" s="78"/>
      <c r="JZ21" s="79"/>
      <c r="KA21" s="79"/>
      <c r="KB21" s="79"/>
      <c r="KC21" s="79"/>
      <c r="KD21" s="79"/>
      <c r="KE21" s="79"/>
      <c r="KF21" s="79"/>
      <c r="KG21" s="79"/>
      <c r="KH21" s="79"/>
      <c r="KI21" s="79"/>
      <c r="KJ21" s="79"/>
      <c r="KK21" s="79"/>
      <c r="KL21" s="79"/>
      <c r="KM21" s="79"/>
      <c r="KN21" s="79"/>
      <c r="KO21" s="79"/>
      <c r="KP21" s="79"/>
      <c r="KQ21" s="79"/>
      <c r="KR21" s="79"/>
      <c r="KS21" s="79"/>
      <c r="KT21" s="79"/>
      <c r="KU21" s="79"/>
      <c r="KV21" s="79"/>
      <c r="KW21" s="79"/>
      <c r="KX21" s="79"/>
      <c r="KY21" s="79"/>
      <c r="KZ21" s="79"/>
      <c r="LA21" s="79"/>
      <c r="LB21" s="80"/>
      <c r="LC21" s="78"/>
      <c r="LD21" s="79"/>
      <c r="LE21" s="79"/>
      <c r="LF21" s="79"/>
      <c r="LG21" s="79"/>
      <c r="LH21" s="79"/>
      <c r="LI21" s="79"/>
      <c r="LJ21" s="79"/>
      <c r="LK21" s="79"/>
      <c r="LL21" s="79"/>
      <c r="LM21" s="79"/>
      <c r="LN21" s="79"/>
      <c r="LO21" s="79"/>
      <c r="LP21" s="79"/>
      <c r="LQ21" s="79"/>
      <c r="LR21" s="79"/>
      <c r="LS21" s="79"/>
      <c r="LT21" s="79"/>
      <c r="LU21" s="79"/>
      <c r="LV21" s="79"/>
      <c r="LW21" s="79"/>
      <c r="LX21" s="79"/>
      <c r="LY21" s="79"/>
      <c r="LZ21" s="79"/>
      <c r="MA21" s="79"/>
      <c r="MB21" s="79"/>
      <c r="MC21" s="79"/>
      <c r="MD21" s="79"/>
      <c r="ME21" s="79"/>
      <c r="MF21" s="80"/>
      <c r="MG21" s="78"/>
      <c r="MH21" s="79"/>
      <c r="MI21" s="79"/>
      <c r="MJ21" s="79"/>
      <c r="MK21" s="79"/>
      <c r="ML21" s="79"/>
      <c r="MM21" s="79"/>
      <c r="MN21" s="79"/>
      <c r="MO21" s="79"/>
      <c r="MP21" s="79"/>
      <c r="MQ21" s="79"/>
      <c r="MR21" s="79"/>
      <c r="MS21" s="79"/>
      <c r="MT21" s="79"/>
      <c r="MU21" s="79"/>
      <c r="MV21" s="79"/>
      <c r="MW21" s="79"/>
      <c r="MX21" s="79"/>
      <c r="MY21" s="79"/>
      <c r="MZ21" s="79"/>
      <c r="NA21" s="79"/>
      <c r="NB21" s="79"/>
      <c r="NC21" s="79"/>
      <c r="ND21" s="79"/>
      <c r="NE21" s="79"/>
      <c r="NF21" s="79"/>
      <c r="NG21" s="79"/>
      <c r="NH21" s="79"/>
      <c r="NI21" s="79"/>
      <c r="NJ21" s="81"/>
    </row>
    <row r="22" spans="1:375" x14ac:dyDescent="0.25">
      <c r="A22" s="234"/>
      <c r="B22" s="3">
        <v>11</v>
      </c>
      <c r="C22" s="191" t="s">
        <v>510</v>
      </c>
      <c r="D22" s="44">
        <f>导入程序及细部计划!F66</f>
        <v>42845</v>
      </c>
      <c r="E22" s="44">
        <f>导入程序及细部计划!G66</f>
        <v>42847</v>
      </c>
      <c r="F22" s="38">
        <f t="shared" si="12"/>
        <v>3</v>
      </c>
      <c r="G22" s="2">
        <v>0</v>
      </c>
      <c r="H22" s="2">
        <v>2</v>
      </c>
      <c r="I22" s="2">
        <v>0</v>
      </c>
      <c r="J22" s="2">
        <v>1</v>
      </c>
      <c r="K22" s="2">
        <v>0</v>
      </c>
      <c r="L22" s="2">
        <v>0</v>
      </c>
      <c r="M22" s="7">
        <v>0</v>
      </c>
      <c r="N22" s="7">
        <v>0</v>
      </c>
      <c r="O22" s="78"/>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80"/>
      <c r="AS22" s="78"/>
      <c r="AT22" s="79"/>
      <c r="AU22" s="79"/>
      <c r="AV22" s="79"/>
      <c r="AW22" s="79"/>
      <c r="AX22" s="79"/>
      <c r="AY22" s="79"/>
      <c r="AZ22" s="79"/>
      <c r="BA22" s="79"/>
      <c r="BB22" s="79"/>
      <c r="BC22" s="79"/>
      <c r="BD22" s="79"/>
      <c r="BE22" s="79"/>
      <c r="BF22" s="79"/>
      <c r="BG22" s="79"/>
      <c r="BH22" s="79"/>
      <c r="BI22" s="79"/>
      <c r="BJ22" s="79"/>
      <c r="BK22" s="79"/>
      <c r="BL22" s="79"/>
      <c r="BM22" s="79"/>
      <c r="BN22" s="79"/>
      <c r="BO22" s="79"/>
      <c r="BP22" s="79"/>
      <c r="BQ22" s="79"/>
      <c r="BR22" s="79"/>
      <c r="BS22" s="79"/>
      <c r="BT22" s="79"/>
      <c r="BU22" s="79"/>
      <c r="BV22" s="80"/>
      <c r="BW22" s="78"/>
      <c r="BX22" s="79"/>
      <c r="BY22" s="79"/>
      <c r="BZ22" s="79"/>
      <c r="CA22" s="79"/>
      <c r="CB22" s="79"/>
      <c r="CC22" s="79"/>
      <c r="CD22" s="79"/>
      <c r="CE22" s="79"/>
      <c r="CF22" s="82"/>
      <c r="CG22" s="79"/>
      <c r="CH22" s="79"/>
      <c r="CI22" s="79"/>
      <c r="CJ22" s="79"/>
      <c r="CK22" s="79"/>
      <c r="CL22" s="79"/>
      <c r="CM22" s="79"/>
      <c r="CN22" s="79"/>
      <c r="CO22" s="79"/>
      <c r="CP22" s="79"/>
      <c r="CQ22" s="79"/>
      <c r="CR22" s="79"/>
      <c r="CS22" s="79"/>
      <c r="CT22" s="79"/>
      <c r="CU22" s="79"/>
      <c r="CV22" s="79"/>
      <c r="CW22" s="79"/>
      <c r="CX22" s="79"/>
      <c r="CY22" s="79"/>
      <c r="CZ22" s="80"/>
      <c r="DA22" s="78"/>
      <c r="DB22" s="79"/>
      <c r="DC22" s="79"/>
      <c r="DD22" s="79"/>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80"/>
      <c r="EE22" s="78"/>
      <c r="EF22" s="79"/>
      <c r="EG22" s="79"/>
      <c r="EH22" s="79"/>
      <c r="EI22" s="79"/>
      <c r="EJ22" s="79"/>
      <c r="EK22" s="79"/>
      <c r="EL22" s="79"/>
      <c r="EM22" s="79"/>
      <c r="EN22" s="79"/>
      <c r="EO22" s="79"/>
      <c r="EP22" s="79"/>
      <c r="EQ22" s="79"/>
      <c r="ER22" s="79"/>
      <c r="ES22" s="79"/>
      <c r="ET22" s="79"/>
      <c r="EU22" s="79"/>
      <c r="EV22" s="79"/>
      <c r="EW22" s="79"/>
      <c r="EX22" s="79"/>
      <c r="EY22" s="79"/>
      <c r="EZ22" s="79"/>
      <c r="FA22" s="79"/>
      <c r="FB22" s="79"/>
      <c r="FC22" s="79"/>
      <c r="FD22" s="79"/>
      <c r="FE22" s="79"/>
      <c r="FF22" s="79"/>
      <c r="FG22" s="79"/>
      <c r="FH22" s="80"/>
      <c r="FI22" s="78"/>
      <c r="FJ22" s="79"/>
      <c r="FK22" s="79"/>
      <c r="FL22" s="79"/>
      <c r="FM22" s="79"/>
      <c r="FN22" s="79"/>
      <c r="FO22" s="79"/>
      <c r="FP22" s="79"/>
      <c r="FQ22" s="79"/>
      <c r="FR22" s="79"/>
      <c r="FS22" s="79"/>
      <c r="FT22" s="79"/>
      <c r="FU22" s="79"/>
      <c r="FV22" s="79"/>
      <c r="FW22" s="79"/>
      <c r="FX22" s="79"/>
      <c r="FY22" s="79"/>
      <c r="FZ22" s="79"/>
      <c r="GA22" s="79"/>
      <c r="GB22" s="79"/>
      <c r="GC22" s="79"/>
      <c r="GD22" s="79"/>
      <c r="GE22" s="79"/>
      <c r="GF22" s="79"/>
      <c r="GG22" s="79"/>
      <c r="GH22" s="79"/>
      <c r="GI22" s="79"/>
      <c r="GJ22" s="79"/>
      <c r="GK22" s="79"/>
      <c r="GL22" s="80"/>
      <c r="GM22" s="78"/>
      <c r="GN22" s="79"/>
      <c r="GO22" s="79"/>
      <c r="GP22" s="79"/>
      <c r="GQ22" s="79"/>
      <c r="GR22" s="79"/>
      <c r="GS22" s="79"/>
      <c r="GT22" s="79"/>
      <c r="GU22" s="79"/>
      <c r="GV22" s="79"/>
      <c r="GW22" s="79"/>
      <c r="GX22" s="79"/>
      <c r="GY22" s="79"/>
      <c r="GZ22" s="79"/>
      <c r="HA22" s="79"/>
      <c r="HB22" s="79"/>
      <c r="HC22" s="79"/>
      <c r="HD22" s="79"/>
      <c r="HE22" s="79"/>
      <c r="HF22" s="79"/>
      <c r="HG22" s="79"/>
      <c r="HH22" s="79"/>
      <c r="HI22" s="79"/>
      <c r="HJ22" s="79"/>
      <c r="HK22" s="79"/>
      <c r="HL22" s="79"/>
      <c r="HM22" s="79"/>
      <c r="HN22" s="79"/>
      <c r="HO22" s="79"/>
      <c r="HP22" s="80"/>
      <c r="HQ22" s="78"/>
      <c r="HR22" s="79"/>
      <c r="HS22" s="79"/>
      <c r="HT22" s="79"/>
      <c r="HU22" s="79"/>
      <c r="HV22" s="79"/>
      <c r="HW22" s="79"/>
      <c r="HX22" s="79"/>
      <c r="HY22" s="79"/>
      <c r="HZ22" s="79"/>
      <c r="IA22" s="79"/>
      <c r="IB22" s="79"/>
      <c r="IC22" s="79"/>
      <c r="ID22" s="79"/>
      <c r="IE22" s="79"/>
      <c r="IF22" s="79"/>
      <c r="IG22" s="79"/>
      <c r="IH22" s="79"/>
      <c r="II22" s="79"/>
      <c r="IJ22" s="79"/>
      <c r="IK22" s="79"/>
      <c r="IL22" s="79"/>
      <c r="IM22" s="79"/>
      <c r="IN22" s="79"/>
      <c r="IO22" s="79"/>
      <c r="IP22" s="79"/>
      <c r="IQ22" s="79"/>
      <c r="IR22" s="79"/>
      <c r="IS22" s="79"/>
      <c r="IT22" s="80"/>
      <c r="IU22" s="78"/>
      <c r="IV22" s="79"/>
      <c r="IW22" s="79"/>
      <c r="IX22" s="79"/>
      <c r="IY22" s="79"/>
      <c r="IZ22" s="79"/>
      <c r="JA22" s="79"/>
      <c r="JB22" s="79"/>
      <c r="JC22" s="79"/>
      <c r="JD22" s="79"/>
      <c r="JE22" s="79"/>
      <c r="JF22" s="79"/>
      <c r="JG22" s="79"/>
      <c r="JH22" s="79"/>
      <c r="JI22" s="79"/>
      <c r="JJ22" s="79"/>
      <c r="JK22" s="79"/>
      <c r="JL22" s="79"/>
      <c r="JM22" s="79"/>
      <c r="JN22" s="79"/>
      <c r="JO22" s="79"/>
      <c r="JP22" s="79"/>
      <c r="JQ22" s="79"/>
      <c r="JR22" s="79"/>
      <c r="JS22" s="79"/>
      <c r="JT22" s="79"/>
      <c r="JU22" s="79"/>
      <c r="JV22" s="79"/>
      <c r="JW22" s="79"/>
      <c r="JX22" s="80"/>
      <c r="JY22" s="78"/>
      <c r="JZ22" s="79"/>
      <c r="KA22" s="79"/>
      <c r="KB22" s="79"/>
      <c r="KC22" s="79"/>
      <c r="KD22" s="79"/>
      <c r="KE22" s="79"/>
      <c r="KF22" s="79"/>
      <c r="KG22" s="79"/>
      <c r="KH22" s="79"/>
      <c r="KI22" s="79"/>
      <c r="KJ22" s="79"/>
      <c r="KK22" s="79"/>
      <c r="KL22" s="79"/>
      <c r="KM22" s="79"/>
      <c r="KN22" s="79"/>
      <c r="KO22" s="79"/>
      <c r="KP22" s="79"/>
      <c r="KQ22" s="79"/>
      <c r="KR22" s="79"/>
      <c r="KS22" s="79"/>
      <c r="KT22" s="79"/>
      <c r="KU22" s="79"/>
      <c r="KV22" s="79"/>
      <c r="KW22" s="79"/>
      <c r="KX22" s="79"/>
      <c r="KY22" s="79"/>
      <c r="KZ22" s="79"/>
      <c r="LA22" s="79"/>
      <c r="LB22" s="80"/>
      <c r="LC22" s="78"/>
      <c r="LD22" s="79"/>
      <c r="LE22" s="79"/>
      <c r="LF22" s="79"/>
      <c r="LG22" s="79"/>
      <c r="LH22" s="79"/>
      <c r="LI22" s="79"/>
      <c r="LJ22" s="79"/>
      <c r="LK22" s="79"/>
      <c r="LL22" s="79"/>
      <c r="LM22" s="79"/>
      <c r="LN22" s="79"/>
      <c r="LO22" s="79"/>
      <c r="LP22" s="79"/>
      <c r="LQ22" s="79"/>
      <c r="LR22" s="79"/>
      <c r="LS22" s="79"/>
      <c r="LT22" s="79"/>
      <c r="LU22" s="79"/>
      <c r="LV22" s="79"/>
      <c r="LW22" s="79"/>
      <c r="LX22" s="79"/>
      <c r="LY22" s="79"/>
      <c r="LZ22" s="79"/>
      <c r="MA22" s="79"/>
      <c r="MB22" s="79"/>
      <c r="MC22" s="79"/>
      <c r="MD22" s="79"/>
      <c r="ME22" s="79"/>
      <c r="MF22" s="80"/>
      <c r="MG22" s="78"/>
      <c r="MH22" s="79"/>
      <c r="MI22" s="79"/>
      <c r="MJ22" s="79"/>
      <c r="MK22" s="79"/>
      <c r="ML22" s="79"/>
      <c r="MM22" s="79"/>
      <c r="MN22" s="79"/>
      <c r="MO22" s="79"/>
      <c r="MP22" s="79"/>
      <c r="MQ22" s="79"/>
      <c r="MR22" s="79"/>
      <c r="MS22" s="79"/>
      <c r="MT22" s="79"/>
      <c r="MU22" s="79"/>
      <c r="MV22" s="79"/>
      <c r="MW22" s="79"/>
      <c r="MX22" s="79"/>
      <c r="MY22" s="79"/>
      <c r="MZ22" s="79"/>
      <c r="NA22" s="79"/>
      <c r="NB22" s="79"/>
      <c r="NC22" s="79"/>
      <c r="ND22" s="79"/>
      <c r="NE22" s="79"/>
      <c r="NF22" s="79"/>
      <c r="NG22" s="79"/>
      <c r="NH22" s="79"/>
      <c r="NI22" s="79"/>
      <c r="NJ22" s="81"/>
    </row>
    <row r="23" spans="1:375" x14ac:dyDescent="0.25">
      <c r="A23" s="234"/>
      <c r="B23" s="3">
        <v>12</v>
      </c>
      <c r="C23" s="121" t="s">
        <v>452</v>
      </c>
      <c r="D23" s="42"/>
      <c r="E23" s="42"/>
      <c r="F23" s="38"/>
      <c r="G23" s="2"/>
      <c r="H23" s="2"/>
      <c r="I23" s="2"/>
      <c r="J23" s="2"/>
      <c r="K23" s="2"/>
      <c r="L23" s="2"/>
      <c r="M23" s="7"/>
      <c r="N23" s="7"/>
      <c r="O23" s="78"/>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80"/>
      <c r="AS23" s="78"/>
      <c r="AT23" s="79"/>
      <c r="AU23" s="79"/>
      <c r="AV23" s="79"/>
      <c r="AW23" s="79"/>
      <c r="AX23" s="79"/>
      <c r="AY23" s="79"/>
      <c r="AZ23" s="79"/>
      <c r="BA23" s="79"/>
      <c r="BB23" s="79"/>
      <c r="BC23" s="79"/>
      <c r="BD23" s="79"/>
      <c r="BE23" s="79"/>
      <c r="BF23" s="79"/>
      <c r="BG23" s="79"/>
      <c r="BH23" s="79"/>
      <c r="BI23" s="79"/>
      <c r="BJ23" s="79"/>
      <c r="BK23" s="79"/>
      <c r="BL23" s="79"/>
      <c r="BM23" s="79"/>
      <c r="BN23" s="79"/>
      <c r="BO23" s="79"/>
      <c r="BP23" s="79"/>
      <c r="BQ23" s="79"/>
      <c r="BR23" s="79"/>
      <c r="BS23" s="79"/>
      <c r="BT23" s="79"/>
      <c r="BU23" s="79"/>
      <c r="BV23" s="80"/>
      <c r="BW23" s="78"/>
      <c r="BX23" s="79"/>
      <c r="BY23" s="79"/>
      <c r="BZ23" s="79"/>
      <c r="CA23" s="79"/>
      <c r="CB23" s="79"/>
      <c r="CC23" s="79"/>
      <c r="CD23" s="79"/>
      <c r="CE23" s="79"/>
      <c r="CF23" s="82"/>
      <c r="CG23" s="79"/>
      <c r="CH23" s="79"/>
      <c r="CI23" s="79"/>
      <c r="CJ23" s="79"/>
      <c r="CK23" s="79"/>
      <c r="CL23" s="79"/>
      <c r="CM23" s="79"/>
      <c r="CN23" s="79"/>
      <c r="CO23" s="79"/>
      <c r="CP23" s="79"/>
      <c r="CQ23" s="79"/>
      <c r="CR23" s="79"/>
      <c r="CS23" s="79"/>
      <c r="CT23" s="79"/>
      <c r="CU23" s="79"/>
      <c r="CV23" s="79"/>
      <c r="CW23" s="79"/>
      <c r="CX23" s="79"/>
      <c r="CY23" s="79"/>
      <c r="CZ23" s="80"/>
      <c r="DA23" s="78"/>
      <c r="DB23" s="79"/>
      <c r="DC23" s="79"/>
      <c r="DD23" s="79"/>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80"/>
      <c r="EE23" s="78"/>
      <c r="EF23" s="79"/>
      <c r="EG23" s="79"/>
      <c r="EH23" s="79"/>
      <c r="EI23" s="79"/>
      <c r="EJ23" s="79"/>
      <c r="EK23" s="79"/>
      <c r="EL23" s="79"/>
      <c r="EM23" s="79"/>
      <c r="EN23" s="79"/>
      <c r="EO23" s="79"/>
      <c r="EP23" s="79"/>
      <c r="EQ23" s="79"/>
      <c r="ER23" s="79"/>
      <c r="ES23" s="79"/>
      <c r="ET23" s="79"/>
      <c r="EU23" s="79"/>
      <c r="EV23" s="79"/>
      <c r="EW23" s="79"/>
      <c r="EX23" s="79"/>
      <c r="EY23" s="79"/>
      <c r="EZ23" s="79"/>
      <c r="FA23" s="79"/>
      <c r="FB23" s="79"/>
      <c r="FC23" s="79"/>
      <c r="FD23" s="79"/>
      <c r="FE23" s="79"/>
      <c r="FF23" s="79"/>
      <c r="FG23" s="79"/>
      <c r="FH23" s="80"/>
      <c r="FI23" s="78"/>
      <c r="FJ23" s="79"/>
      <c r="FK23" s="79"/>
      <c r="FL23" s="79"/>
      <c r="FM23" s="79"/>
      <c r="FN23" s="79"/>
      <c r="FO23" s="79"/>
      <c r="FP23" s="79"/>
      <c r="FQ23" s="79"/>
      <c r="FR23" s="79"/>
      <c r="FS23" s="79"/>
      <c r="FT23" s="79"/>
      <c r="FU23" s="79"/>
      <c r="FV23" s="79"/>
      <c r="FW23" s="79"/>
      <c r="FX23" s="79"/>
      <c r="FY23" s="79"/>
      <c r="FZ23" s="79"/>
      <c r="GA23" s="79"/>
      <c r="GB23" s="79"/>
      <c r="GC23" s="79"/>
      <c r="GD23" s="79"/>
      <c r="GE23" s="79"/>
      <c r="GF23" s="79"/>
      <c r="GG23" s="79"/>
      <c r="GH23" s="79"/>
      <c r="GI23" s="79"/>
      <c r="GJ23" s="79"/>
      <c r="GK23" s="79"/>
      <c r="GL23" s="80"/>
      <c r="GM23" s="78"/>
      <c r="GN23" s="79"/>
      <c r="GO23" s="79"/>
      <c r="GP23" s="79"/>
      <c r="GQ23" s="79"/>
      <c r="GR23" s="79"/>
      <c r="GS23" s="79"/>
      <c r="GT23" s="79"/>
      <c r="GU23" s="79"/>
      <c r="GV23" s="79"/>
      <c r="GW23" s="79"/>
      <c r="GX23" s="79"/>
      <c r="GY23" s="79"/>
      <c r="GZ23" s="79"/>
      <c r="HA23" s="79"/>
      <c r="HB23" s="79"/>
      <c r="HC23" s="79"/>
      <c r="HD23" s="79"/>
      <c r="HE23" s="79"/>
      <c r="HF23" s="79"/>
      <c r="HG23" s="79"/>
      <c r="HH23" s="79"/>
      <c r="HI23" s="79"/>
      <c r="HJ23" s="79"/>
      <c r="HK23" s="79"/>
      <c r="HL23" s="79"/>
      <c r="HM23" s="79"/>
      <c r="HN23" s="79"/>
      <c r="HO23" s="79"/>
      <c r="HP23" s="80"/>
      <c r="HQ23" s="78"/>
      <c r="HR23" s="79"/>
      <c r="HS23" s="79"/>
      <c r="HT23" s="79"/>
      <c r="HU23" s="79"/>
      <c r="HV23" s="79"/>
      <c r="HW23" s="79"/>
      <c r="HX23" s="79"/>
      <c r="HY23" s="79"/>
      <c r="HZ23" s="79"/>
      <c r="IA23" s="79"/>
      <c r="IB23" s="79"/>
      <c r="IC23" s="79"/>
      <c r="ID23" s="79"/>
      <c r="IE23" s="79"/>
      <c r="IF23" s="79"/>
      <c r="IG23" s="79"/>
      <c r="IH23" s="79"/>
      <c r="II23" s="79"/>
      <c r="IJ23" s="79"/>
      <c r="IK23" s="79"/>
      <c r="IL23" s="79"/>
      <c r="IM23" s="79"/>
      <c r="IN23" s="79"/>
      <c r="IO23" s="79"/>
      <c r="IP23" s="79"/>
      <c r="IQ23" s="79"/>
      <c r="IR23" s="79"/>
      <c r="IS23" s="79"/>
      <c r="IT23" s="80"/>
      <c r="IU23" s="78"/>
      <c r="IV23" s="79"/>
      <c r="IW23" s="79"/>
      <c r="IX23" s="79"/>
      <c r="IY23" s="79"/>
      <c r="IZ23" s="79"/>
      <c r="JA23" s="79"/>
      <c r="JB23" s="79"/>
      <c r="JC23" s="79"/>
      <c r="JD23" s="79"/>
      <c r="JE23" s="79"/>
      <c r="JF23" s="79"/>
      <c r="JG23" s="79"/>
      <c r="JH23" s="79"/>
      <c r="JI23" s="79"/>
      <c r="JJ23" s="79"/>
      <c r="JK23" s="79"/>
      <c r="JL23" s="79"/>
      <c r="JM23" s="79"/>
      <c r="JN23" s="79"/>
      <c r="JO23" s="79"/>
      <c r="JP23" s="79"/>
      <c r="JQ23" s="79"/>
      <c r="JR23" s="79"/>
      <c r="JS23" s="79"/>
      <c r="JT23" s="79"/>
      <c r="JU23" s="79"/>
      <c r="JV23" s="79"/>
      <c r="JW23" s="79"/>
      <c r="JX23" s="80"/>
      <c r="JY23" s="78"/>
      <c r="JZ23" s="79"/>
      <c r="KA23" s="79"/>
      <c r="KB23" s="79"/>
      <c r="KC23" s="79"/>
      <c r="KD23" s="79"/>
      <c r="KE23" s="79"/>
      <c r="KF23" s="79"/>
      <c r="KG23" s="79"/>
      <c r="KH23" s="79"/>
      <c r="KI23" s="79"/>
      <c r="KJ23" s="79"/>
      <c r="KK23" s="79"/>
      <c r="KL23" s="79"/>
      <c r="KM23" s="79"/>
      <c r="KN23" s="79"/>
      <c r="KO23" s="79"/>
      <c r="KP23" s="79"/>
      <c r="KQ23" s="79"/>
      <c r="KR23" s="79"/>
      <c r="KS23" s="79"/>
      <c r="KT23" s="79"/>
      <c r="KU23" s="79"/>
      <c r="KV23" s="79"/>
      <c r="KW23" s="79"/>
      <c r="KX23" s="79"/>
      <c r="KY23" s="79"/>
      <c r="KZ23" s="79"/>
      <c r="LA23" s="79"/>
      <c r="LB23" s="80"/>
      <c r="LC23" s="78"/>
      <c r="LD23" s="79"/>
      <c r="LE23" s="79"/>
      <c r="LF23" s="79"/>
      <c r="LG23" s="79"/>
      <c r="LH23" s="79"/>
      <c r="LI23" s="79"/>
      <c r="LJ23" s="79"/>
      <c r="LK23" s="79"/>
      <c r="LL23" s="79"/>
      <c r="LM23" s="79"/>
      <c r="LN23" s="79"/>
      <c r="LO23" s="79"/>
      <c r="LP23" s="79"/>
      <c r="LQ23" s="79"/>
      <c r="LR23" s="79"/>
      <c r="LS23" s="79"/>
      <c r="LT23" s="79"/>
      <c r="LU23" s="79"/>
      <c r="LV23" s="79"/>
      <c r="LW23" s="79"/>
      <c r="LX23" s="79"/>
      <c r="LY23" s="79"/>
      <c r="LZ23" s="79"/>
      <c r="MA23" s="79"/>
      <c r="MB23" s="79"/>
      <c r="MC23" s="79"/>
      <c r="MD23" s="79"/>
      <c r="ME23" s="79"/>
      <c r="MF23" s="80"/>
      <c r="MG23" s="78"/>
      <c r="MH23" s="79"/>
      <c r="MI23" s="79"/>
      <c r="MJ23" s="79"/>
      <c r="MK23" s="79"/>
      <c r="ML23" s="79"/>
      <c r="MM23" s="79"/>
      <c r="MN23" s="79"/>
      <c r="MO23" s="79"/>
      <c r="MP23" s="79"/>
      <c r="MQ23" s="79"/>
      <c r="MR23" s="79"/>
      <c r="MS23" s="79"/>
      <c r="MT23" s="79"/>
      <c r="MU23" s="79"/>
      <c r="MV23" s="79"/>
      <c r="MW23" s="79"/>
      <c r="MX23" s="79"/>
      <c r="MY23" s="79"/>
      <c r="MZ23" s="79"/>
      <c r="NA23" s="79"/>
      <c r="NB23" s="79"/>
      <c r="NC23" s="79"/>
      <c r="ND23" s="79"/>
      <c r="NE23" s="79"/>
      <c r="NF23" s="79"/>
      <c r="NG23" s="79"/>
      <c r="NH23" s="79"/>
      <c r="NI23" s="79"/>
      <c r="NJ23" s="81"/>
    </row>
    <row r="24" spans="1:375" x14ac:dyDescent="0.25">
      <c r="A24" s="234"/>
      <c r="B24" s="3">
        <v>13</v>
      </c>
      <c r="C24" s="122" t="s">
        <v>375</v>
      </c>
      <c r="D24" s="42">
        <f>导入程序及细部计划!F75</f>
        <v>42793</v>
      </c>
      <c r="E24" s="42">
        <f>导入程序及细部计划!G79</f>
        <v>42923</v>
      </c>
      <c r="F24" s="38">
        <f t="shared" si="12"/>
        <v>17</v>
      </c>
      <c r="G24" s="2">
        <v>0</v>
      </c>
      <c r="H24" s="2">
        <v>10</v>
      </c>
      <c r="I24" s="2">
        <v>0</v>
      </c>
      <c r="J24" s="2">
        <v>2</v>
      </c>
      <c r="K24" s="2">
        <v>0</v>
      </c>
      <c r="L24" s="2">
        <v>2</v>
      </c>
      <c r="M24" s="7">
        <v>0</v>
      </c>
      <c r="N24" s="7">
        <v>3</v>
      </c>
      <c r="O24" s="17"/>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9"/>
      <c r="AS24" s="17"/>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9"/>
      <c r="BW24" s="17"/>
      <c r="BX24" s="18"/>
      <c r="BY24" s="18"/>
      <c r="BZ24" s="18"/>
      <c r="CA24" s="18"/>
      <c r="CB24" s="18"/>
      <c r="CC24" s="18"/>
      <c r="CD24" s="18"/>
      <c r="CE24" s="18"/>
      <c r="CF24" s="79"/>
      <c r="CG24" s="18"/>
      <c r="CH24" s="18"/>
      <c r="CI24" s="18"/>
      <c r="CJ24" s="18"/>
      <c r="CK24" s="18"/>
      <c r="CL24" s="18"/>
      <c r="CM24" s="18"/>
      <c r="CN24" s="18"/>
      <c r="CO24" s="18"/>
      <c r="CP24" s="18"/>
      <c r="CQ24" s="18"/>
      <c r="CR24" s="18"/>
      <c r="CS24" s="18"/>
      <c r="CT24" s="18"/>
      <c r="CU24" s="18"/>
      <c r="CV24" s="18"/>
      <c r="CW24" s="18"/>
      <c r="CX24" s="18"/>
      <c r="CY24" s="18"/>
      <c r="CZ24" s="19"/>
      <c r="DA24" s="17"/>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9"/>
      <c r="EE24" s="17"/>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9"/>
      <c r="FI24" s="17"/>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9"/>
      <c r="GM24" s="17"/>
      <c r="GN24" s="18"/>
      <c r="GO24" s="18"/>
      <c r="GP24" s="18"/>
      <c r="GQ24" s="18"/>
      <c r="GR24" s="18"/>
      <c r="GS24" s="18"/>
      <c r="GT24" s="18"/>
      <c r="GU24" s="18"/>
      <c r="GV24" s="18"/>
      <c r="GW24" s="18"/>
      <c r="GX24" s="18"/>
      <c r="GY24" s="18"/>
      <c r="GZ24" s="18"/>
      <c r="HA24" s="18"/>
      <c r="HB24" s="18"/>
      <c r="HC24" s="18"/>
      <c r="HD24" s="18"/>
      <c r="HE24" s="18"/>
      <c r="HF24" s="18"/>
      <c r="HG24" s="18"/>
      <c r="HH24" s="18"/>
      <c r="HI24" s="18"/>
      <c r="HJ24" s="18"/>
      <c r="HK24" s="18"/>
      <c r="HL24" s="18"/>
      <c r="HM24" s="18"/>
      <c r="HN24" s="18"/>
      <c r="HO24" s="18"/>
      <c r="HP24" s="19"/>
      <c r="HQ24" s="17"/>
      <c r="HR24" s="18"/>
      <c r="HS24" s="18"/>
      <c r="HT24" s="18"/>
      <c r="HU24" s="18"/>
      <c r="HV24" s="18"/>
      <c r="HW24" s="18"/>
      <c r="HX24" s="18"/>
      <c r="HY24" s="18"/>
      <c r="HZ24" s="18"/>
      <c r="IA24" s="18"/>
      <c r="IB24" s="18"/>
      <c r="IC24" s="18"/>
      <c r="ID24" s="18"/>
      <c r="IE24" s="18"/>
      <c r="IF24" s="18"/>
      <c r="IG24" s="18"/>
      <c r="IH24" s="18"/>
      <c r="II24" s="18"/>
      <c r="IJ24" s="18"/>
      <c r="IK24" s="18"/>
      <c r="IL24" s="18"/>
      <c r="IM24" s="18"/>
      <c r="IN24" s="18"/>
      <c r="IO24" s="18"/>
      <c r="IP24" s="18"/>
      <c r="IQ24" s="18"/>
      <c r="IR24" s="18"/>
      <c r="IS24" s="18"/>
      <c r="IT24" s="19"/>
      <c r="IU24" s="17"/>
      <c r="IV24" s="18"/>
      <c r="IW24" s="18"/>
      <c r="IX24" s="18"/>
      <c r="IY24" s="18"/>
      <c r="IZ24" s="18"/>
      <c r="JA24" s="18"/>
      <c r="JB24" s="18"/>
      <c r="JC24" s="18"/>
      <c r="JD24" s="18"/>
      <c r="JE24" s="18"/>
      <c r="JF24" s="18"/>
      <c r="JG24" s="18"/>
      <c r="JH24" s="18"/>
      <c r="JI24" s="18"/>
      <c r="JJ24" s="18"/>
      <c r="JK24" s="18"/>
      <c r="JL24" s="18"/>
      <c r="JM24" s="18"/>
      <c r="JN24" s="18"/>
      <c r="JO24" s="18"/>
      <c r="JP24" s="18"/>
      <c r="JQ24" s="18"/>
      <c r="JR24" s="18"/>
      <c r="JS24" s="18"/>
      <c r="JT24" s="18"/>
      <c r="JU24" s="18"/>
      <c r="JV24" s="18"/>
      <c r="JW24" s="18"/>
      <c r="JX24" s="19"/>
      <c r="JY24" s="17"/>
      <c r="JZ24" s="18"/>
      <c r="KA24" s="18"/>
      <c r="KB24" s="18"/>
      <c r="KC24" s="18"/>
      <c r="KD24" s="18"/>
      <c r="KE24" s="18"/>
      <c r="KF24" s="18"/>
      <c r="KG24" s="18"/>
      <c r="KH24" s="18"/>
      <c r="KI24" s="18"/>
      <c r="KJ24" s="18"/>
      <c r="KK24" s="18"/>
      <c r="KL24" s="18"/>
      <c r="KM24" s="18"/>
      <c r="KN24" s="18"/>
      <c r="KO24" s="18"/>
      <c r="KP24" s="18"/>
      <c r="KQ24" s="18"/>
      <c r="KR24" s="18"/>
      <c r="KS24" s="18"/>
      <c r="KT24" s="18"/>
      <c r="KU24" s="18"/>
      <c r="KV24" s="18"/>
      <c r="KW24" s="18"/>
      <c r="KX24" s="18"/>
      <c r="KY24" s="18"/>
      <c r="KZ24" s="18"/>
      <c r="LA24" s="18"/>
      <c r="LB24" s="19"/>
      <c r="LC24" s="17"/>
      <c r="LD24" s="18"/>
      <c r="LE24" s="18"/>
      <c r="LF24" s="18"/>
      <c r="LG24" s="18"/>
      <c r="LH24" s="18"/>
      <c r="LI24" s="18"/>
      <c r="LJ24" s="18"/>
      <c r="LK24" s="18"/>
      <c r="LL24" s="18"/>
      <c r="LM24" s="18"/>
      <c r="LN24" s="18"/>
      <c r="LO24" s="18"/>
      <c r="LP24" s="18"/>
      <c r="LQ24" s="18"/>
      <c r="LR24" s="18"/>
      <c r="LS24" s="18"/>
      <c r="LT24" s="18"/>
      <c r="LU24" s="18"/>
      <c r="LV24" s="18"/>
      <c r="LW24" s="18"/>
      <c r="LX24" s="18"/>
      <c r="LY24" s="18"/>
      <c r="LZ24" s="18"/>
      <c r="MA24" s="18"/>
      <c r="MB24" s="18"/>
      <c r="MC24" s="18"/>
      <c r="MD24" s="18"/>
      <c r="ME24" s="18"/>
      <c r="MF24" s="19"/>
      <c r="MG24" s="17"/>
      <c r="MH24" s="18"/>
      <c r="MI24" s="18"/>
      <c r="MJ24" s="18"/>
      <c r="MK24" s="18"/>
      <c r="ML24" s="18"/>
      <c r="MM24" s="18"/>
      <c r="MN24" s="18"/>
      <c r="MO24" s="18"/>
      <c r="MP24" s="18"/>
      <c r="MQ24" s="18"/>
      <c r="MR24" s="18"/>
      <c r="MS24" s="18"/>
      <c r="MT24" s="18"/>
      <c r="MU24" s="18"/>
      <c r="MV24" s="18"/>
      <c r="MW24" s="18"/>
      <c r="MX24" s="18"/>
      <c r="MY24" s="18"/>
      <c r="MZ24" s="18"/>
      <c r="NA24" s="18"/>
      <c r="NB24" s="18"/>
      <c r="NC24" s="18"/>
      <c r="ND24" s="18"/>
      <c r="NE24" s="18"/>
      <c r="NF24" s="18"/>
      <c r="NG24" s="18"/>
      <c r="NH24" s="18"/>
      <c r="NI24" s="18"/>
      <c r="NJ24" s="31"/>
    </row>
    <row r="25" spans="1:375" x14ac:dyDescent="0.25">
      <c r="A25" s="234"/>
      <c r="B25" s="3">
        <v>14</v>
      </c>
      <c r="C25" s="121" t="s">
        <v>454</v>
      </c>
      <c r="D25" s="42">
        <f>导入程序及细部计划!F82</f>
        <v>42911</v>
      </c>
      <c r="E25" s="42">
        <f>导入程序及细部计划!G86</f>
        <v>42936</v>
      </c>
      <c r="F25" s="38">
        <f t="shared" si="12"/>
        <v>13</v>
      </c>
      <c r="G25" s="2">
        <v>2</v>
      </c>
      <c r="H25" s="2">
        <v>3</v>
      </c>
      <c r="I25" s="2">
        <v>1</v>
      </c>
      <c r="J25" s="2">
        <v>2</v>
      </c>
      <c r="K25" s="2">
        <v>1</v>
      </c>
      <c r="L25" s="2">
        <v>2</v>
      </c>
      <c r="M25" s="7">
        <v>0</v>
      </c>
      <c r="N25" s="7">
        <v>2</v>
      </c>
      <c r="O25" s="17"/>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9"/>
      <c r="AS25" s="17"/>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9"/>
      <c r="BW25" s="17"/>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9"/>
      <c r="DA25" s="17"/>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9"/>
      <c r="EE25" s="17"/>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9"/>
      <c r="FI25" s="17"/>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9"/>
      <c r="GM25" s="17"/>
      <c r="GN25" s="18"/>
      <c r="GO25" s="18"/>
      <c r="GP25" s="18"/>
      <c r="GQ25" s="18"/>
      <c r="GR25" s="18"/>
      <c r="GS25" s="18"/>
      <c r="GT25" s="18"/>
      <c r="GU25" s="18"/>
      <c r="GV25" s="18"/>
      <c r="GW25" s="18"/>
      <c r="GX25" s="18"/>
      <c r="GY25" s="18"/>
      <c r="GZ25" s="18"/>
      <c r="HA25" s="18"/>
      <c r="HB25" s="18"/>
      <c r="HC25" s="18"/>
      <c r="HD25" s="18"/>
      <c r="HE25" s="18"/>
      <c r="HF25" s="18"/>
      <c r="HG25" s="18"/>
      <c r="HH25" s="18"/>
      <c r="HI25" s="18"/>
      <c r="HJ25" s="18"/>
      <c r="HK25" s="18"/>
      <c r="HL25" s="18"/>
      <c r="HM25" s="18"/>
      <c r="HN25" s="18"/>
      <c r="HO25" s="18"/>
      <c r="HP25" s="19"/>
      <c r="HQ25" s="17"/>
      <c r="HR25" s="18"/>
      <c r="HS25" s="18"/>
      <c r="HT25" s="18"/>
      <c r="HU25" s="18"/>
      <c r="HV25" s="18"/>
      <c r="HW25" s="18"/>
      <c r="HX25" s="18"/>
      <c r="HY25" s="18"/>
      <c r="HZ25" s="18"/>
      <c r="IA25" s="18"/>
      <c r="IB25" s="18"/>
      <c r="IC25" s="18"/>
      <c r="ID25" s="18"/>
      <c r="IE25" s="18"/>
      <c r="IF25" s="18"/>
      <c r="IG25" s="18"/>
      <c r="IH25" s="18"/>
      <c r="II25" s="18"/>
      <c r="IJ25" s="18"/>
      <c r="IK25" s="18"/>
      <c r="IL25" s="18"/>
      <c r="IM25" s="18"/>
      <c r="IN25" s="18"/>
      <c r="IO25" s="18"/>
      <c r="IP25" s="18"/>
      <c r="IQ25" s="18"/>
      <c r="IR25" s="18"/>
      <c r="IS25" s="18"/>
      <c r="IT25" s="19"/>
      <c r="IU25" s="17"/>
      <c r="IV25" s="18"/>
      <c r="IW25" s="18"/>
      <c r="IX25" s="18"/>
      <c r="IY25" s="18"/>
      <c r="IZ25" s="18"/>
      <c r="JA25" s="18"/>
      <c r="JB25" s="18"/>
      <c r="JC25" s="18"/>
      <c r="JD25" s="18"/>
      <c r="JE25" s="18"/>
      <c r="JF25" s="18"/>
      <c r="JG25" s="18"/>
      <c r="JH25" s="18"/>
      <c r="JI25" s="18"/>
      <c r="JJ25" s="18"/>
      <c r="JK25" s="18"/>
      <c r="JL25" s="18"/>
      <c r="JM25" s="18"/>
      <c r="JN25" s="18"/>
      <c r="JO25" s="18"/>
      <c r="JP25" s="18"/>
      <c r="JQ25" s="18"/>
      <c r="JR25" s="18"/>
      <c r="JS25" s="18"/>
      <c r="JT25" s="18"/>
      <c r="JU25" s="18"/>
      <c r="JV25" s="18"/>
      <c r="JW25" s="18"/>
      <c r="JX25" s="19"/>
      <c r="JY25" s="17"/>
      <c r="JZ25" s="18"/>
      <c r="KA25" s="18"/>
      <c r="KB25" s="18"/>
      <c r="KC25" s="18"/>
      <c r="KD25" s="18"/>
      <c r="KE25" s="18"/>
      <c r="KF25" s="18"/>
      <c r="KG25" s="18"/>
      <c r="KH25" s="18"/>
      <c r="KI25" s="18"/>
      <c r="KJ25" s="18"/>
      <c r="KK25" s="18"/>
      <c r="KL25" s="18"/>
      <c r="KM25" s="18"/>
      <c r="KN25" s="18"/>
      <c r="KO25" s="18"/>
      <c r="KP25" s="18"/>
      <c r="KQ25" s="18"/>
      <c r="KR25" s="18"/>
      <c r="KS25" s="18"/>
      <c r="KT25" s="18"/>
      <c r="KU25" s="18"/>
      <c r="KV25" s="18"/>
      <c r="KW25" s="18"/>
      <c r="KX25" s="18"/>
      <c r="KY25" s="18"/>
      <c r="KZ25" s="18"/>
      <c r="LA25" s="18"/>
      <c r="LB25" s="19"/>
      <c r="LC25" s="17"/>
      <c r="LD25" s="18"/>
      <c r="LE25" s="18"/>
      <c r="LF25" s="18"/>
      <c r="LG25" s="18"/>
      <c r="LH25" s="18"/>
      <c r="LI25" s="18"/>
      <c r="LJ25" s="18"/>
      <c r="LK25" s="18"/>
      <c r="LL25" s="18"/>
      <c r="LM25" s="18"/>
      <c r="LN25" s="18"/>
      <c r="LO25" s="18"/>
      <c r="LP25" s="18"/>
      <c r="LQ25" s="18"/>
      <c r="LR25" s="18"/>
      <c r="LS25" s="18"/>
      <c r="LT25" s="18"/>
      <c r="LU25" s="18"/>
      <c r="LV25" s="18"/>
      <c r="LW25" s="18"/>
      <c r="LX25" s="18"/>
      <c r="LY25" s="18"/>
      <c r="LZ25" s="18"/>
      <c r="MA25" s="18"/>
      <c r="MB25" s="18"/>
      <c r="MC25" s="18"/>
      <c r="MD25" s="18"/>
      <c r="ME25" s="18"/>
      <c r="MF25" s="19"/>
      <c r="MG25" s="17"/>
      <c r="MH25" s="18"/>
      <c r="MI25" s="18"/>
      <c r="MJ25" s="18"/>
      <c r="MK25" s="18"/>
      <c r="ML25" s="18"/>
      <c r="MM25" s="18"/>
      <c r="MN25" s="18"/>
      <c r="MO25" s="18"/>
      <c r="MP25" s="18"/>
      <c r="MQ25" s="18"/>
      <c r="MR25" s="18"/>
      <c r="MS25" s="18"/>
      <c r="MT25" s="18"/>
      <c r="MU25" s="18"/>
      <c r="MV25" s="18"/>
      <c r="MW25" s="18"/>
      <c r="MX25" s="18"/>
      <c r="MY25" s="18"/>
      <c r="MZ25" s="18"/>
      <c r="NA25" s="18"/>
      <c r="NB25" s="18"/>
      <c r="NC25" s="18"/>
      <c r="ND25" s="18"/>
      <c r="NE25" s="18"/>
      <c r="NF25" s="18"/>
      <c r="NG25" s="18"/>
      <c r="NH25" s="18"/>
      <c r="NI25" s="18"/>
      <c r="NJ25" s="31"/>
    </row>
    <row r="26" spans="1:375" x14ac:dyDescent="0.25">
      <c r="A26" s="234"/>
      <c r="B26" s="3">
        <v>15</v>
      </c>
      <c r="C26" s="121" t="s">
        <v>344</v>
      </c>
      <c r="D26" s="42">
        <f>导入程序及细部计划!F138</f>
        <v>42814</v>
      </c>
      <c r="E26" s="42">
        <f>导入程序及细部计划!G138</f>
        <v>43099</v>
      </c>
      <c r="F26" s="38">
        <f t="shared" si="12"/>
        <v>7</v>
      </c>
      <c r="G26" s="2">
        <v>7</v>
      </c>
      <c r="H26" s="2">
        <v>0</v>
      </c>
      <c r="I26" s="2">
        <v>0</v>
      </c>
      <c r="J26" s="2">
        <v>0</v>
      </c>
      <c r="K26" s="2">
        <v>0</v>
      </c>
      <c r="L26" s="2">
        <v>0</v>
      </c>
      <c r="M26" s="7">
        <v>0</v>
      </c>
      <c r="N26" s="7">
        <v>0</v>
      </c>
      <c r="O26" s="17"/>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9"/>
      <c r="AS26" s="17"/>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9"/>
      <c r="BW26" s="17"/>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9"/>
      <c r="DA26" s="17"/>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9"/>
      <c r="EE26" s="17"/>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9"/>
      <c r="FI26" s="17"/>
      <c r="FJ26" s="18"/>
      <c r="FK26" s="18"/>
      <c r="FL26" s="18"/>
      <c r="FM26" s="18"/>
      <c r="FN26" s="18"/>
      <c r="FO26" s="18"/>
      <c r="FP26" s="18"/>
      <c r="FQ26" s="18"/>
      <c r="FR26" s="18"/>
      <c r="FS26" s="18"/>
      <c r="FT26" s="18"/>
      <c r="FU26" s="18"/>
      <c r="FV26" s="18"/>
      <c r="FW26" s="18"/>
      <c r="FX26" s="18"/>
      <c r="FY26" s="18"/>
      <c r="FZ26" s="18"/>
      <c r="GA26" s="18"/>
      <c r="GB26" s="18"/>
      <c r="GC26" s="18"/>
      <c r="GD26" s="18"/>
      <c r="GE26" s="18"/>
      <c r="GF26" s="18"/>
      <c r="GG26" s="18"/>
      <c r="GH26" s="18"/>
      <c r="GI26" s="18"/>
      <c r="GJ26" s="18"/>
      <c r="GK26" s="18"/>
      <c r="GL26" s="19"/>
      <c r="GM26" s="17"/>
      <c r="GN26" s="18"/>
      <c r="GO26" s="18"/>
      <c r="GP26" s="18"/>
      <c r="GQ26" s="18"/>
      <c r="GR26" s="18"/>
      <c r="GS26" s="18"/>
      <c r="GT26" s="18"/>
      <c r="GU26" s="18"/>
      <c r="GV26" s="18"/>
      <c r="GW26" s="18"/>
      <c r="GX26" s="18"/>
      <c r="GY26" s="18"/>
      <c r="GZ26" s="18"/>
      <c r="HA26" s="18"/>
      <c r="HB26" s="18"/>
      <c r="HC26" s="18"/>
      <c r="HD26" s="18"/>
      <c r="HE26" s="18"/>
      <c r="HF26" s="18"/>
      <c r="HG26" s="18"/>
      <c r="HH26" s="18"/>
      <c r="HI26" s="18"/>
      <c r="HJ26" s="18"/>
      <c r="HK26" s="18"/>
      <c r="HL26" s="18"/>
      <c r="HM26" s="18"/>
      <c r="HN26" s="18"/>
      <c r="HO26" s="18"/>
      <c r="HP26" s="19"/>
      <c r="HQ26" s="17"/>
      <c r="HR26" s="18"/>
      <c r="HS26" s="18"/>
      <c r="HT26" s="18"/>
      <c r="HU26" s="18"/>
      <c r="HV26" s="18"/>
      <c r="HW26" s="18"/>
      <c r="HX26" s="18"/>
      <c r="HY26" s="18"/>
      <c r="HZ26" s="18"/>
      <c r="IA26" s="18"/>
      <c r="IB26" s="18"/>
      <c r="IC26" s="18"/>
      <c r="ID26" s="18"/>
      <c r="IE26" s="18"/>
      <c r="IF26" s="18"/>
      <c r="IG26" s="18"/>
      <c r="IH26" s="18"/>
      <c r="II26" s="18"/>
      <c r="IJ26" s="18"/>
      <c r="IK26" s="18"/>
      <c r="IL26" s="18"/>
      <c r="IM26" s="18"/>
      <c r="IN26" s="18"/>
      <c r="IO26" s="18"/>
      <c r="IP26" s="18"/>
      <c r="IQ26" s="18"/>
      <c r="IR26" s="18"/>
      <c r="IS26" s="18"/>
      <c r="IT26" s="19"/>
      <c r="IU26" s="17"/>
      <c r="IV26" s="18"/>
      <c r="IW26" s="18"/>
      <c r="IX26" s="18"/>
      <c r="IY26" s="18"/>
      <c r="IZ26" s="18"/>
      <c r="JA26" s="18"/>
      <c r="JB26" s="18"/>
      <c r="JC26" s="18"/>
      <c r="JD26" s="18"/>
      <c r="JE26" s="18"/>
      <c r="JF26" s="18"/>
      <c r="JG26" s="18"/>
      <c r="JH26" s="18"/>
      <c r="JI26" s="18"/>
      <c r="JJ26" s="18"/>
      <c r="JK26" s="18"/>
      <c r="JL26" s="18"/>
      <c r="JM26" s="18"/>
      <c r="JN26" s="18"/>
      <c r="JO26" s="18"/>
      <c r="JP26" s="18"/>
      <c r="JQ26" s="18"/>
      <c r="JR26" s="18"/>
      <c r="JS26" s="18"/>
      <c r="JT26" s="18"/>
      <c r="JU26" s="18"/>
      <c r="JV26" s="18"/>
      <c r="JW26" s="18"/>
      <c r="JX26" s="19"/>
      <c r="JY26" s="17"/>
      <c r="JZ26" s="18"/>
      <c r="KA26" s="18"/>
      <c r="KB26" s="18"/>
      <c r="KC26" s="18"/>
      <c r="KD26" s="18"/>
      <c r="KE26" s="18"/>
      <c r="KF26" s="18"/>
      <c r="KG26" s="18"/>
      <c r="KH26" s="18"/>
      <c r="KI26" s="18"/>
      <c r="KJ26" s="18"/>
      <c r="KK26" s="18"/>
      <c r="KL26" s="18"/>
      <c r="KM26" s="18"/>
      <c r="KN26" s="18"/>
      <c r="KO26" s="18"/>
      <c r="KP26" s="18"/>
      <c r="KQ26" s="18"/>
      <c r="KR26" s="18"/>
      <c r="KS26" s="18"/>
      <c r="KT26" s="18"/>
      <c r="KU26" s="18"/>
      <c r="KV26" s="18"/>
      <c r="KW26" s="18"/>
      <c r="KX26" s="18"/>
      <c r="KY26" s="18"/>
      <c r="KZ26" s="18"/>
      <c r="LA26" s="18"/>
      <c r="LB26" s="19"/>
      <c r="LC26" s="17"/>
      <c r="LD26" s="18"/>
      <c r="LE26" s="18"/>
      <c r="LF26" s="18"/>
      <c r="LG26" s="18"/>
      <c r="LH26" s="18"/>
      <c r="LI26" s="18"/>
      <c r="LJ26" s="18"/>
      <c r="LK26" s="18"/>
      <c r="LL26" s="18"/>
      <c r="LM26" s="18"/>
      <c r="LN26" s="18"/>
      <c r="LO26" s="18"/>
      <c r="LP26" s="18"/>
      <c r="LQ26" s="18"/>
      <c r="LR26" s="18"/>
      <c r="LS26" s="18"/>
      <c r="LT26" s="18"/>
      <c r="LU26" s="18"/>
      <c r="LV26" s="18"/>
      <c r="LW26" s="18"/>
      <c r="LX26" s="18"/>
      <c r="LY26" s="18"/>
      <c r="LZ26" s="18"/>
      <c r="MA26" s="18"/>
      <c r="MB26" s="18"/>
      <c r="MC26" s="18"/>
      <c r="MD26" s="18"/>
      <c r="ME26" s="18"/>
      <c r="MF26" s="19"/>
      <c r="NK26" s="117"/>
    </row>
    <row r="27" spans="1:375" x14ac:dyDescent="0.25">
      <c r="A27" s="234"/>
      <c r="B27" s="3">
        <v>16</v>
      </c>
      <c r="C27" s="191" t="s">
        <v>512</v>
      </c>
      <c r="D27" s="103"/>
      <c r="E27" s="103"/>
      <c r="F27" s="104"/>
      <c r="G27" s="105"/>
      <c r="H27" s="70"/>
      <c r="I27" s="70"/>
      <c r="J27" s="70"/>
      <c r="K27" s="70"/>
      <c r="L27" s="70"/>
      <c r="M27" s="71"/>
      <c r="N27" s="71"/>
      <c r="O27" s="72"/>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4"/>
      <c r="AS27" s="72"/>
      <c r="AT27" s="73"/>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73"/>
      <c r="BT27" s="73"/>
      <c r="BU27" s="73"/>
      <c r="BV27" s="74"/>
      <c r="BW27" s="72"/>
      <c r="BX27" s="73"/>
      <c r="BY27" s="73"/>
      <c r="BZ27" s="73"/>
      <c r="CA27" s="73"/>
      <c r="CB27" s="73"/>
      <c r="CC27" s="73"/>
      <c r="CD27" s="73"/>
      <c r="CE27" s="73"/>
      <c r="CF27" s="73"/>
      <c r="CG27" s="73"/>
      <c r="CH27" s="73"/>
      <c r="CI27" s="73"/>
      <c r="CJ27" s="73"/>
      <c r="CK27" s="73"/>
      <c r="CL27" s="73"/>
      <c r="CM27" s="73"/>
      <c r="CN27" s="73"/>
      <c r="CO27" s="73"/>
      <c r="CP27" s="73"/>
      <c r="CQ27" s="73"/>
      <c r="CR27" s="73"/>
      <c r="CS27" s="73"/>
      <c r="CT27" s="73"/>
      <c r="CU27" s="73"/>
      <c r="CV27" s="73"/>
      <c r="CW27" s="73"/>
      <c r="CX27" s="73"/>
      <c r="CY27" s="73"/>
      <c r="CZ27" s="74"/>
      <c r="DA27" s="72"/>
      <c r="DB27" s="73"/>
      <c r="DC27" s="73"/>
      <c r="DD27" s="73"/>
      <c r="DE27" s="73"/>
      <c r="DF27" s="73"/>
      <c r="DG27" s="73"/>
      <c r="DH27" s="73"/>
      <c r="DI27" s="73"/>
      <c r="DJ27" s="73"/>
      <c r="DK27" s="73"/>
      <c r="DL27" s="73"/>
      <c r="DM27" s="73"/>
      <c r="DN27" s="73"/>
      <c r="DO27" s="73"/>
      <c r="DP27" s="73"/>
      <c r="DQ27" s="73"/>
      <c r="DR27" s="73"/>
      <c r="DS27" s="73"/>
      <c r="DT27" s="73"/>
      <c r="DU27" s="73"/>
      <c r="DV27" s="73"/>
      <c r="DW27" s="73"/>
      <c r="DX27" s="73"/>
      <c r="DY27" s="73"/>
      <c r="DZ27" s="73"/>
      <c r="EA27" s="73"/>
      <c r="EB27" s="73"/>
      <c r="EC27" s="73"/>
      <c r="ED27" s="74"/>
      <c r="EE27" s="72"/>
      <c r="EF27" s="73"/>
      <c r="EG27" s="73"/>
      <c r="EH27" s="73"/>
      <c r="EI27" s="73"/>
      <c r="EJ27" s="73"/>
      <c r="EK27" s="73"/>
      <c r="EL27" s="73"/>
      <c r="EM27" s="73"/>
      <c r="EN27" s="73"/>
      <c r="EO27" s="73"/>
      <c r="EP27" s="73"/>
      <c r="EQ27" s="73"/>
      <c r="ER27" s="73"/>
      <c r="ES27" s="73"/>
      <c r="ET27" s="73"/>
      <c r="EU27" s="73"/>
      <c r="EV27" s="73"/>
      <c r="EW27" s="73"/>
      <c r="EX27" s="73"/>
      <c r="EY27" s="73"/>
      <c r="EZ27" s="73"/>
      <c r="FA27" s="73"/>
      <c r="FB27" s="73"/>
      <c r="FC27" s="73"/>
      <c r="FD27" s="73"/>
      <c r="FE27" s="73"/>
      <c r="FF27" s="73"/>
      <c r="FG27" s="73"/>
      <c r="FH27" s="74"/>
      <c r="FI27" s="72"/>
      <c r="FJ27" s="73"/>
      <c r="FK27" s="73"/>
      <c r="FL27" s="73"/>
      <c r="FM27" s="73"/>
      <c r="FN27" s="73"/>
      <c r="FO27" s="73"/>
      <c r="FP27" s="73"/>
      <c r="FQ27" s="73"/>
      <c r="FR27" s="73"/>
      <c r="FS27" s="73"/>
      <c r="FT27" s="73"/>
      <c r="FU27" s="73"/>
      <c r="FV27" s="73"/>
      <c r="FW27" s="73"/>
      <c r="FX27" s="73"/>
      <c r="FY27" s="73"/>
      <c r="FZ27" s="73"/>
      <c r="GA27" s="73"/>
      <c r="GB27" s="73"/>
      <c r="GC27" s="73"/>
      <c r="GD27" s="73"/>
      <c r="GE27" s="73"/>
      <c r="GF27" s="73"/>
      <c r="GG27" s="73"/>
      <c r="GH27" s="73"/>
      <c r="GI27" s="73"/>
      <c r="GJ27" s="73"/>
      <c r="GK27" s="73"/>
      <c r="GL27" s="74"/>
      <c r="GM27" s="72"/>
      <c r="GN27" s="73"/>
      <c r="GO27" s="73"/>
      <c r="GP27" s="73"/>
      <c r="GQ27" s="73"/>
      <c r="GR27" s="73"/>
      <c r="GS27" s="73"/>
      <c r="GT27" s="73"/>
      <c r="GU27" s="73"/>
      <c r="GV27" s="73"/>
      <c r="GW27" s="73"/>
      <c r="GX27" s="73"/>
      <c r="GY27" s="73"/>
      <c r="GZ27" s="73"/>
      <c r="HA27" s="73"/>
      <c r="HB27" s="73"/>
      <c r="HC27" s="73"/>
      <c r="HD27" s="73"/>
      <c r="HE27" s="73"/>
      <c r="HF27" s="73"/>
      <c r="HG27" s="73"/>
      <c r="HH27" s="73"/>
      <c r="HI27" s="73"/>
      <c r="HJ27" s="73"/>
      <c r="HK27" s="73"/>
      <c r="HL27" s="73"/>
      <c r="HM27" s="73"/>
      <c r="HN27" s="73"/>
      <c r="HO27" s="73"/>
      <c r="HP27" s="74"/>
      <c r="HQ27" s="72"/>
      <c r="HR27" s="73"/>
      <c r="HS27" s="73"/>
      <c r="HT27" s="73"/>
      <c r="HU27" s="73"/>
      <c r="HV27" s="73"/>
      <c r="HW27" s="73"/>
      <c r="HX27" s="73"/>
      <c r="HY27" s="73"/>
      <c r="HZ27" s="73"/>
      <c r="IA27" s="73"/>
      <c r="IB27" s="73"/>
      <c r="IC27" s="73"/>
      <c r="ID27" s="73"/>
      <c r="IE27" s="73"/>
      <c r="IF27" s="73"/>
      <c r="IG27" s="73"/>
      <c r="IH27" s="73"/>
      <c r="II27" s="73"/>
      <c r="IJ27" s="73"/>
      <c r="IK27" s="73"/>
      <c r="IL27" s="73"/>
      <c r="IM27" s="73"/>
      <c r="IN27" s="73"/>
      <c r="IO27" s="73"/>
      <c r="IP27" s="73"/>
      <c r="IQ27" s="73"/>
      <c r="IR27" s="73"/>
      <c r="IS27" s="73"/>
      <c r="IT27" s="74"/>
      <c r="IU27" s="72"/>
      <c r="IV27" s="73"/>
      <c r="IW27" s="73"/>
      <c r="IX27" s="73"/>
      <c r="IY27" s="73"/>
      <c r="IZ27" s="73"/>
      <c r="JA27" s="73"/>
      <c r="JB27" s="73"/>
      <c r="JC27" s="73"/>
      <c r="JD27" s="73"/>
      <c r="JE27" s="73"/>
      <c r="JF27" s="73"/>
      <c r="JG27" s="73"/>
      <c r="JH27" s="73"/>
      <c r="JI27" s="73"/>
      <c r="JJ27" s="73"/>
      <c r="JK27" s="73"/>
      <c r="JL27" s="73"/>
      <c r="JM27" s="73"/>
      <c r="JN27" s="73"/>
      <c r="JO27" s="73"/>
      <c r="JP27" s="73"/>
      <c r="JQ27" s="73"/>
      <c r="JR27" s="73"/>
      <c r="JS27" s="73"/>
      <c r="JT27" s="73"/>
      <c r="JU27" s="73"/>
      <c r="JV27" s="73"/>
      <c r="JW27" s="73"/>
      <c r="JX27" s="74"/>
      <c r="JY27" s="72"/>
      <c r="JZ27" s="73"/>
      <c r="KA27" s="73"/>
      <c r="KB27" s="73"/>
      <c r="KC27" s="73"/>
      <c r="KD27" s="73"/>
      <c r="KE27" s="73"/>
      <c r="KF27" s="73"/>
      <c r="KG27" s="73"/>
      <c r="KH27" s="73"/>
      <c r="KI27" s="73"/>
      <c r="KJ27" s="73"/>
      <c r="KK27" s="73"/>
      <c r="KL27" s="73"/>
      <c r="KM27" s="73"/>
      <c r="KN27" s="73"/>
      <c r="KO27" s="73"/>
      <c r="KP27" s="73"/>
      <c r="KQ27" s="73"/>
      <c r="KR27" s="73"/>
      <c r="KS27" s="73"/>
      <c r="KT27" s="73"/>
      <c r="KU27" s="73"/>
      <c r="KV27" s="73"/>
      <c r="KW27" s="73"/>
      <c r="KX27" s="73"/>
      <c r="KY27" s="73"/>
      <c r="KZ27" s="73"/>
      <c r="LA27" s="73"/>
      <c r="LB27" s="74"/>
      <c r="LC27" s="72"/>
      <c r="LD27" s="73"/>
      <c r="LE27" s="73"/>
      <c r="LF27" s="73"/>
      <c r="LG27" s="73"/>
      <c r="LH27" s="73"/>
      <c r="LI27" s="73"/>
      <c r="LJ27" s="73"/>
      <c r="LK27" s="73"/>
      <c r="LL27" s="73"/>
      <c r="LM27" s="73"/>
      <c r="LN27" s="73"/>
      <c r="LO27" s="73"/>
      <c r="LP27" s="73"/>
      <c r="LQ27" s="73"/>
      <c r="LR27" s="73"/>
      <c r="LS27" s="73"/>
      <c r="LT27" s="73"/>
      <c r="LU27" s="73"/>
      <c r="LV27" s="73"/>
      <c r="LW27" s="73"/>
      <c r="LX27" s="73"/>
      <c r="LY27" s="73"/>
      <c r="LZ27" s="73"/>
      <c r="MA27" s="73"/>
      <c r="MB27" s="73"/>
      <c r="MC27" s="73"/>
      <c r="MD27" s="73"/>
      <c r="ME27" s="73"/>
      <c r="MF27" s="74"/>
      <c r="MG27" s="72"/>
      <c r="MH27" s="73"/>
      <c r="MI27" s="73"/>
      <c r="MJ27" s="73"/>
      <c r="MK27" s="73"/>
      <c r="ML27" s="73"/>
      <c r="MM27" s="73"/>
      <c r="MN27" s="73"/>
      <c r="MO27" s="73"/>
      <c r="MP27" s="73"/>
      <c r="MQ27" s="73"/>
      <c r="MR27" s="73"/>
      <c r="MS27" s="73"/>
      <c r="MT27" s="73"/>
      <c r="MU27" s="73"/>
      <c r="MV27" s="73"/>
      <c r="MW27" s="73"/>
      <c r="MX27" s="73"/>
      <c r="MY27" s="73"/>
      <c r="MZ27" s="73"/>
      <c r="NA27" s="73"/>
      <c r="NB27" s="73"/>
      <c r="NC27" s="73"/>
      <c r="ND27" s="73"/>
      <c r="NE27" s="73"/>
      <c r="NF27" s="73"/>
      <c r="NG27" s="73"/>
      <c r="NH27" s="73"/>
      <c r="NI27" s="73"/>
      <c r="NJ27" s="75"/>
    </row>
    <row r="28" spans="1:375" x14ac:dyDescent="0.25">
      <c r="A28" s="234"/>
      <c r="B28" s="108" t="s">
        <v>334</v>
      </c>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c r="BO28" s="109"/>
      <c r="BP28" s="109"/>
      <c r="BQ28" s="109"/>
      <c r="BR28" s="109"/>
      <c r="BS28" s="109"/>
      <c r="BT28" s="109"/>
      <c r="BU28" s="109"/>
      <c r="BV28" s="109"/>
      <c r="BW28" s="109"/>
      <c r="BX28" s="109"/>
      <c r="BY28" s="109"/>
      <c r="BZ28" s="109"/>
      <c r="CA28" s="109"/>
      <c r="CB28" s="109"/>
      <c r="CC28" s="109"/>
      <c r="CD28" s="109"/>
      <c r="CE28" s="109"/>
      <c r="CF28" s="109"/>
      <c r="CG28" s="109"/>
      <c r="CH28" s="109"/>
      <c r="CI28" s="109"/>
      <c r="CJ28" s="109"/>
      <c r="CK28" s="109"/>
      <c r="CL28" s="109"/>
      <c r="CM28" s="109"/>
      <c r="CN28" s="109"/>
      <c r="CO28" s="109"/>
      <c r="CP28" s="109"/>
      <c r="CQ28" s="109"/>
      <c r="CR28" s="109"/>
      <c r="CS28" s="109"/>
      <c r="CT28" s="109"/>
      <c r="CU28" s="109"/>
      <c r="CV28" s="109"/>
      <c r="CW28" s="109"/>
      <c r="CX28" s="109"/>
      <c r="CY28" s="109"/>
      <c r="CZ28" s="109"/>
      <c r="DA28" s="109"/>
      <c r="DB28" s="109"/>
      <c r="DC28" s="109"/>
      <c r="DD28" s="109"/>
      <c r="DE28" s="109"/>
      <c r="DF28" s="109"/>
      <c r="DG28" s="109"/>
      <c r="DH28" s="109"/>
      <c r="DI28" s="109"/>
      <c r="DJ28" s="109"/>
      <c r="DK28" s="109"/>
      <c r="DL28" s="109"/>
      <c r="DM28" s="109"/>
      <c r="DN28" s="109"/>
      <c r="DO28" s="109"/>
      <c r="DP28" s="109"/>
      <c r="DQ28" s="109"/>
      <c r="DR28" s="109"/>
      <c r="DS28" s="109"/>
      <c r="DT28" s="109"/>
      <c r="DU28" s="109"/>
      <c r="DV28" s="109"/>
      <c r="DW28" s="109"/>
      <c r="DX28" s="109"/>
      <c r="DY28" s="109"/>
      <c r="DZ28" s="109"/>
      <c r="EA28" s="109"/>
      <c r="EB28" s="109"/>
      <c r="EC28" s="109"/>
      <c r="ED28" s="109"/>
      <c r="EE28" s="109"/>
      <c r="EF28" s="109"/>
      <c r="EG28" s="109"/>
      <c r="EH28" s="109"/>
      <c r="EI28" s="109"/>
      <c r="EJ28" s="109"/>
      <c r="EK28" s="109"/>
      <c r="EL28" s="109"/>
      <c r="EM28" s="109"/>
      <c r="EN28" s="109"/>
      <c r="EO28" s="109"/>
      <c r="EP28" s="109"/>
      <c r="EQ28" s="109"/>
      <c r="ER28" s="109"/>
      <c r="ES28" s="109"/>
      <c r="ET28" s="109"/>
      <c r="EU28" s="109"/>
      <c r="EV28" s="109"/>
      <c r="EW28" s="109"/>
      <c r="EX28" s="109"/>
      <c r="EY28" s="109"/>
      <c r="EZ28" s="109"/>
      <c r="FA28" s="109"/>
      <c r="FB28" s="109"/>
      <c r="FC28" s="109"/>
      <c r="FD28" s="109"/>
      <c r="FE28" s="109"/>
      <c r="FF28" s="109"/>
      <c r="FG28" s="109"/>
      <c r="FH28" s="109"/>
      <c r="FI28" s="109"/>
      <c r="FJ28" s="109"/>
      <c r="FK28" s="109"/>
      <c r="FL28" s="109"/>
      <c r="FM28" s="109"/>
      <c r="FN28" s="109"/>
      <c r="FO28" s="109"/>
      <c r="FP28" s="109"/>
      <c r="FQ28" s="109"/>
      <c r="FR28" s="109"/>
      <c r="FS28" s="109"/>
      <c r="FT28" s="109"/>
      <c r="FU28" s="109"/>
      <c r="FV28" s="109"/>
      <c r="FW28" s="109"/>
      <c r="FX28" s="109"/>
      <c r="FY28" s="109"/>
      <c r="FZ28" s="109"/>
      <c r="GA28" s="109"/>
      <c r="GB28" s="109"/>
      <c r="GC28" s="109"/>
      <c r="GD28" s="109"/>
      <c r="GE28" s="109"/>
      <c r="GF28" s="109"/>
      <c r="GG28" s="109"/>
      <c r="GH28" s="109"/>
      <c r="GI28" s="109"/>
      <c r="GJ28" s="109"/>
      <c r="GK28" s="109"/>
      <c r="GL28" s="109"/>
      <c r="GM28" s="109"/>
      <c r="GN28" s="109"/>
      <c r="GO28" s="109"/>
      <c r="GP28" s="109"/>
      <c r="GQ28" s="109"/>
      <c r="GR28" s="109"/>
      <c r="GS28" s="109"/>
      <c r="GT28" s="109"/>
      <c r="GU28" s="109"/>
      <c r="GV28" s="109"/>
      <c r="GW28" s="109"/>
      <c r="GX28" s="109"/>
      <c r="GY28" s="109"/>
      <c r="GZ28" s="109"/>
      <c r="HA28" s="109"/>
      <c r="HB28" s="109"/>
      <c r="HC28" s="109"/>
      <c r="HD28" s="109"/>
      <c r="HE28" s="109"/>
      <c r="HF28" s="109"/>
      <c r="HG28" s="109"/>
      <c r="HH28" s="109"/>
      <c r="HI28" s="109"/>
      <c r="HJ28" s="109"/>
      <c r="HK28" s="109"/>
      <c r="HL28" s="109"/>
      <c r="HM28" s="109"/>
      <c r="HN28" s="109"/>
      <c r="HO28" s="109"/>
      <c r="HP28" s="109"/>
      <c r="HQ28" s="109"/>
      <c r="HR28" s="109"/>
      <c r="HS28" s="109"/>
      <c r="HT28" s="109"/>
      <c r="HU28" s="109"/>
      <c r="HV28" s="109"/>
      <c r="HW28" s="109"/>
      <c r="HX28" s="109"/>
      <c r="HY28" s="109"/>
      <c r="HZ28" s="109"/>
      <c r="IA28" s="109"/>
      <c r="IB28" s="109"/>
      <c r="IC28" s="109"/>
      <c r="ID28" s="109"/>
      <c r="IE28" s="109"/>
      <c r="IF28" s="109"/>
      <c r="IG28" s="109"/>
      <c r="IH28" s="109"/>
      <c r="II28" s="109"/>
      <c r="IJ28" s="109"/>
      <c r="IK28" s="109"/>
      <c r="IL28" s="109"/>
      <c r="IM28" s="109"/>
      <c r="IN28" s="109"/>
      <c r="IO28" s="109"/>
      <c r="IP28" s="109"/>
      <c r="IQ28" s="109"/>
      <c r="IR28" s="109"/>
      <c r="IS28" s="109"/>
      <c r="IT28" s="109"/>
      <c r="IU28" s="109"/>
      <c r="IV28" s="109"/>
      <c r="IW28" s="109"/>
      <c r="IX28" s="109"/>
      <c r="IY28" s="109"/>
      <c r="IZ28" s="109"/>
      <c r="JA28" s="109"/>
      <c r="JB28" s="109"/>
      <c r="JC28" s="109"/>
      <c r="JD28" s="109"/>
      <c r="JE28" s="109"/>
      <c r="JF28" s="109"/>
      <c r="JG28" s="109"/>
      <c r="JH28" s="109"/>
      <c r="JI28" s="109"/>
      <c r="JJ28" s="109"/>
      <c r="JK28" s="109"/>
      <c r="JL28" s="109"/>
      <c r="JM28" s="109"/>
      <c r="JN28" s="109"/>
      <c r="JO28" s="109"/>
      <c r="JP28" s="109"/>
      <c r="JQ28" s="109"/>
      <c r="JR28" s="109"/>
      <c r="JS28" s="109"/>
      <c r="JT28" s="109"/>
      <c r="JU28" s="109"/>
      <c r="JV28" s="109"/>
      <c r="JW28" s="109"/>
      <c r="JX28" s="109"/>
      <c r="JY28" s="109"/>
      <c r="JZ28" s="109"/>
      <c r="KA28" s="109"/>
      <c r="KB28" s="109"/>
      <c r="KC28" s="109"/>
      <c r="KD28" s="109"/>
      <c r="KE28" s="109"/>
      <c r="KF28" s="109"/>
      <c r="KG28" s="109"/>
      <c r="KH28" s="109"/>
      <c r="KI28" s="109"/>
      <c r="KJ28" s="109"/>
      <c r="KK28" s="109"/>
      <c r="KL28" s="109"/>
      <c r="KM28" s="109"/>
      <c r="KN28" s="109"/>
      <c r="KO28" s="109"/>
      <c r="KP28" s="109"/>
      <c r="KQ28" s="109"/>
      <c r="KR28" s="109"/>
      <c r="KS28" s="109"/>
      <c r="KT28" s="109"/>
      <c r="KU28" s="109"/>
      <c r="KV28" s="109"/>
      <c r="KW28" s="109"/>
      <c r="KX28" s="109"/>
      <c r="KY28" s="109"/>
      <c r="KZ28" s="109"/>
      <c r="LA28" s="109"/>
      <c r="LB28" s="109"/>
      <c r="LC28" s="109"/>
      <c r="LD28" s="109"/>
      <c r="LE28" s="109"/>
      <c r="LF28" s="109"/>
      <c r="LG28" s="109"/>
      <c r="LH28" s="109"/>
      <c r="LI28" s="109"/>
      <c r="LJ28" s="109"/>
      <c r="LK28" s="109"/>
      <c r="LL28" s="109"/>
      <c r="LM28" s="109"/>
      <c r="LN28" s="109"/>
      <c r="LO28" s="109"/>
      <c r="LP28" s="109"/>
      <c r="LQ28" s="109"/>
      <c r="LR28" s="109"/>
      <c r="LS28" s="109"/>
      <c r="LT28" s="109"/>
      <c r="LU28" s="109"/>
      <c r="LV28" s="109"/>
      <c r="LW28" s="109"/>
      <c r="LX28" s="109"/>
      <c r="LY28" s="109"/>
      <c r="LZ28" s="109"/>
      <c r="MA28" s="109"/>
      <c r="MB28" s="109"/>
      <c r="MC28" s="109"/>
      <c r="MD28" s="109"/>
      <c r="ME28" s="109"/>
      <c r="MF28" s="109"/>
      <c r="MG28" s="109"/>
      <c r="MH28" s="109"/>
      <c r="MI28" s="109"/>
      <c r="MJ28" s="109"/>
      <c r="MK28" s="109"/>
      <c r="ML28" s="109"/>
      <c r="MM28" s="109"/>
      <c r="MN28" s="109"/>
      <c r="MO28" s="109"/>
      <c r="MP28" s="109"/>
      <c r="MQ28" s="109"/>
      <c r="MR28" s="109"/>
      <c r="MS28" s="109"/>
      <c r="MT28" s="109"/>
      <c r="MU28" s="109"/>
      <c r="MV28" s="109"/>
      <c r="MW28" s="109"/>
      <c r="MX28" s="109"/>
      <c r="MY28" s="109"/>
      <c r="MZ28" s="109"/>
      <c r="NA28" s="109"/>
      <c r="NB28" s="109"/>
      <c r="NC28" s="109"/>
      <c r="ND28" s="109"/>
      <c r="NE28" s="109"/>
      <c r="NF28" s="109"/>
      <c r="NG28" s="109"/>
      <c r="NH28" s="109"/>
      <c r="NI28" s="109"/>
      <c r="NJ28" s="114"/>
    </row>
    <row r="29" spans="1:375" x14ac:dyDescent="0.25">
      <c r="A29" s="234"/>
      <c r="B29" s="98">
        <v>17</v>
      </c>
      <c r="C29" s="120" t="s">
        <v>392</v>
      </c>
      <c r="D29" s="112">
        <f>导入程序及细部计划!F93</f>
        <v>42924</v>
      </c>
      <c r="E29" s="99">
        <f>导入程序及细部计划!G97</f>
        <v>42977</v>
      </c>
      <c r="F29" s="100">
        <f t="shared" si="12"/>
        <v>0</v>
      </c>
      <c r="G29" s="2">
        <v>0</v>
      </c>
      <c r="H29" s="2">
        <v>0</v>
      </c>
      <c r="I29" s="2">
        <v>0</v>
      </c>
      <c r="J29" s="2">
        <v>0</v>
      </c>
      <c r="K29" s="2">
        <v>0</v>
      </c>
      <c r="L29" s="2">
        <v>0</v>
      </c>
      <c r="M29" s="7">
        <v>0</v>
      </c>
      <c r="N29" s="110">
        <v>0</v>
      </c>
      <c r="O29" s="113"/>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80"/>
      <c r="AS29" s="78"/>
      <c r="AT29" s="79"/>
      <c r="AU29" s="79"/>
      <c r="AV29" s="79"/>
      <c r="AW29" s="79"/>
      <c r="AX29" s="79"/>
      <c r="AY29" s="79"/>
      <c r="AZ29" s="79"/>
      <c r="BA29" s="79"/>
      <c r="BB29" s="79"/>
      <c r="BC29" s="79"/>
      <c r="BD29" s="79"/>
      <c r="BE29" s="79"/>
      <c r="BF29" s="79"/>
      <c r="BG29" s="79"/>
      <c r="BH29" s="79"/>
      <c r="BI29" s="79"/>
      <c r="BJ29" s="79"/>
      <c r="BK29" s="79"/>
      <c r="BL29" s="79"/>
      <c r="BM29" s="79"/>
      <c r="BN29" s="79"/>
      <c r="BO29" s="79"/>
      <c r="BP29" s="79"/>
      <c r="BQ29" s="79"/>
      <c r="BR29" s="79"/>
      <c r="BS29" s="79"/>
      <c r="BT29" s="79"/>
      <c r="BU29" s="79"/>
      <c r="BV29" s="80"/>
      <c r="BW29" s="78"/>
      <c r="BX29" s="79"/>
      <c r="BY29" s="79"/>
      <c r="BZ29" s="79"/>
      <c r="CA29" s="79"/>
      <c r="CB29" s="79"/>
      <c r="CC29" s="79"/>
      <c r="CD29" s="79"/>
      <c r="CE29" s="79"/>
      <c r="CF29" s="79"/>
      <c r="CG29" s="79"/>
      <c r="CH29" s="79"/>
      <c r="CI29" s="79"/>
      <c r="CJ29" s="79"/>
      <c r="CK29" s="79"/>
      <c r="CL29" s="79"/>
      <c r="CM29" s="79"/>
      <c r="CN29" s="79"/>
      <c r="CO29" s="79"/>
      <c r="CP29" s="79"/>
      <c r="CQ29" s="79"/>
      <c r="CR29" s="79"/>
      <c r="CS29" s="79"/>
      <c r="CT29" s="79"/>
      <c r="CU29" s="79"/>
      <c r="CV29" s="79"/>
      <c r="CW29" s="79"/>
      <c r="CX29" s="79"/>
      <c r="CY29" s="79"/>
      <c r="CZ29" s="80"/>
      <c r="DA29" s="78"/>
      <c r="DB29" s="79"/>
      <c r="DC29" s="79"/>
      <c r="DD29" s="79"/>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80"/>
      <c r="EE29" s="78"/>
      <c r="EF29" s="79"/>
      <c r="EG29" s="79"/>
      <c r="EH29" s="79"/>
      <c r="EI29" s="79"/>
      <c r="EJ29" s="79"/>
      <c r="EK29" s="79"/>
      <c r="EL29" s="79"/>
      <c r="EM29" s="79"/>
      <c r="EN29" s="79"/>
      <c r="EO29" s="79"/>
      <c r="EP29" s="79"/>
      <c r="EQ29" s="79"/>
      <c r="ER29" s="79"/>
      <c r="ES29" s="79"/>
      <c r="ET29" s="79"/>
      <c r="EU29" s="79"/>
      <c r="EV29" s="79"/>
      <c r="EW29" s="79"/>
      <c r="EX29" s="79"/>
      <c r="EY29" s="79"/>
      <c r="EZ29" s="79"/>
      <c r="FA29" s="79"/>
      <c r="FB29" s="79"/>
      <c r="FC29" s="79"/>
      <c r="FD29" s="79"/>
      <c r="FE29" s="79"/>
      <c r="FF29" s="79"/>
      <c r="FG29" s="79"/>
      <c r="FH29" s="80"/>
      <c r="FI29" s="78"/>
      <c r="FJ29" s="79"/>
      <c r="FK29" s="79"/>
      <c r="FL29" s="79"/>
      <c r="FM29" s="79"/>
      <c r="FN29" s="79"/>
      <c r="FO29" s="79"/>
      <c r="FP29" s="79"/>
      <c r="FQ29" s="79"/>
      <c r="FR29" s="79"/>
      <c r="FS29" s="79"/>
      <c r="FT29" s="79"/>
      <c r="FU29" s="79"/>
      <c r="FV29" s="79"/>
      <c r="FW29" s="79"/>
      <c r="FX29" s="79"/>
      <c r="FY29" s="79"/>
      <c r="FZ29" s="79"/>
      <c r="GA29" s="79"/>
      <c r="GB29" s="79"/>
      <c r="GC29" s="79"/>
      <c r="GD29" s="79"/>
      <c r="GE29" s="79"/>
      <c r="GF29" s="79"/>
      <c r="GG29" s="79"/>
      <c r="GH29" s="79"/>
      <c r="GI29" s="79"/>
      <c r="GJ29" s="79"/>
      <c r="GK29" s="79"/>
      <c r="GL29" s="80"/>
      <c r="GM29" s="78"/>
      <c r="GN29" s="79"/>
      <c r="GO29" s="79"/>
      <c r="GP29" s="79"/>
      <c r="GQ29" s="79"/>
      <c r="GR29" s="79"/>
      <c r="GS29" s="79"/>
      <c r="GT29" s="79"/>
      <c r="GU29" s="79"/>
      <c r="GV29" s="79"/>
      <c r="GW29" s="79"/>
      <c r="GX29" s="79"/>
      <c r="GY29" s="79"/>
      <c r="GZ29" s="79"/>
      <c r="HA29" s="79"/>
      <c r="HB29" s="79"/>
      <c r="HC29" s="79"/>
      <c r="HD29" s="79"/>
      <c r="HE29" s="79"/>
      <c r="HF29" s="79"/>
      <c r="HG29" s="79"/>
      <c r="HH29" s="79"/>
      <c r="HI29" s="79"/>
      <c r="HJ29" s="79"/>
      <c r="HK29" s="79"/>
      <c r="HL29" s="79"/>
      <c r="HM29" s="79"/>
      <c r="HN29" s="79"/>
      <c r="HO29" s="79"/>
      <c r="HP29" s="80"/>
      <c r="HQ29" s="78"/>
      <c r="HR29" s="79"/>
      <c r="HS29" s="79"/>
      <c r="HT29" s="79"/>
      <c r="HU29" s="79"/>
      <c r="HV29" s="79"/>
      <c r="HW29" s="79"/>
      <c r="HX29" s="79"/>
      <c r="HY29" s="79"/>
      <c r="HZ29" s="79"/>
      <c r="IA29" s="79"/>
      <c r="IB29" s="79"/>
      <c r="IC29" s="79"/>
      <c r="ID29" s="79"/>
      <c r="IE29" s="79"/>
      <c r="IF29" s="79"/>
      <c r="IG29" s="79"/>
      <c r="IH29" s="79"/>
      <c r="II29" s="79"/>
      <c r="IJ29" s="79"/>
      <c r="IK29" s="79"/>
      <c r="IL29" s="79"/>
      <c r="IM29" s="79"/>
      <c r="IN29" s="79"/>
      <c r="IO29" s="79"/>
      <c r="IP29" s="79"/>
      <c r="IQ29" s="79"/>
      <c r="IR29" s="79"/>
      <c r="IS29" s="79"/>
      <c r="IT29" s="80"/>
      <c r="IU29" s="78"/>
      <c r="IV29" s="79"/>
      <c r="IW29" s="79"/>
      <c r="IX29" s="79"/>
      <c r="IY29" s="79"/>
      <c r="IZ29" s="79"/>
      <c r="JA29" s="79"/>
      <c r="JB29" s="79"/>
      <c r="JC29" s="79"/>
      <c r="JD29" s="79"/>
      <c r="JE29" s="79"/>
      <c r="JF29" s="79"/>
      <c r="JG29" s="79"/>
      <c r="JH29" s="79"/>
      <c r="JI29" s="79"/>
      <c r="JJ29" s="79"/>
      <c r="JK29" s="79"/>
      <c r="JL29" s="79"/>
      <c r="JM29" s="79"/>
      <c r="JN29" s="79"/>
      <c r="JO29" s="79"/>
      <c r="JP29" s="79"/>
      <c r="JQ29" s="79"/>
      <c r="JR29" s="79"/>
      <c r="JS29" s="79"/>
      <c r="JT29" s="79"/>
      <c r="JU29" s="79"/>
      <c r="JV29" s="79"/>
      <c r="JW29" s="79"/>
      <c r="JX29" s="80"/>
      <c r="JY29" s="78"/>
      <c r="JZ29" s="79"/>
      <c r="KA29" s="79"/>
      <c r="KB29" s="79"/>
      <c r="KC29" s="79"/>
      <c r="KD29" s="79"/>
      <c r="KE29" s="79"/>
      <c r="KF29" s="79"/>
      <c r="KG29" s="79"/>
      <c r="KH29" s="79"/>
      <c r="KI29" s="79"/>
      <c r="KJ29" s="79"/>
      <c r="KK29" s="79"/>
      <c r="KL29" s="79"/>
      <c r="KM29" s="79"/>
      <c r="KN29" s="79"/>
      <c r="KO29" s="79"/>
      <c r="KP29" s="79"/>
      <c r="KQ29" s="79"/>
      <c r="KR29" s="79"/>
      <c r="KS29" s="79"/>
      <c r="KT29" s="79"/>
      <c r="KU29" s="79"/>
      <c r="KV29" s="79"/>
      <c r="KW29" s="79"/>
      <c r="KX29" s="79"/>
      <c r="KY29" s="79"/>
      <c r="KZ29" s="79"/>
      <c r="LA29" s="79"/>
      <c r="LB29" s="80"/>
      <c r="LC29" s="78"/>
      <c r="LD29" s="79"/>
      <c r="LE29" s="79"/>
      <c r="LF29" s="79"/>
      <c r="LG29" s="79"/>
      <c r="LH29" s="79"/>
      <c r="LI29" s="79"/>
      <c r="LJ29" s="79"/>
      <c r="LK29" s="79"/>
      <c r="LL29" s="79"/>
      <c r="LM29" s="79"/>
      <c r="LN29" s="79"/>
      <c r="LO29" s="79"/>
      <c r="LP29" s="79"/>
      <c r="LQ29" s="79"/>
      <c r="LR29" s="79"/>
      <c r="LS29" s="79"/>
      <c r="LT29" s="79"/>
      <c r="LU29" s="79"/>
      <c r="LV29" s="79"/>
      <c r="LW29" s="79"/>
      <c r="LX29" s="79"/>
      <c r="LY29" s="79"/>
      <c r="LZ29" s="79"/>
      <c r="MA29" s="79"/>
      <c r="MB29" s="79"/>
      <c r="MC29" s="79"/>
      <c r="MD29" s="79"/>
      <c r="ME29" s="79"/>
      <c r="MF29" s="80"/>
      <c r="MG29" s="78"/>
      <c r="MH29" s="79"/>
      <c r="MI29" s="79"/>
      <c r="MJ29" s="79"/>
      <c r="MK29" s="79"/>
      <c r="ML29" s="79"/>
      <c r="MM29" s="79"/>
      <c r="MN29" s="79"/>
      <c r="MO29" s="79"/>
      <c r="MP29" s="79"/>
      <c r="MQ29" s="79"/>
      <c r="MR29" s="79"/>
      <c r="MS29" s="79"/>
      <c r="MT29" s="79"/>
      <c r="MU29" s="79"/>
      <c r="MV29" s="79"/>
      <c r="MW29" s="79"/>
      <c r="MX29" s="79"/>
      <c r="MY29" s="79"/>
      <c r="MZ29" s="79"/>
      <c r="NA29" s="79"/>
      <c r="NB29" s="79"/>
      <c r="NC29" s="79"/>
      <c r="ND29" s="79"/>
      <c r="NE29" s="79"/>
      <c r="NF29" s="79"/>
      <c r="NG29" s="79"/>
      <c r="NH29" s="79"/>
      <c r="NI29" s="113"/>
      <c r="NJ29" s="114"/>
    </row>
    <row r="30" spans="1:375" x14ac:dyDescent="0.25">
      <c r="A30" s="234"/>
      <c r="B30" s="98">
        <v>18</v>
      </c>
      <c r="C30" s="121" t="s">
        <v>393</v>
      </c>
      <c r="D30" s="42"/>
      <c r="E30" s="42"/>
      <c r="F30" s="107"/>
      <c r="G30" s="2"/>
      <c r="H30" s="2"/>
      <c r="I30" s="2"/>
      <c r="J30" s="2"/>
      <c r="K30" s="2"/>
      <c r="L30" s="2"/>
      <c r="M30" s="7"/>
      <c r="N30" s="110"/>
      <c r="O30" s="82"/>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9"/>
      <c r="AS30" s="17"/>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9"/>
      <c r="BW30" s="17"/>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9"/>
      <c r="DA30" s="17"/>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9"/>
      <c r="EE30" s="17"/>
      <c r="EF30" s="18"/>
      <c r="EG30" s="18"/>
      <c r="EH30" s="18"/>
      <c r="EI30" s="18"/>
      <c r="EJ30" s="18"/>
      <c r="EK30" s="18"/>
      <c r="EL30" s="18"/>
      <c r="EM30" s="18"/>
      <c r="EN30" s="18"/>
      <c r="EO30" s="18"/>
      <c r="EP30" s="18"/>
      <c r="EQ30" s="18"/>
      <c r="ER30" s="18"/>
      <c r="ES30" s="18"/>
      <c r="ET30" s="18"/>
      <c r="EU30" s="18"/>
      <c r="EV30" s="18"/>
      <c r="EW30" s="18"/>
      <c r="EX30" s="18"/>
      <c r="EY30" s="18"/>
      <c r="EZ30" s="18"/>
      <c r="FA30" s="18"/>
      <c r="FB30" s="18"/>
      <c r="FC30" s="18"/>
      <c r="FD30" s="18"/>
      <c r="FE30" s="18"/>
      <c r="FF30" s="18"/>
      <c r="FG30" s="18"/>
      <c r="FH30" s="19"/>
      <c r="FI30" s="17"/>
      <c r="FJ30" s="18"/>
      <c r="FK30" s="18"/>
      <c r="FL30" s="18"/>
      <c r="FM30" s="18"/>
      <c r="FN30" s="18"/>
      <c r="FO30" s="18"/>
      <c r="FP30" s="18"/>
      <c r="FQ30" s="18"/>
      <c r="FR30" s="18"/>
      <c r="FS30" s="18"/>
      <c r="FT30" s="18"/>
      <c r="FU30" s="18"/>
      <c r="FV30" s="18"/>
      <c r="FW30" s="18"/>
      <c r="FX30" s="18"/>
      <c r="FY30" s="18"/>
      <c r="FZ30" s="18"/>
      <c r="GA30" s="18"/>
      <c r="GB30" s="18"/>
      <c r="GC30" s="18"/>
      <c r="GD30" s="18"/>
      <c r="GE30" s="18"/>
      <c r="GF30" s="18"/>
      <c r="GG30" s="18"/>
      <c r="GH30" s="18"/>
      <c r="GI30" s="18"/>
      <c r="GJ30" s="18"/>
      <c r="GK30" s="18"/>
      <c r="GL30" s="19"/>
      <c r="GM30" s="17"/>
      <c r="GN30" s="18"/>
      <c r="GO30" s="18"/>
      <c r="GP30" s="18"/>
      <c r="GQ30" s="18"/>
      <c r="GR30" s="18"/>
      <c r="GS30" s="18"/>
      <c r="GT30" s="18"/>
      <c r="GU30" s="18"/>
      <c r="GV30" s="18"/>
      <c r="GW30" s="18"/>
      <c r="GX30" s="18"/>
      <c r="GY30" s="18"/>
      <c r="GZ30" s="18"/>
      <c r="HA30" s="18"/>
      <c r="HB30" s="18"/>
      <c r="HC30" s="18"/>
      <c r="HD30" s="18"/>
      <c r="HE30" s="18"/>
      <c r="HF30" s="18"/>
      <c r="HG30" s="18"/>
      <c r="HH30" s="18"/>
      <c r="HI30" s="18"/>
      <c r="HJ30" s="18"/>
      <c r="HK30" s="18"/>
      <c r="HL30" s="18"/>
      <c r="HM30" s="18"/>
      <c r="HN30" s="18"/>
      <c r="HO30" s="18"/>
      <c r="HP30" s="19"/>
      <c r="HQ30" s="17"/>
      <c r="HR30" s="18"/>
      <c r="HS30" s="18"/>
      <c r="HT30" s="18"/>
      <c r="HU30" s="18"/>
      <c r="HV30" s="18"/>
      <c r="HW30" s="18"/>
      <c r="HX30" s="18"/>
      <c r="HY30" s="18"/>
      <c r="HZ30" s="18"/>
      <c r="IA30" s="18"/>
      <c r="IB30" s="18"/>
      <c r="IC30" s="18"/>
      <c r="ID30" s="18"/>
      <c r="IE30" s="18"/>
      <c r="IF30" s="18"/>
      <c r="IG30" s="18"/>
      <c r="IH30" s="18"/>
      <c r="II30" s="18"/>
      <c r="IJ30" s="18"/>
      <c r="IK30" s="18"/>
      <c r="IL30" s="18"/>
      <c r="IM30" s="18"/>
      <c r="IN30" s="18"/>
      <c r="IO30" s="18"/>
      <c r="IP30" s="18"/>
      <c r="IQ30" s="18"/>
      <c r="IR30" s="18"/>
      <c r="IS30" s="18"/>
      <c r="IT30" s="19"/>
      <c r="IU30" s="17"/>
      <c r="IV30" s="18"/>
      <c r="IW30" s="18"/>
      <c r="IX30" s="18"/>
      <c r="IY30" s="18"/>
      <c r="IZ30" s="18"/>
      <c r="JA30" s="18"/>
      <c r="JB30" s="18"/>
      <c r="JC30" s="18"/>
      <c r="JD30" s="18"/>
      <c r="JE30" s="18"/>
      <c r="JF30" s="18"/>
      <c r="JG30" s="18"/>
      <c r="JH30" s="18"/>
      <c r="JI30" s="18"/>
      <c r="JJ30" s="18"/>
      <c r="JK30" s="18"/>
      <c r="JL30" s="18"/>
      <c r="JM30" s="18"/>
      <c r="JN30" s="18"/>
      <c r="JO30" s="18"/>
      <c r="JP30" s="18"/>
      <c r="JQ30" s="18"/>
      <c r="JR30" s="18"/>
      <c r="JS30" s="18"/>
      <c r="JT30" s="18"/>
      <c r="JU30" s="18"/>
      <c r="JV30" s="18"/>
      <c r="JW30" s="18"/>
      <c r="JX30" s="19"/>
      <c r="JY30" s="17"/>
      <c r="JZ30" s="18"/>
      <c r="KA30" s="18"/>
      <c r="KB30" s="18"/>
      <c r="KC30" s="18"/>
      <c r="KD30" s="18"/>
      <c r="KE30" s="18"/>
      <c r="KF30" s="18"/>
      <c r="KG30" s="18"/>
      <c r="KH30" s="18"/>
      <c r="KI30" s="18"/>
      <c r="KJ30" s="18"/>
      <c r="KK30" s="18"/>
      <c r="KL30" s="18"/>
      <c r="KM30" s="18"/>
      <c r="KN30" s="18"/>
      <c r="KO30" s="18"/>
      <c r="KP30" s="18"/>
      <c r="KQ30" s="18"/>
      <c r="KR30" s="18"/>
      <c r="KS30" s="18"/>
      <c r="KT30" s="18"/>
      <c r="KU30" s="18"/>
      <c r="KV30" s="18"/>
      <c r="KW30" s="18"/>
      <c r="KX30" s="18"/>
      <c r="KY30" s="18"/>
      <c r="KZ30" s="18"/>
      <c r="LA30" s="18"/>
      <c r="LB30" s="19"/>
      <c r="LC30" s="17"/>
      <c r="LD30" s="18"/>
      <c r="LE30" s="18"/>
      <c r="LF30" s="18"/>
      <c r="LG30" s="18"/>
      <c r="LH30" s="18"/>
      <c r="LI30" s="18"/>
      <c r="LJ30" s="18"/>
      <c r="LK30" s="18"/>
      <c r="LL30" s="18"/>
      <c r="LM30" s="18"/>
      <c r="LN30" s="18"/>
      <c r="LO30" s="18"/>
      <c r="LP30" s="18"/>
      <c r="LQ30" s="18"/>
      <c r="LR30" s="18"/>
      <c r="LS30" s="18"/>
      <c r="LT30" s="18"/>
      <c r="LU30" s="18"/>
      <c r="LV30" s="18"/>
      <c r="LW30" s="18"/>
      <c r="LX30" s="18"/>
      <c r="LY30" s="18"/>
      <c r="LZ30" s="18"/>
      <c r="MA30" s="18"/>
      <c r="MB30" s="18"/>
      <c r="MC30" s="18"/>
      <c r="MD30" s="18"/>
      <c r="ME30" s="18"/>
      <c r="MF30" s="19"/>
      <c r="MG30" s="17"/>
      <c r="MH30" s="18"/>
      <c r="MI30" s="18"/>
      <c r="MJ30" s="18"/>
      <c r="MK30" s="18"/>
      <c r="ML30" s="18"/>
      <c r="MM30" s="18"/>
      <c r="MN30" s="18"/>
      <c r="MO30" s="18"/>
      <c r="MP30" s="18"/>
      <c r="MQ30" s="18"/>
      <c r="MR30" s="18"/>
      <c r="MS30" s="18"/>
      <c r="MT30" s="18"/>
      <c r="MU30" s="18"/>
      <c r="MV30" s="18"/>
      <c r="MW30" s="18"/>
      <c r="MX30" s="18"/>
      <c r="MY30" s="18"/>
      <c r="MZ30" s="18"/>
      <c r="NA30" s="18"/>
      <c r="NB30" s="18"/>
      <c r="NC30" s="18"/>
      <c r="ND30" s="18"/>
      <c r="NE30" s="18"/>
      <c r="NF30" s="18"/>
      <c r="NG30" s="18"/>
      <c r="NH30" s="18"/>
      <c r="NI30" s="82"/>
      <c r="NJ30" s="85"/>
    </row>
    <row r="31" spans="1:375" x14ac:dyDescent="0.25">
      <c r="A31" s="234"/>
      <c r="B31" s="98">
        <v>19</v>
      </c>
      <c r="C31" s="121" t="s">
        <v>394</v>
      </c>
      <c r="D31" s="42"/>
      <c r="E31" s="42"/>
      <c r="F31" s="38"/>
      <c r="G31" s="2"/>
      <c r="H31" s="2"/>
      <c r="I31" s="2"/>
      <c r="J31" s="2"/>
      <c r="K31" s="2"/>
      <c r="L31" s="2"/>
      <c r="M31" s="7"/>
      <c r="N31" s="110"/>
      <c r="O31" s="82"/>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9"/>
      <c r="AS31" s="17"/>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9"/>
      <c r="BW31" s="17"/>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9"/>
      <c r="DA31" s="17"/>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9"/>
      <c r="EE31" s="17"/>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9"/>
      <c r="FI31" s="17"/>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c r="GL31" s="19"/>
      <c r="GM31" s="17"/>
      <c r="GN31" s="18"/>
      <c r="GO31" s="18"/>
      <c r="GP31" s="18"/>
      <c r="GQ31" s="18"/>
      <c r="GR31" s="18"/>
      <c r="GS31" s="18"/>
      <c r="GT31" s="18"/>
      <c r="GU31" s="18"/>
      <c r="GV31" s="18"/>
      <c r="GW31" s="18"/>
      <c r="GX31" s="18"/>
      <c r="GY31" s="18"/>
      <c r="GZ31" s="18"/>
      <c r="HA31" s="18"/>
      <c r="HB31" s="18"/>
      <c r="HC31" s="18"/>
      <c r="HD31" s="18"/>
      <c r="HE31" s="18"/>
      <c r="HF31" s="18"/>
      <c r="HG31" s="18"/>
      <c r="HH31" s="18"/>
      <c r="HI31" s="18"/>
      <c r="HJ31" s="18"/>
      <c r="HK31" s="18"/>
      <c r="HL31" s="18"/>
      <c r="HM31" s="18"/>
      <c r="HN31" s="18"/>
      <c r="HO31" s="18"/>
      <c r="HP31" s="19"/>
      <c r="HQ31" s="17"/>
      <c r="HR31" s="18"/>
      <c r="HS31" s="18"/>
      <c r="HT31" s="18"/>
      <c r="HU31" s="18"/>
      <c r="HV31" s="18"/>
      <c r="HW31" s="18"/>
      <c r="HX31" s="18"/>
      <c r="HY31" s="18"/>
      <c r="HZ31" s="18"/>
      <c r="IA31" s="18"/>
      <c r="IB31" s="18"/>
      <c r="IC31" s="18"/>
      <c r="ID31" s="18"/>
      <c r="IE31" s="18"/>
      <c r="IF31" s="18"/>
      <c r="IG31" s="18"/>
      <c r="IH31" s="18"/>
      <c r="II31" s="18"/>
      <c r="IJ31" s="18"/>
      <c r="IK31" s="18"/>
      <c r="IL31" s="18"/>
      <c r="IM31" s="18"/>
      <c r="IN31" s="18"/>
      <c r="IO31" s="18"/>
      <c r="IP31" s="18"/>
      <c r="IQ31" s="18"/>
      <c r="IR31" s="18"/>
      <c r="IS31" s="18"/>
      <c r="IT31" s="19"/>
      <c r="IU31" s="17"/>
      <c r="IV31" s="18"/>
      <c r="IW31" s="18"/>
      <c r="IX31" s="18"/>
      <c r="IY31" s="18"/>
      <c r="IZ31" s="18"/>
      <c r="JA31" s="18"/>
      <c r="JB31" s="18"/>
      <c r="JC31" s="18"/>
      <c r="JD31" s="18"/>
      <c r="JE31" s="18"/>
      <c r="JF31" s="18"/>
      <c r="JG31" s="18"/>
      <c r="JH31" s="18"/>
      <c r="JI31" s="18"/>
      <c r="JJ31" s="18"/>
      <c r="JK31" s="18"/>
      <c r="JL31" s="18"/>
      <c r="JM31" s="18"/>
      <c r="JN31" s="18"/>
      <c r="JO31" s="18"/>
      <c r="JP31" s="18"/>
      <c r="JQ31" s="18"/>
      <c r="JR31" s="18"/>
      <c r="JS31" s="18"/>
      <c r="JT31" s="18"/>
      <c r="JU31" s="18"/>
      <c r="JV31" s="18"/>
      <c r="JW31" s="18"/>
      <c r="JX31" s="19"/>
      <c r="JY31" s="17"/>
      <c r="JZ31" s="18"/>
      <c r="KA31" s="18"/>
      <c r="KB31" s="18"/>
      <c r="KC31" s="18"/>
      <c r="KD31" s="18"/>
      <c r="KE31" s="18"/>
      <c r="KF31" s="18"/>
      <c r="KG31" s="18"/>
      <c r="KH31" s="18"/>
      <c r="KI31" s="18"/>
      <c r="KJ31" s="18"/>
      <c r="KK31" s="18"/>
      <c r="KL31" s="18"/>
      <c r="KM31" s="18"/>
      <c r="KN31" s="18"/>
      <c r="KO31" s="18"/>
      <c r="KP31" s="18"/>
      <c r="KQ31" s="18"/>
      <c r="KR31" s="18"/>
      <c r="KS31" s="18"/>
      <c r="KT31" s="18"/>
      <c r="KU31" s="18"/>
      <c r="KV31" s="18"/>
      <c r="KW31" s="18"/>
      <c r="KX31" s="18"/>
      <c r="KY31" s="18"/>
      <c r="KZ31" s="18"/>
      <c r="LA31" s="18"/>
      <c r="LB31" s="19"/>
      <c r="LC31" s="17"/>
      <c r="LD31" s="18"/>
      <c r="LE31" s="18"/>
      <c r="LF31" s="18"/>
      <c r="LG31" s="18"/>
      <c r="LH31" s="18"/>
      <c r="LI31" s="18"/>
      <c r="LJ31" s="18"/>
      <c r="LK31" s="18"/>
      <c r="LL31" s="18"/>
      <c r="LM31" s="18"/>
      <c r="LN31" s="18"/>
      <c r="LO31" s="18"/>
      <c r="LP31" s="18"/>
      <c r="LQ31" s="18"/>
      <c r="LR31" s="18"/>
      <c r="LS31" s="18"/>
      <c r="LT31" s="18"/>
      <c r="LU31" s="18"/>
      <c r="LV31" s="18"/>
      <c r="LW31" s="18"/>
      <c r="LX31" s="18"/>
      <c r="LY31" s="18"/>
      <c r="LZ31" s="18"/>
      <c r="MA31" s="18"/>
      <c r="MB31" s="18"/>
      <c r="MC31" s="18"/>
      <c r="MD31" s="18"/>
      <c r="ME31" s="18"/>
      <c r="MF31" s="19"/>
      <c r="MG31" s="17"/>
      <c r="MH31" s="18"/>
      <c r="MI31" s="18"/>
      <c r="MJ31" s="18"/>
      <c r="MK31" s="18"/>
      <c r="ML31" s="18"/>
      <c r="MM31" s="18"/>
      <c r="MN31" s="18"/>
      <c r="MO31" s="18"/>
      <c r="MP31" s="18"/>
      <c r="MQ31" s="18"/>
      <c r="MR31" s="18"/>
      <c r="MS31" s="18"/>
      <c r="MT31" s="18"/>
      <c r="MU31" s="18"/>
      <c r="MV31" s="18"/>
      <c r="MW31" s="18"/>
      <c r="MX31" s="18"/>
      <c r="MY31" s="18"/>
      <c r="MZ31" s="18"/>
      <c r="NA31" s="18"/>
      <c r="NB31" s="18"/>
      <c r="NC31" s="18"/>
      <c r="ND31" s="18"/>
      <c r="NE31" s="18"/>
      <c r="NF31" s="18"/>
      <c r="NG31" s="18"/>
      <c r="NH31" s="18"/>
      <c r="NI31" s="82"/>
      <c r="NJ31" s="85"/>
    </row>
    <row r="32" spans="1:375" x14ac:dyDescent="0.25">
      <c r="A32" s="234"/>
      <c r="B32" s="98">
        <v>20</v>
      </c>
      <c r="C32" s="121" t="s">
        <v>378</v>
      </c>
      <c r="D32" s="42"/>
      <c r="E32" s="42"/>
      <c r="F32" s="38"/>
      <c r="G32" s="2"/>
      <c r="H32" s="2"/>
      <c r="I32" s="2"/>
      <c r="J32" s="2"/>
      <c r="K32" s="2"/>
      <c r="L32" s="2"/>
      <c r="M32" s="7"/>
      <c r="N32" s="110"/>
      <c r="O32" s="82"/>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9"/>
      <c r="AS32" s="17"/>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9"/>
      <c r="BW32" s="17"/>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9"/>
      <c r="DA32" s="17"/>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9"/>
      <c r="EE32" s="17"/>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9"/>
      <c r="FI32" s="17"/>
      <c r="FJ32" s="18"/>
      <c r="FK32" s="18"/>
      <c r="FL32" s="18"/>
      <c r="FM32" s="18"/>
      <c r="FN32" s="18"/>
      <c r="FO32" s="18"/>
      <c r="FP32" s="18"/>
      <c r="FQ32" s="18"/>
      <c r="FR32" s="18"/>
      <c r="FS32" s="18"/>
      <c r="FT32" s="18"/>
      <c r="FU32" s="18"/>
      <c r="FV32" s="18"/>
      <c r="FW32" s="18"/>
      <c r="FX32" s="18"/>
      <c r="FY32" s="18"/>
      <c r="FZ32" s="18"/>
      <c r="GA32" s="18"/>
      <c r="GB32" s="18"/>
      <c r="GC32" s="18"/>
      <c r="GD32" s="18"/>
      <c r="GE32" s="18"/>
      <c r="GF32" s="18"/>
      <c r="GG32" s="18"/>
      <c r="GH32" s="18"/>
      <c r="GI32" s="18"/>
      <c r="GJ32" s="18"/>
      <c r="GK32" s="18"/>
      <c r="GL32" s="19"/>
      <c r="GM32" s="17"/>
      <c r="GN32" s="18"/>
      <c r="GO32" s="18"/>
      <c r="GP32" s="18"/>
      <c r="GQ32" s="18"/>
      <c r="GR32" s="18"/>
      <c r="GS32" s="18"/>
      <c r="GT32" s="18"/>
      <c r="GU32" s="18"/>
      <c r="GV32" s="18"/>
      <c r="GW32" s="18"/>
      <c r="GX32" s="18"/>
      <c r="GY32" s="18"/>
      <c r="GZ32" s="18"/>
      <c r="HA32" s="18"/>
      <c r="HB32" s="18"/>
      <c r="HC32" s="18"/>
      <c r="HD32" s="18"/>
      <c r="HE32" s="18"/>
      <c r="HF32" s="18"/>
      <c r="HG32" s="18"/>
      <c r="HH32" s="18"/>
      <c r="HI32" s="18"/>
      <c r="HJ32" s="18"/>
      <c r="HK32" s="18"/>
      <c r="HL32" s="18"/>
      <c r="HM32" s="18"/>
      <c r="HN32" s="18"/>
      <c r="HO32" s="18"/>
      <c r="HP32" s="19"/>
      <c r="HQ32" s="17"/>
      <c r="HR32" s="18"/>
      <c r="HS32" s="18"/>
      <c r="HT32" s="18"/>
      <c r="HU32" s="18"/>
      <c r="HV32" s="18"/>
      <c r="HW32" s="18"/>
      <c r="HX32" s="18"/>
      <c r="HY32" s="18"/>
      <c r="HZ32" s="18"/>
      <c r="IA32" s="18"/>
      <c r="IB32" s="18"/>
      <c r="IC32" s="18"/>
      <c r="ID32" s="18"/>
      <c r="IE32" s="18"/>
      <c r="IF32" s="18"/>
      <c r="IG32" s="18"/>
      <c r="IH32" s="18"/>
      <c r="II32" s="18"/>
      <c r="IJ32" s="18"/>
      <c r="IK32" s="18"/>
      <c r="IL32" s="18"/>
      <c r="IM32" s="18"/>
      <c r="IN32" s="18"/>
      <c r="IO32" s="18"/>
      <c r="IP32" s="18"/>
      <c r="IQ32" s="18"/>
      <c r="IR32" s="18"/>
      <c r="IS32" s="18"/>
      <c r="IT32" s="19"/>
      <c r="IU32" s="17"/>
      <c r="IV32" s="18"/>
      <c r="IW32" s="18"/>
      <c r="IX32" s="18"/>
      <c r="IY32" s="18"/>
      <c r="IZ32" s="18"/>
      <c r="JA32" s="18"/>
      <c r="JB32" s="18"/>
      <c r="JC32" s="18"/>
      <c r="JD32" s="18"/>
      <c r="JE32" s="18"/>
      <c r="JF32" s="18"/>
      <c r="JG32" s="18"/>
      <c r="JH32" s="18"/>
      <c r="JI32" s="18"/>
      <c r="JJ32" s="18"/>
      <c r="JK32" s="18"/>
      <c r="JL32" s="18"/>
      <c r="JM32" s="18"/>
      <c r="JN32" s="18"/>
      <c r="JO32" s="18"/>
      <c r="JP32" s="18"/>
      <c r="JQ32" s="18"/>
      <c r="JR32" s="18"/>
      <c r="JS32" s="18"/>
      <c r="JT32" s="18"/>
      <c r="JU32" s="18"/>
      <c r="JV32" s="18"/>
      <c r="JW32" s="18"/>
      <c r="JX32" s="19"/>
      <c r="JY32" s="17"/>
      <c r="JZ32" s="18"/>
      <c r="KA32" s="18"/>
      <c r="KB32" s="18"/>
      <c r="KC32" s="18"/>
      <c r="KD32" s="18"/>
      <c r="KE32" s="18"/>
      <c r="KF32" s="18"/>
      <c r="KG32" s="18"/>
      <c r="KH32" s="18"/>
      <c r="KI32" s="18"/>
      <c r="KJ32" s="18"/>
      <c r="KK32" s="18"/>
      <c r="KL32" s="18"/>
      <c r="KM32" s="18"/>
      <c r="KN32" s="18"/>
      <c r="KO32" s="18"/>
      <c r="KP32" s="18"/>
      <c r="KQ32" s="18"/>
      <c r="KR32" s="18"/>
      <c r="KS32" s="18"/>
      <c r="KT32" s="18"/>
      <c r="KU32" s="18"/>
      <c r="KV32" s="18"/>
      <c r="KW32" s="18"/>
      <c r="KX32" s="18"/>
      <c r="KY32" s="18"/>
      <c r="KZ32" s="18"/>
      <c r="LA32" s="18"/>
      <c r="LB32" s="19"/>
      <c r="LC32" s="17"/>
      <c r="LD32" s="18"/>
      <c r="LE32" s="18"/>
      <c r="LF32" s="18"/>
      <c r="LG32" s="18"/>
      <c r="LH32" s="18"/>
      <c r="LI32" s="18"/>
      <c r="LJ32" s="18"/>
      <c r="LK32" s="18"/>
      <c r="LL32" s="18"/>
      <c r="LM32" s="18"/>
      <c r="LN32" s="18"/>
      <c r="LO32" s="18"/>
      <c r="LP32" s="18"/>
      <c r="LQ32" s="18"/>
      <c r="LR32" s="18"/>
      <c r="LS32" s="18"/>
      <c r="LT32" s="18"/>
      <c r="LU32" s="18"/>
      <c r="LV32" s="18"/>
      <c r="LW32" s="18"/>
      <c r="LX32" s="18"/>
      <c r="LY32" s="18"/>
      <c r="LZ32" s="18"/>
      <c r="MA32" s="18"/>
      <c r="MB32" s="18"/>
      <c r="MC32" s="18"/>
      <c r="MD32" s="18"/>
      <c r="ME32" s="18"/>
      <c r="MF32" s="19"/>
      <c r="MG32" s="17"/>
      <c r="MH32" s="18"/>
      <c r="MI32" s="18"/>
      <c r="MJ32" s="18"/>
      <c r="MK32" s="18"/>
      <c r="ML32" s="18"/>
      <c r="MM32" s="18"/>
      <c r="MN32" s="18"/>
      <c r="MO32" s="18"/>
      <c r="MP32" s="18"/>
      <c r="MQ32" s="18"/>
      <c r="MR32" s="18"/>
      <c r="MS32" s="18"/>
      <c r="MT32" s="18"/>
      <c r="MU32" s="18"/>
      <c r="MV32" s="18"/>
      <c r="MW32" s="18"/>
      <c r="MX32" s="18"/>
      <c r="MY32" s="18"/>
      <c r="MZ32" s="18"/>
      <c r="NA32" s="18"/>
      <c r="NB32" s="18"/>
      <c r="NC32" s="18"/>
      <c r="ND32" s="18"/>
      <c r="NE32" s="18"/>
      <c r="NF32" s="18"/>
      <c r="NG32" s="18"/>
      <c r="NH32" s="18"/>
      <c r="NI32" s="82"/>
      <c r="NJ32" s="85"/>
    </row>
    <row r="33" spans="1:374" x14ac:dyDescent="0.25">
      <c r="A33" s="234"/>
      <c r="B33" s="98">
        <v>21</v>
      </c>
      <c r="C33" s="121" t="s">
        <v>395</v>
      </c>
      <c r="D33" s="42"/>
      <c r="E33" s="42"/>
      <c r="F33" s="38"/>
      <c r="G33" s="2"/>
      <c r="H33" s="2"/>
      <c r="I33" s="2"/>
      <c r="J33" s="2"/>
      <c r="K33" s="2"/>
      <c r="L33" s="2"/>
      <c r="M33" s="7"/>
      <c r="N33" s="110"/>
      <c r="O33" s="82"/>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9"/>
      <c r="AS33" s="17"/>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9"/>
      <c r="BW33" s="17"/>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9"/>
      <c r="DA33" s="17"/>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9"/>
      <c r="EE33" s="17"/>
      <c r="EF33" s="18"/>
      <c r="EG33" s="18"/>
      <c r="EH33" s="18"/>
      <c r="EI33" s="18"/>
      <c r="EJ33" s="18"/>
      <c r="EK33" s="18"/>
      <c r="EL33" s="18"/>
      <c r="EM33" s="18"/>
      <c r="EN33" s="18"/>
      <c r="EO33" s="18"/>
      <c r="EP33" s="18"/>
      <c r="EQ33" s="18"/>
      <c r="ER33" s="18"/>
      <c r="ES33" s="18"/>
      <c r="ET33" s="18"/>
      <c r="EU33" s="18"/>
      <c r="EV33" s="18"/>
      <c r="EW33" s="18"/>
      <c r="EX33" s="18"/>
      <c r="EY33" s="18"/>
      <c r="EZ33" s="18"/>
      <c r="FA33" s="18"/>
      <c r="FB33" s="18"/>
      <c r="FC33" s="18"/>
      <c r="FD33" s="18"/>
      <c r="FE33" s="18"/>
      <c r="FF33" s="18"/>
      <c r="FG33" s="18"/>
      <c r="FH33" s="19"/>
      <c r="FI33" s="17"/>
      <c r="FJ33" s="18"/>
      <c r="FK33" s="18"/>
      <c r="FL33" s="18"/>
      <c r="FM33" s="18"/>
      <c r="FN33" s="18"/>
      <c r="FO33" s="18"/>
      <c r="FP33" s="18"/>
      <c r="FQ33" s="18"/>
      <c r="FR33" s="18"/>
      <c r="FS33" s="18"/>
      <c r="FT33" s="18"/>
      <c r="FU33" s="18"/>
      <c r="FV33" s="18"/>
      <c r="FW33" s="18"/>
      <c r="FX33" s="18"/>
      <c r="FY33" s="18"/>
      <c r="FZ33" s="18"/>
      <c r="GA33" s="18"/>
      <c r="GB33" s="18"/>
      <c r="GC33" s="18"/>
      <c r="GD33" s="18"/>
      <c r="GE33" s="18"/>
      <c r="GF33" s="18"/>
      <c r="GG33" s="18"/>
      <c r="GH33" s="18"/>
      <c r="GI33" s="18"/>
      <c r="GJ33" s="18"/>
      <c r="GK33" s="18"/>
      <c r="GL33" s="19"/>
      <c r="GM33" s="17"/>
      <c r="GN33" s="18"/>
      <c r="GO33" s="18"/>
      <c r="GP33" s="18"/>
      <c r="GQ33" s="18"/>
      <c r="GR33" s="18"/>
      <c r="GS33" s="18"/>
      <c r="GT33" s="18"/>
      <c r="GU33" s="18"/>
      <c r="GV33" s="18"/>
      <c r="GW33" s="18"/>
      <c r="GX33" s="18"/>
      <c r="GY33" s="18"/>
      <c r="GZ33" s="18"/>
      <c r="HA33" s="18"/>
      <c r="HB33" s="18"/>
      <c r="HC33" s="18"/>
      <c r="HD33" s="18"/>
      <c r="HE33" s="18"/>
      <c r="HF33" s="18"/>
      <c r="HG33" s="18"/>
      <c r="HH33" s="18"/>
      <c r="HI33" s="18"/>
      <c r="HJ33" s="18"/>
      <c r="HK33" s="18"/>
      <c r="HL33" s="18"/>
      <c r="HM33" s="18"/>
      <c r="HN33" s="18"/>
      <c r="HO33" s="18"/>
      <c r="HP33" s="19"/>
      <c r="HQ33" s="17"/>
      <c r="HR33" s="18"/>
      <c r="HS33" s="18"/>
      <c r="HT33" s="18"/>
      <c r="HU33" s="18"/>
      <c r="HV33" s="18"/>
      <c r="HW33" s="18"/>
      <c r="HX33" s="18"/>
      <c r="HY33" s="18"/>
      <c r="HZ33" s="18"/>
      <c r="IA33" s="18"/>
      <c r="IB33" s="18"/>
      <c r="IC33" s="18"/>
      <c r="ID33" s="18"/>
      <c r="IE33" s="18"/>
      <c r="IF33" s="18"/>
      <c r="IG33" s="18"/>
      <c r="IH33" s="18"/>
      <c r="II33" s="18"/>
      <c r="IJ33" s="18"/>
      <c r="IK33" s="18"/>
      <c r="IL33" s="18"/>
      <c r="IM33" s="18"/>
      <c r="IN33" s="18"/>
      <c r="IO33" s="18"/>
      <c r="IP33" s="18"/>
      <c r="IQ33" s="18"/>
      <c r="IR33" s="18"/>
      <c r="IS33" s="18"/>
      <c r="IT33" s="19"/>
      <c r="IU33" s="17"/>
      <c r="IV33" s="18"/>
      <c r="IW33" s="18"/>
      <c r="IX33" s="18"/>
      <c r="IY33" s="18"/>
      <c r="IZ33" s="18"/>
      <c r="JA33" s="18"/>
      <c r="JB33" s="18"/>
      <c r="JC33" s="18"/>
      <c r="JD33" s="18"/>
      <c r="JE33" s="18"/>
      <c r="JF33" s="18"/>
      <c r="JG33" s="18"/>
      <c r="JH33" s="18"/>
      <c r="JI33" s="18"/>
      <c r="JJ33" s="18"/>
      <c r="JK33" s="18"/>
      <c r="JL33" s="18"/>
      <c r="JM33" s="18"/>
      <c r="JN33" s="18"/>
      <c r="JO33" s="18"/>
      <c r="JP33" s="18"/>
      <c r="JQ33" s="18"/>
      <c r="JR33" s="18"/>
      <c r="JS33" s="18"/>
      <c r="JT33" s="18"/>
      <c r="JU33" s="18"/>
      <c r="JV33" s="18"/>
      <c r="JW33" s="18"/>
      <c r="JX33" s="19"/>
      <c r="JY33" s="17"/>
      <c r="JZ33" s="18"/>
      <c r="KA33" s="18"/>
      <c r="KB33" s="18"/>
      <c r="KC33" s="18"/>
      <c r="KD33" s="18"/>
      <c r="KE33" s="18"/>
      <c r="KF33" s="18"/>
      <c r="KG33" s="18"/>
      <c r="KH33" s="18"/>
      <c r="KI33" s="18"/>
      <c r="KJ33" s="18"/>
      <c r="KK33" s="18"/>
      <c r="KL33" s="18"/>
      <c r="KM33" s="18"/>
      <c r="KN33" s="18"/>
      <c r="KO33" s="18"/>
      <c r="KP33" s="18"/>
      <c r="KQ33" s="18"/>
      <c r="KR33" s="18"/>
      <c r="KS33" s="18"/>
      <c r="KT33" s="18"/>
      <c r="KU33" s="18"/>
      <c r="KV33" s="18"/>
      <c r="KW33" s="18"/>
      <c r="KX33" s="18"/>
      <c r="KY33" s="18"/>
      <c r="KZ33" s="18"/>
      <c r="LA33" s="18"/>
      <c r="LB33" s="19"/>
      <c r="LC33" s="17"/>
      <c r="LD33" s="18"/>
      <c r="LE33" s="18"/>
      <c r="LF33" s="18"/>
      <c r="LG33" s="18"/>
      <c r="LH33" s="18"/>
      <c r="LI33" s="18"/>
      <c r="LJ33" s="18"/>
      <c r="LK33" s="18"/>
      <c r="LL33" s="18"/>
      <c r="LM33" s="18"/>
      <c r="LN33" s="18"/>
      <c r="LO33" s="18"/>
      <c r="LP33" s="18"/>
      <c r="LQ33" s="18"/>
      <c r="LR33" s="18"/>
      <c r="LS33" s="18"/>
      <c r="LT33" s="18"/>
      <c r="LU33" s="18"/>
      <c r="LV33" s="18"/>
      <c r="LW33" s="18"/>
      <c r="LX33" s="18"/>
      <c r="LY33" s="18"/>
      <c r="LZ33" s="18"/>
      <c r="MA33" s="18"/>
      <c r="MB33" s="18"/>
      <c r="MC33" s="18"/>
      <c r="MD33" s="18"/>
      <c r="ME33" s="18"/>
      <c r="MF33" s="19"/>
      <c r="MG33" s="17"/>
      <c r="MH33" s="18"/>
      <c r="MI33" s="18"/>
      <c r="MJ33" s="18"/>
      <c r="MK33" s="18"/>
      <c r="ML33" s="18"/>
      <c r="MM33" s="18"/>
      <c r="MN33" s="18"/>
      <c r="MO33" s="18"/>
      <c r="MP33" s="18"/>
      <c r="MQ33" s="18"/>
      <c r="MR33" s="18"/>
      <c r="MS33" s="18"/>
      <c r="MT33" s="18"/>
      <c r="MU33" s="18"/>
      <c r="MV33" s="18"/>
      <c r="MW33" s="18"/>
      <c r="MX33" s="18"/>
      <c r="MY33" s="18"/>
      <c r="MZ33" s="18"/>
      <c r="NA33" s="18"/>
      <c r="NB33" s="18"/>
      <c r="NC33" s="18"/>
      <c r="ND33" s="18"/>
      <c r="NE33" s="18"/>
      <c r="NF33" s="18"/>
      <c r="NG33" s="18"/>
      <c r="NH33" s="18"/>
      <c r="NI33" s="82"/>
      <c r="NJ33" s="85"/>
    </row>
    <row r="34" spans="1:374" x14ac:dyDescent="0.25">
      <c r="A34" s="234"/>
      <c r="B34" s="98">
        <v>22</v>
      </c>
      <c r="C34" s="121" t="s">
        <v>396</v>
      </c>
      <c r="D34" s="42"/>
      <c r="E34" s="42"/>
      <c r="F34" s="38"/>
      <c r="G34" s="2"/>
      <c r="H34" s="2"/>
      <c r="I34" s="2"/>
      <c r="J34" s="2"/>
      <c r="K34" s="2"/>
      <c r="L34" s="2"/>
      <c r="M34" s="7"/>
      <c r="N34" s="110"/>
      <c r="O34" s="82"/>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9"/>
      <c r="AS34" s="17"/>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9"/>
      <c r="BW34" s="17"/>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9"/>
      <c r="DA34" s="17"/>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9"/>
      <c r="EE34" s="17"/>
      <c r="EF34" s="18"/>
      <c r="EG34" s="18"/>
      <c r="EH34" s="18"/>
      <c r="EI34" s="18"/>
      <c r="EJ34" s="18"/>
      <c r="EK34" s="18"/>
      <c r="EL34" s="18"/>
      <c r="EM34" s="18"/>
      <c r="EN34" s="18"/>
      <c r="EO34" s="18"/>
      <c r="EP34" s="18"/>
      <c r="EQ34" s="18"/>
      <c r="ER34" s="18"/>
      <c r="ES34" s="18"/>
      <c r="ET34" s="18"/>
      <c r="EU34" s="18"/>
      <c r="EV34" s="18"/>
      <c r="EW34" s="18"/>
      <c r="EX34" s="18"/>
      <c r="EY34" s="18"/>
      <c r="EZ34" s="18"/>
      <c r="FA34" s="18"/>
      <c r="FB34" s="18"/>
      <c r="FC34" s="18"/>
      <c r="FD34" s="18"/>
      <c r="FE34" s="18"/>
      <c r="FF34" s="18"/>
      <c r="FG34" s="18"/>
      <c r="FH34" s="19"/>
      <c r="FI34" s="17"/>
      <c r="FJ34" s="18"/>
      <c r="FK34" s="18"/>
      <c r="FL34" s="18"/>
      <c r="FM34" s="18"/>
      <c r="FN34" s="18"/>
      <c r="FO34" s="18"/>
      <c r="FP34" s="18"/>
      <c r="FQ34" s="18"/>
      <c r="FR34" s="18"/>
      <c r="FS34" s="18"/>
      <c r="FT34" s="18"/>
      <c r="FU34" s="18"/>
      <c r="FV34" s="18"/>
      <c r="FW34" s="18"/>
      <c r="FX34" s="18"/>
      <c r="FY34" s="18"/>
      <c r="FZ34" s="18"/>
      <c r="GA34" s="18"/>
      <c r="GB34" s="18"/>
      <c r="GC34" s="18"/>
      <c r="GD34" s="18"/>
      <c r="GE34" s="18"/>
      <c r="GF34" s="18"/>
      <c r="GG34" s="18"/>
      <c r="GH34" s="18"/>
      <c r="GI34" s="18"/>
      <c r="GJ34" s="18"/>
      <c r="GK34" s="18"/>
      <c r="GL34" s="19"/>
      <c r="GM34" s="17"/>
      <c r="GN34" s="18"/>
      <c r="GO34" s="18"/>
      <c r="GP34" s="18"/>
      <c r="GQ34" s="18"/>
      <c r="GR34" s="18"/>
      <c r="GS34" s="18"/>
      <c r="GT34" s="18"/>
      <c r="GU34" s="18"/>
      <c r="GV34" s="18"/>
      <c r="GW34" s="18"/>
      <c r="GX34" s="18"/>
      <c r="GY34" s="18"/>
      <c r="GZ34" s="18"/>
      <c r="HA34" s="18"/>
      <c r="HB34" s="18"/>
      <c r="HC34" s="18"/>
      <c r="HD34" s="18"/>
      <c r="HE34" s="18"/>
      <c r="HF34" s="18"/>
      <c r="HG34" s="18"/>
      <c r="HH34" s="18"/>
      <c r="HI34" s="18"/>
      <c r="HJ34" s="18"/>
      <c r="HK34" s="18"/>
      <c r="HL34" s="18"/>
      <c r="HM34" s="18"/>
      <c r="HN34" s="18"/>
      <c r="HO34" s="18"/>
      <c r="HP34" s="19"/>
      <c r="HQ34" s="17"/>
      <c r="HR34" s="18"/>
      <c r="HS34" s="18"/>
      <c r="HT34" s="18"/>
      <c r="HU34" s="18"/>
      <c r="HV34" s="18"/>
      <c r="HW34" s="18"/>
      <c r="HX34" s="18"/>
      <c r="HY34" s="18"/>
      <c r="HZ34" s="18"/>
      <c r="IA34" s="18"/>
      <c r="IB34" s="18"/>
      <c r="IC34" s="18"/>
      <c r="ID34" s="18"/>
      <c r="IE34" s="18"/>
      <c r="IF34" s="18"/>
      <c r="IG34" s="18"/>
      <c r="IH34" s="18"/>
      <c r="II34" s="18"/>
      <c r="IJ34" s="18"/>
      <c r="IK34" s="18"/>
      <c r="IL34" s="18"/>
      <c r="IM34" s="18"/>
      <c r="IN34" s="18"/>
      <c r="IO34" s="18"/>
      <c r="IP34" s="18"/>
      <c r="IQ34" s="18"/>
      <c r="IR34" s="18"/>
      <c r="IS34" s="18"/>
      <c r="IT34" s="19"/>
      <c r="IU34" s="17"/>
      <c r="IV34" s="18"/>
      <c r="IW34" s="18"/>
      <c r="IX34" s="18"/>
      <c r="IY34" s="18"/>
      <c r="IZ34" s="18"/>
      <c r="JA34" s="18"/>
      <c r="JB34" s="18"/>
      <c r="JC34" s="18"/>
      <c r="JD34" s="18"/>
      <c r="JE34" s="18"/>
      <c r="JF34" s="18"/>
      <c r="JG34" s="18"/>
      <c r="JH34" s="18"/>
      <c r="JI34" s="18"/>
      <c r="JJ34" s="18"/>
      <c r="JK34" s="18"/>
      <c r="JL34" s="18"/>
      <c r="JM34" s="18"/>
      <c r="JN34" s="18"/>
      <c r="JO34" s="18"/>
      <c r="JP34" s="18"/>
      <c r="JQ34" s="18"/>
      <c r="JR34" s="18"/>
      <c r="JS34" s="18"/>
      <c r="JT34" s="18"/>
      <c r="JU34" s="18"/>
      <c r="JV34" s="18"/>
      <c r="JW34" s="18"/>
      <c r="JX34" s="19"/>
      <c r="JY34" s="17"/>
      <c r="JZ34" s="18"/>
      <c r="KA34" s="18"/>
      <c r="KB34" s="18"/>
      <c r="KC34" s="18"/>
      <c r="KD34" s="18"/>
      <c r="KE34" s="18"/>
      <c r="KF34" s="18"/>
      <c r="KG34" s="18"/>
      <c r="KH34" s="18"/>
      <c r="KI34" s="18"/>
      <c r="KJ34" s="18"/>
      <c r="KK34" s="18"/>
      <c r="KL34" s="18"/>
      <c r="KM34" s="18"/>
      <c r="KN34" s="18"/>
      <c r="KO34" s="18"/>
      <c r="KP34" s="18"/>
      <c r="KQ34" s="18"/>
      <c r="KR34" s="18"/>
      <c r="KS34" s="18"/>
      <c r="KT34" s="18"/>
      <c r="KU34" s="18"/>
      <c r="KV34" s="18"/>
      <c r="KW34" s="18"/>
      <c r="KX34" s="18"/>
      <c r="KY34" s="18"/>
      <c r="KZ34" s="18"/>
      <c r="LA34" s="18"/>
      <c r="LB34" s="19"/>
      <c r="LC34" s="17"/>
      <c r="LD34" s="18"/>
      <c r="LE34" s="18"/>
      <c r="LF34" s="18"/>
      <c r="LG34" s="18"/>
      <c r="LH34" s="18"/>
      <c r="LI34" s="18"/>
      <c r="LJ34" s="18"/>
      <c r="LK34" s="18"/>
      <c r="LL34" s="18"/>
      <c r="LM34" s="18"/>
      <c r="LN34" s="18"/>
      <c r="LO34" s="18"/>
      <c r="LP34" s="18"/>
      <c r="LQ34" s="18"/>
      <c r="LR34" s="18"/>
      <c r="LS34" s="18"/>
      <c r="LT34" s="18"/>
      <c r="LU34" s="18"/>
      <c r="LV34" s="18"/>
      <c r="LW34" s="18"/>
      <c r="LX34" s="18"/>
      <c r="LY34" s="18"/>
      <c r="LZ34" s="18"/>
      <c r="MA34" s="18"/>
      <c r="MB34" s="18"/>
      <c r="MC34" s="18"/>
      <c r="MD34" s="18"/>
      <c r="ME34" s="18"/>
      <c r="MF34" s="19"/>
      <c r="MG34" s="17"/>
      <c r="MH34" s="18"/>
      <c r="MI34" s="18"/>
      <c r="MJ34" s="18"/>
      <c r="MK34" s="18"/>
      <c r="ML34" s="18"/>
      <c r="MM34" s="18"/>
      <c r="MN34" s="18"/>
      <c r="MO34" s="18"/>
      <c r="MP34" s="18"/>
      <c r="MQ34" s="18"/>
      <c r="MR34" s="18"/>
      <c r="MS34" s="18"/>
      <c r="MT34" s="18"/>
      <c r="MU34" s="18"/>
      <c r="MV34" s="18"/>
      <c r="MW34" s="18"/>
      <c r="MX34" s="18"/>
      <c r="MY34" s="18"/>
      <c r="MZ34" s="18"/>
      <c r="NA34" s="18"/>
      <c r="NB34" s="18"/>
      <c r="NC34" s="18"/>
      <c r="ND34" s="18"/>
      <c r="NE34" s="18"/>
      <c r="NF34" s="18"/>
      <c r="NG34" s="18"/>
      <c r="NH34" s="18"/>
      <c r="NI34" s="82"/>
      <c r="NJ34" s="85"/>
    </row>
    <row r="35" spans="1:374" x14ac:dyDescent="0.25">
      <c r="A35" s="234"/>
      <c r="B35" s="98">
        <v>23</v>
      </c>
      <c r="C35" s="121" t="s">
        <v>397</v>
      </c>
      <c r="D35" s="42"/>
      <c r="E35" s="42"/>
      <c r="F35" s="38"/>
      <c r="G35" s="2"/>
      <c r="H35" s="2"/>
      <c r="I35" s="2"/>
      <c r="J35" s="2"/>
      <c r="K35" s="2"/>
      <c r="L35" s="2"/>
      <c r="M35" s="7"/>
      <c r="N35" s="110"/>
      <c r="O35" s="82"/>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9"/>
      <c r="AS35" s="17"/>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9"/>
      <c r="BW35" s="17"/>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9"/>
      <c r="DA35" s="17"/>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9"/>
      <c r="EE35" s="17"/>
      <c r="EF35" s="18"/>
      <c r="EG35" s="18"/>
      <c r="EH35" s="18"/>
      <c r="EI35" s="18"/>
      <c r="EJ35" s="18"/>
      <c r="EK35" s="18"/>
      <c r="EL35" s="18"/>
      <c r="EM35" s="18"/>
      <c r="EN35" s="18"/>
      <c r="EO35" s="18"/>
      <c r="EP35" s="18"/>
      <c r="EQ35" s="18"/>
      <c r="ER35" s="18"/>
      <c r="ES35" s="18"/>
      <c r="ET35" s="18"/>
      <c r="EU35" s="18"/>
      <c r="EV35" s="18"/>
      <c r="EW35" s="18"/>
      <c r="EX35" s="18"/>
      <c r="EY35" s="18"/>
      <c r="EZ35" s="18"/>
      <c r="FA35" s="18"/>
      <c r="FB35" s="18"/>
      <c r="FC35" s="18"/>
      <c r="FD35" s="18"/>
      <c r="FE35" s="18"/>
      <c r="FF35" s="18"/>
      <c r="FG35" s="18"/>
      <c r="FH35" s="19"/>
      <c r="FI35" s="17"/>
      <c r="FJ35" s="18"/>
      <c r="FK35" s="18"/>
      <c r="FL35" s="18"/>
      <c r="FM35" s="18"/>
      <c r="FN35" s="18"/>
      <c r="FO35" s="18"/>
      <c r="FP35" s="18"/>
      <c r="FQ35" s="18"/>
      <c r="FR35" s="18"/>
      <c r="FS35" s="18"/>
      <c r="FT35" s="18"/>
      <c r="FU35" s="18"/>
      <c r="FV35" s="18"/>
      <c r="FW35" s="18"/>
      <c r="FX35" s="18"/>
      <c r="FY35" s="18"/>
      <c r="FZ35" s="18"/>
      <c r="GA35" s="18"/>
      <c r="GB35" s="18"/>
      <c r="GC35" s="18"/>
      <c r="GD35" s="18"/>
      <c r="GE35" s="18"/>
      <c r="GF35" s="18"/>
      <c r="GG35" s="18"/>
      <c r="GH35" s="18"/>
      <c r="GI35" s="18"/>
      <c r="GJ35" s="18"/>
      <c r="GK35" s="18"/>
      <c r="GL35" s="19"/>
      <c r="GM35" s="17"/>
      <c r="GN35" s="18"/>
      <c r="GO35" s="18"/>
      <c r="GP35" s="18"/>
      <c r="GQ35" s="18"/>
      <c r="GR35" s="18"/>
      <c r="GS35" s="18"/>
      <c r="GT35" s="18"/>
      <c r="GU35" s="18"/>
      <c r="GV35" s="18"/>
      <c r="GW35" s="18"/>
      <c r="GX35" s="18"/>
      <c r="GY35" s="18"/>
      <c r="GZ35" s="18"/>
      <c r="HA35" s="18"/>
      <c r="HB35" s="18"/>
      <c r="HC35" s="18"/>
      <c r="HD35" s="18"/>
      <c r="HE35" s="18"/>
      <c r="HF35" s="18"/>
      <c r="HG35" s="18"/>
      <c r="HH35" s="18"/>
      <c r="HI35" s="18"/>
      <c r="HJ35" s="18"/>
      <c r="HK35" s="18"/>
      <c r="HL35" s="18"/>
      <c r="HM35" s="18"/>
      <c r="HN35" s="18"/>
      <c r="HO35" s="18"/>
      <c r="HP35" s="19"/>
      <c r="HQ35" s="17"/>
      <c r="HR35" s="18"/>
      <c r="HS35" s="18"/>
      <c r="HT35" s="18"/>
      <c r="HU35" s="18"/>
      <c r="HV35" s="18"/>
      <c r="HW35" s="18"/>
      <c r="HX35" s="18"/>
      <c r="HY35" s="18"/>
      <c r="HZ35" s="18"/>
      <c r="IA35" s="18"/>
      <c r="IB35" s="18"/>
      <c r="IC35" s="18"/>
      <c r="ID35" s="18"/>
      <c r="IE35" s="18"/>
      <c r="IF35" s="18"/>
      <c r="IG35" s="18"/>
      <c r="IH35" s="18"/>
      <c r="II35" s="18"/>
      <c r="IJ35" s="18"/>
      <c r="IK35" s="18"/>
      <c r="IL35" s="18"/>
      <c r="IM35" s="18"/>
      <c r="IN35" s="18"/>
      <c r="IO35" s="18"/>
      <c r="IP35" s="18"/>
      <c r="IQ35" s="18"/>
      <c r="IR35" s="18"/>
      <c r="IS35" s="18"/>
      <c r="IT35" s="19"/>
      <c r="IU35" s="17"/>
      <c r="IV35" s="18"/>
      <c r="IW35" s="18"/>
      <c r="IX35" s="18"/>
      <c r="IY35" s="18"/>
      <c r="IZ35" s="18"/>
      <c r="JA35" s="18"/>
      <c r="JB35" s="18"/>
      <c r="JC35" s="18"/>
      <c r="JD35" s="18"/>
      <c r="JE35" s="18"/>
      <c r="JF35" s="18"/>
      <c r="JG35" s="18"/>
      <c r="JH35" s="18"/>
      <c r="JI35" s="18"/>
      <c r="JJ35" s="18"/>
      <c r="JK35" s="18"/>
      <c r="JL35" s="18"/>
      <c r="JM35" s="18"/>
      <c r="JN35" s="18"/>
      <c r="JO35" s="18"/>
      <c r="JP35" s="18"/>
      <c r="JQ35" s="18"/>
      <c r="JR35" s="18"/>
      <c r="JS35" s="18"/>
      <c r="JT35" s="18"/>
      <c r="JU35" s="18"/>
      <c r="JV35" s="18"/>
      <c r="JW35" s="18"/>
      <c r="JX35" s="19"/>
      <c r="JY35" s="17"/>
      <c r="JZ35" s="18"/>
      <c r="KA35" s="18"/>
      <c r="KB35" s="18"/>
      <c r="KC35" s="18"/>
      <c r="KD35" s="18"/>
      <c r="KE35" s="18"/>
      <c r="KF35" s="18"/>
      <c r="KG35" s="18"/>
      <c r="KH35" s="18"/>
      <c r="KI35" s="18"/>
      <c r="KJ35" s="18"/>
      <c r="KK35" s="18"/>
      <c r="KL35" s="18"/>
      <c r="KM35" s="18"/>
      <c r="KN35" s="18"/>
      <c r="KO35" s="18"/>
      <c r="KP35" s="18"/>
      <c r="KQ35" s="18"/>
      <c r="KR35" s="18"/>
      <c r="KS35" s="18"/>
      <c r="KT35" s="18"/>
      <c r="KU35" s="18"/>
      <c r="KV35" s="18"/>
      <c r="KW35" s="18"/>
      <c r="KX35" s="18"/>
      <c r="KY35" s="18"/>
      <c r="KZ35" s="18"/>
      <c r="LA35" s="18"/>
      <c r="LB35" s="19"/>
      <c r="LC35" s="17"/>
      <c r="LD35" s="18"/>
      <c r="LE35" s="18"/>
      <c r="LF35" s="18"/>
      <c r="LG35" s="18"/>
      <c r="LH35" s="18"/>
      <c r="LI35" s="18"/>
      <c r="LJ35" s="18"/>
      <c r="LK35" s="18"/>
      <c r="LL35" s="18"/>
      <c r="LM35" s="18"/>
      <c r="LN35" s="18"/>
      <c r="LO35" s="18"/>
      <c r="LP35" s="18"/>
      <c r="LQ35" s="18"/>
      <c r="LR35" s="18"/>
      <c r="LS35" s="18"/>
      <c r="LT35" s="18"/>
      <c r="LU35" s="18"/>
      <c r="LV35" s="18"/>
      <c r="LW35" s="18"/>
      <c r="LX35" s="18"/>
      <c r="LY35" s="18"/>
      <c r="LZ35" s="18"/>
      <c r="MA35" s="18"/>
      <c r="MB35" s="18"/>
      <c r="MC35" s="18"/>
      <c r="MD35" s="18"/>
      <c r="ME35" s="18"/>
      <c r="MF35" s="19"/>
      <c r="MG35" s="17"/>
      <c r="MH35" s="18"/>
      <c r="MI35" s="18"/>
      <c r="MJ35" s="18"/>
      <c r="MK35" s="18"/>
      <c r="ML35" s="18"/>
      <c r="MM35" s="18"/>
      <c r="MN35" s="18"/>
      <c r="MO35" s="18"/>
      <c r="MP35" s="18"/>
      <c r="MQ35" s="18"/>
      <c r="MR35" s="18"/>
      <c r="MS35" s="18"/>
      <c r="MT35" s="18"/>
      <c r="MU35" s="18"/>
      <c r="MV35" s="18"/>
      <c r="MW35" s="18"/>
      <c r="MX35" s="18"/>
      <c r="MY35" s="18"/>
      <c r="MZ35" s="18"/>
      <c r="NA35" s="18"/>
      <c r="NB35" s="18"/>
      <c r="NC35" s="18"/>
      <c r="ND35" s="18"/>
      <c r="NE35" s="18"/>
      <c r="NF35" s="18"/>
      <c r="NG35" s="18"/>
      <c r="NH35" s="18"/>
      <c r="NI35" s="82"/>
      <c r="NJ35" s="85"/>
    </row>
    <row r="36" spans="1:374" x14ac:dyDescent="0.25">
      <c r="A36" s="234"/>
      <c r="B36" s="98">
        <v>24</v>
      </c>
      <c r="C36" s="121" t="s">
        <v>380</v>
      </c>
      <c r="D36" s="42"/>
      <c r="E36" s="42"/>
      <c r="F36" s="38"/>
      <c r="G36" s="2"/>
      <c r="H36" s="2"/>
      <c r="I36" s="2"/>
      <c r="J36" s="2"/>
      <c r="K36" s="2"/>
      <c r="L36" s="2"/>
      <c r="M36" s="7"/>
      <c r="N36" s="110"/>
      <c r="O36" s="82"/>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9"/>
      <c r="AS36" s="17"/>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9"/>
      <c r="BW36" s="17"/>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9"/>
      <c r="DA36" s="17"/>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9"/>
      <c r="EE36" s="17"/>
      <c r="EF36" s="18"/>
      <c r="EG36" s="18"/>
      <c r="EH36" s="18"/>
      <c r="EI36" s="18"/>
      <c r="EJ36" s="18"/>
      <c r="EK36" s="18"/>
      <c r="EL36" s="18"/>
      <c r="EM36" s="18"/>
      <c r="EN36" s="18"/>
      <c r="EO36" s="18"/>
      <c r="EP36" s="18"/>
      <c r="EQ36" s="18"/>
      <c r="ER36" s="18"/>
      <c r="ES36" s="18"/>
      <c r="ET36" s="18"/>
      <c r="EU36" s="18"/>
      <c r="EV36" s="18"/>
      <c r="EW36" s="18"/>
      <c r="EX36" s="18"/>
      <c r="EY36" s="18"/>
      <c r="EZ36" s="18"/>
      <c r="FA36" s="18"/>
      <c r="FB36" s="18"/>
      <c r="FC36" s="18"/>
      <c r="FD36" s="18"/>
      <c r="FE36" s="18"/>
      <c r="FF36" s="18"/>
      <c r="FG36" s="18"/>
      <c r="FH36" s="19"/>
      <c r="FI36" s="17"/>
      <c r="FJ36" s="18"/>
      <c r="FK36" s="18"/>
      <c r="FL36" s="18"/>
      <c r="FM36" s="18"/>
      <c r="FN36" s="18"/>
      <c r="FO36" s="18"/>
      <c r="FP36" s="18"/>
      <c r="FQ36" s="18"/>
      <c r="FR36" s="18"/>
      <c r="FS36" s="18"/>
      <c r="FT36" s="18"/>
      <c r="FU36" s="18"/>
      <c r="FV36" s="18"/>
      <c r="FW36" s="18"/>
      <c r="FX36" s="18"/>
      <c r="FY36" s="18"/>
      <c r="FZ36" s="18"/>
      <c r="GA36" s="18"/>
      <c r="GB36" s="18"/>
      <c r="GC36" s="18"/>
      <c r="GD36" s="18"/>
      <c r="GE36" s="18"/>
      <c r="GF36" s="18"/>
      <c r="GG36" s="18"/>
      <c r="GH36" s="18"/>
      <c r="GI36" s="18"/>
      <c r="GJ36" s="18"/>
      <c r="GK36" s="18"/>
      <c r="GL36" s="19"/>
      <c r="GM36" s="17"/>
      <c r="GN36" s="18"/>
      <c r="GO36" s="18"/>
      <c r="GP36" s="18"/>
      <c r="GQ36" s="18"/>
      <c r="GR36" s="18"/>
      <c r="GS36" s="18"/>
      <c r="GT36" s="18"/>
      <c r="GU36" s="18"/>
      <c r="GV36" s="18"/>
      <c r="GW36" s="18"/>
      <c r="GX36" s="18"/>
      <c r="GY36" s="18"/>
      <c r="GZ36" s="18"/>
      <c r="HA36" s="18"/>
      <c r="HB36" s="18"/>
      <c r="HC36" s="18"/>
      <c r="HD36" s="18"/>
      <c r="HE36" s="18"/>
      <c r="HF36" s="18"/>
      <c r="HG36" s="18"/>
      <c r="HH36" s="18"/>
      <c r="HI36" s="18"/>
      <c r="HJ36" s="18"/>
      <c r="HK36" s="18"/>
      <c r="HL36" s="18"/>
      <c r="HM36" s="18"/>
      <c r="HN36" s="18"/>
      <c r="HO36" s="18"/>
      <c r="HP36" s="19"/>
      <c r="HQ36" s="17"/>
      <c r="HR36" s="18"/>
      <c r="HS36" s="18"/>
      <c r="HT36" s="18"/>
      <c r="HU36" s="18"/>
      <c r="HV36" s="18"/>
      <c r="HW36" s="18"/>
      <c r="HX36" s="18"/>
      <c r="HY36" s="18"/>
      <c r="HZ36" s="18"/>
      <c r="IA36" s="18"/>
      <c r="IB36" s="18"/>
      <c r="IC36" s="18"/>
      <c r="ID36" s="18"/>
      <c r="IE36" s="18"/>
      <c r="IF36" s="18"/>
      <c r="IG36" s="18"/>
      <c r="IH36" s="18"/>
      <c r="II36" s="18"/>
      <c r="IJ36" s="18"/>
      <c r="IK36" s="18"/>
      <c r="IL36" s="18"/>
      <c r="IM36" s="18"/>
      <c r="IN36" s="18"/>
      <c r="IO36" s="18"/>
      <c r="IP36" s="18"/>
      <c r="IQ36" s="18"/>
      <c r="IR36" s="18"/>
      <c r="IS36" s="18"/>
      <c r="IT36" s="19"/>
      <c r="IU36" s="17"/>
      <c r="IV36" s="18"/>
      <c r="IW36" s="18"/>
      <c r="IX36" s="18"/>
      <c r="IY36" s="18"/>
      <c r="IZ36" s="18"/>
      <c r="JA36" s="18"/>
      <c r="JB36" s="18"/>
      <c r="JC36" s="18"/>
      <c r="JD36" s="18"/>
      <c r="JE36" s="18"/>
      <c r="JF36" s="18"/>
      <c r="JG36" s="18"/>
      <c r="JH36" s="18"/>
      <c r="JI36" s="18"/>
      <c r="JJ36" s="18"/>
      <c r="JK36" s="18"/>
      <c r="JL36" s="18"/>
      <c r="JM36" s="18"/>
      <c r="JN36" s="18"/>
      <c r="JO36" s="18"/>
      <c r="JP36" s="18"/>
      <c r="JQ36" s="18"/>
      <c r="JR36" s="18"/>
      <c r="JS36" s="18"/>
      <c r="JT36" s="18"/>
      <c r="JU36" s="18"/>
      <c r="JV36" s="18"/>
      <c r="JW36" s="18"/>
      <c r="JX36" s="19"/>
      <c r="JY36" s="17"/>
      <c r="JZ36" s="18"/>
      <c r="KA36" s="18"/>
      <c r="KB36" s="18"/>
      <c r="KC36" s="18"/>
      <c r="KD36" s="18"/>
      <c r="KE36" s="18"/>
      <c r="KF36" s="18"/>
      <c r="KG36" s="18"/>
      <c r="KH36" s="18"/>
      <c r="KI36" s="18"/>
      <c r="KJ36" s="18"/>
      <c r="KK36" s="18"/>
      <c r="KL36" s="18"/>
      <c r="KM36" s="18"/>
      <c r="KN36" s="18"/>
      <c r="KO36" s="18"/>
      <c r="KP36" s="18"/>
      <c r="KQ36" s="18"/>
      <c r="KR36" s="18"/>
      <c r="KS36" s="18"/>
      <c r="KT36" s="18"/>
      <c r="KU36" s="18"/>
      <c r="KV36" s="18"/>
      <c r="KW36" s="18"/>
      <c r="KX36" s="18"/>
      <c r="KY36" s="18"/>
      <c r="KZ36" s="18"/>
      <c r="LA36" s="18"/>
      <c r="LB36" s="19"/>
      <c r="LC36" s="17"/>
      <c r="LD36" s="18"/>
      <c r="LE36" s="18"/>
      <c r="LF36" s="18"/>
      <c r="LG36" s="18"/>
      <c r="LH36" s="18"/>
      <c r="LI36" s="18"/>
      <c r="LJ36" s="18"/>
      <c r="LK36" s="18"/>
      <c r="LL36" s="18"/>
      <c r="LM36" s="18"/>
      <c r="LN36" s="18"/>
      <c r="LO36" s="18"/>
      <c r="LP36" s="18"/>
      <c r="LQ36" s="18"/>
      <c r="LR36" s="18"/>
      <c r="LS36" s="18"/>
      <c r="LT36" s="18"/>
      <c r="LU36" s="18"/>
      <c r="LV36" s="18"/>
      <c r="LW36" s="18"/>
      <c r="LX36" s="18"/>
      <c r="LY36" s="18"/>
      <c r="LZ36" s="18"/>
      <c r="MA36" s="18"/>
      <c r="MB36" s="18"/>
      <c r="MC36" s="18"/>
      <c r="MD36" s="18"/>
      <c r="ME36" s="18"/>
      <c r="MF36" s="19"/>
      <c r="MG36" s="17"/>
      <c r="MH36" s="18"/>
      <c r="MI36" s="18"/>
      <c r="MJ36" s="18"/>
      <c r="MK36" s="18"/>
      <c r="ML36" s="18"/>
      <c r="MM36" s="18"/>
      <c r="MN36" s="18"/>
      <c r="MO36" s="18"/>
      <c r="MP36" s="18"/>
      <c r="MQ36" s="18"/>
      <c r="MR36" s="18"/>
      <c r="MS36" s="18"/>
      <c r="MT36" s="18"/>
      <c r="MU36" s="18"/>
      <c r="MV36" s="18"/>
      <c r="MW36" s="18"/>
      <c r="MX36" s="18"/>
      <c r="MY36" s="18"/>
      <c r="MZ36" s="18"/>
      <c r="NA36" s="18"/>
      <c r="NB36" s="18"/>
      <c r="NC36" s="18"/>
      <c r="ND36" s="18"/>
      <c r="NE36" s="18"/>
      <c r="NF36" s="18"/>
      <c r="NG36" s="18"/>
      <c r="NH36" s="18"/>
      <c r="NI36" s="82"/>
      <c r="NJ36" s="85"/>
    </row>
    <row r="37" spans="1:374" x14ac:dyDescent="0.25">
      <c r="A37" s="234"/>
      <c r="B37" s="98">
        <v>25</v>
      </c>
      <c r="C37" s="121" t="s">
        <v>398</v>
      </c>
      <c r="D37" s="42"/>
      <c r="E37" s="42"/>
      <c r="F37" s="38"/>
      <c r="G37" s="2"/>
      <c r="H37" s="2"/>
      <c r="I37" s="2"/>
      <c r="J37" s="2"/>
      <c r="K37" s="2"/>
      <c r="L37" s="2"/>
      <c r="M37" s="7"/>
      <c r="N37" s="110"/>
      <c r="O37" s="82"/>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9"/>
      <c r="AS37" s="17"/>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9"/>
      <c r="BW37" s="17"/>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9"/>
      <c r="DA37" s="17"/>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9"/>
      <c r="EE37" s="17"/>
      <c r="EF37" s="18"/>
      <c r="EG37" s="18"/>
      <c r="EH37" s="18"/>
      <c r="EI37" s="18"/>
      <c r="EJ37" s="18"/>
      <c r="EK37" s="18"/>
      <c r="EL37" s="18"/>
      <c r="EM37" s="18"/>
      <c r="EN37" s="18"/>
      <c r="EO37" s="18"/>
      <c r="EP37" s="18"/>
      <c r="EQ37" s="18"/>
      <c r="ER37" s="18"/>
      <c r="ES37" s="18"/>
      <c r="ET37" s="18"/>
      <c r="EU37" s="18"/>
      <c r="EV37" s="18"/>
      <c r="EW37" s="18"/>
      <c r="EX37" s="18"/>
      <c r="EY37" s="18"/>
      <c r="EZ37" s="18"/>
      <c r="FA37" s="18"/>
      <c r="FB37" s="18"/>
      <c r="FC37" s="18"/>
      <c r="FD37" s="18"/>
      <c r="FE37" s="18"/>
      <c r="FF37" s="18"/>
      <c r="FG37" s="18"/>
      <c r="FH37" s="19"/>
      <c r="FI37" s="17"/>
      <c r="FJ37" s="18"/>
      <c r="FK37" s="18"/>
      <c r="FL37" s="18"/>
      <c r="FM37" s="18"/>
      <c r="FN37" s="18"/>
      <c r="FO37" s="18"/>
      <c r="FP37" s="18"/>
      <c r="FQ37" s="18"/>
      <c r="FR37" s="18"/>
      <c r="FS37" s="18"/>
      <c r="FT37" s="18"/>
      <c r="FU37" s="18"/>
      <c r="FV37" s="18"/>
      <c r="FW37" s="18"/>
      <c r="FX37" s="18"/>
      <c r="FY37" s="18"/>
      <c r="FZ37" s="18"/>
      <c r="GA37" s="18"/>
      <c r="GB37" s="18"/>
      <c r="GC37" s="18"/>
      <c r="GD37" s="18"/>
      <c r="GE37" s="18"/>
      <c r="GF37" s="18"/>
      <c r="GG37" s="18"/>
      <c r="GH37" s="18"/>
      <c r="GI37" s="18"/>
      <c r="GJ37" s="18"/>
      <c r="GK37" s="18"/>
      <c r="GL37" s="19"/>
      <c r="GM37" s="17"/>
      <c r="GN37" s="18"/>
      <c r="GO37" s="18"/>
      <c r="GP37" s="18"/>
      <c r="GQ37" s="18"/>
      <c r="GR37" s="18"/>
      <c r="GS37" s="18"/>
      <c r="GT37" s="18"/>
      <c r="GU37" s="18"/>
      <c r="GV37" s="18"/>
      <c r="GW37" s="18"/>
      <c r="GX37" s="18"/>
      <c r="GY37" s="18"/>
      <c r="GZ37" s="18"/>
      <c r="HA37" s="18"/>
      <c r="HB37" s="18"/>
      <c r="HC37" s="18"/>
      <c r="HD37" s="18"/>
      <c r="HE37" s="18"/>
      <c r="HF37" s="18"/>
      <c r="HG37" s="18"/>
      <c r="HH37" s="18"/>
      <c r="HI37" s="18"/>
      <c r="HJ37" s="18"/>
      <c r="HK37" s="18"/>
      <c r="HL37" s="18"/>
      <c r="HM37" s="18"/>
      <c r="HN37" s="18"/>
      <c r="HO37" s="18"/>
      <c r="HP37" s="19"/>
      <c r="HQ37" s="17"/>
      <c r="HR37" s="18"/>
      <c r="HS37" s="18"/>
      <c r="HT37" s="18"/>
      <c r="HU37" s="18"/>
      <c r="HV37" s="18"/>
      <c r="HW37" s="18"/>
      <c r="HX37" s="18"/>
      <c r="HY37" s="18"/>
      <c r="HZ37" s="18"/>
      <c r="IA37" s="18"/>
      <c r="IB37" s="18"/>
      <c r="IC37" s="18"/>
      <c r="ID37" s="18"/>
      <c r="IE37" s="18"/>
      <c r="IF37" s="18"/>
      <c r="IG37" s="18"/>
      <c r="IH37" s="18"/>
      <c r="II37" s="18"/>
      <c r="IJ37" s="18"/>
      <c r="IK37" s="18"/>
      <c r="IL37" s="18"/>
      <c r="IM37" s="18"/>
      <c r="IN37" s="18"/>
      <c r="IO37" s="18"/>
      <c r="IP37" s="18"/>
      <c r="IQ37" s="18"/>
      <c r="IR37" s="18"/>
      <c r="IS37" s="18"/>
      <c r="IT37" s="19"/>
      <c r="IU37" s="17"/>
      <c r="IV37" s="18"/>
      <c r="IW37" s="18"/>
      <c r="IX37" s="18"/>
      <c r="IY37" s="18"/>
      <c r="IZ37" s="18"/>
      <c r="JA37" s="18"/>
      <c r="JB37" s="18"/>
      <c r="JC37" s="18"/>
      <c r="JD37" s="18"/>
      <c r="JE37" s="18"/>
      <c r="JF37" s="18"/>
      <c r="JG37" s="18"/>
      <c r="JH37" s="18"/>
      <c r="JI37" s="18"/>
      <c r="JJ37" s="18"/>
      <c r="JK37" s="18"/>
      <c r="JL37" s="18"/>
      <c r="JM37" s="18"/>
      <c r="JN37" s="18"/>
      <c r="JO37" s="18"/>
      <c r="JP37" s="18"/>
      <c r="JQ37" s="18"/>
      <c r="JR37" s="18"/>
      <c r="JS37" s="18"/>
      <c r="JT37" s="18"/>
      <c r="JU37" s="18"/>
      <c r="JV37" s="18"/>
      <c r="JW37" s="18"/>
      <c r="JX37" s="19"/>
      <c r="JY37" s="17"/>
      <c r="JZ37" s="18"/>
      <c r="KA37" s="18"/>
      <c r="KB37" s="18"/>
      <c r="KC37" s="18"/>
      <c r="KD37" s="18"/>
      <c r="KE37" s="18"/>
      <c r="KF37" s="18"/>
      <c r="KG37" s="18"/>
      <c r="KH37" s="18"/>
      <c r="KI37" s="18"/>
      <c r="KJ37" s="18"/>
      <c r="KK37" s="18"/>
      <c r="KL37" s="18"/>
      <c r="KM37" s="18"/>
      <c r="KN37" s="18"/>
      <c r="KO37" s="18"/>
      <c r="KP37" s="18"/>
      <c r="KQ37" s="18"/>
      <c r="KR37" s="18"/>
      <c r="KS37" s="18"/>
      <c r="KT37" s="18"/>
      <c r="KU37" s="18"/>
      <c r="KV37" s="18"/>
      <c r="KW37" s="18"/>
      <c r="KX37" s="18"/>
      <c r="KY37" s="18"/>
      <c r="KZ37" s="18"/>
      <c r="LA37" s="18"/>
      <c r="LB37" s="19"/>
      <c r="LC37" s="17"/>
      <c r="LD37" s="18"/>
      <c r="LE37" s="18"/>
      <c r="LF37" s="18"/>
      <c r="LG37" s="18"/>
      <c r="LH37" s="18"/>
      <c r="LI37" s="18"/>
      <c r="LJ37" s="18"/>
      <c r="LK37" s="18"/>
      <c r="LL37" s="18"/>
      <c r="LM37" s="18"/>
      <c r="LN37" s="18"/>
      <c r="LO37" s="18"/>
      <c r="LP37" s="18"/>
      <c r="LQ37" s="18"/>
      <c r="LR37" s="18"/>
      <c r="LS37" s="18"/>
      <c r="LT37" s="18"/>
      <c r="LU37" s="18"/>
      <c r="LV37" s="18"/>
      <c r="LW37" s="18"/>
      <c r="LX37" s="18"/>
      <c r="LY37" s="18"/>
      <c r="LZ37" s="18"/>
      <c r="MA37" s="18"/>
      <c r="MB37" s="18"/>
      <c r="MC37" s="18"/>
      <c r="MD37" s="18"/>
      <c r="ME37" s="18"/>
      <c r="MF37" s="19"/>
      <c r="MG37" s="17"/>
      <c r="MH37" s="18"/>
      <c r="MI37" s="18"/>
      <c r="MJ37" s="18"/>
      <c r="MK37" s="18"/>
      <c r="ML37" s="18"/>
      <c r="MM37" s="18"/>
      <c r="MN37" s="18"/>
      <c r="MO37" s="18"/>
      <c r="MP37" s="18"/>
      <c r="MQ37" s="18"/>
      <c r="MR37" s="18"/>
      <c r="MS37" s="18"/>
      <c r="MT37" s="18"/>
      <c r="MU37" s="18"/>
      <c r="MV37" s="18"/>
      <c r="MW37" s="18"/>
      <c r="MX37" s="18"/>
      <c r="MY37" s="18"/>
      <c r="MZ37" s="18"/>
      <c r="NA37" s="18"/>
      <c r="NB37" s="18"/>
      <c r="NC37" s="18"/>
      <c r="ND37" s="18"/>
      <c r="NE37" s="18"/>
      <c r="NF37" s="18"/>
      <c r="NG37" s="18"/>
      <c r="NH37" s="18"/>
      <c r="NI37" s="82"/>
      <c r="NJ37" s="85"/>
    </row>
    <row r="38" spans="1:374" x14ac:dyDescent="0.25">
      <c r="A38" s="234"/>
      <c r="B38" s="98">
        <v>26</v>
      </c>
      <c r="C38" s="121" t="s">
        <v>348</v>
      </c>
      <c r="D38" s="42">
        <f>导入程序及细部计划!F102</f>
        <v>42941</v>
      </c>
      <c r="E38" s="42">
        <f>导入程序及细部计划!G112</f>
        <v>42997</v>
      </c>
      <c r="F38" s="38">
        <f t="shared" si="12"/>
        <v>51</v>
      </c>
      <c r="G38" s="2">
        <v>1</v>
      </c>
      <c r="H38" s="2">
        <v>3</v>
      </c>
      <c r="I38" s="2">
        <v>12</v>
      </c>
      <c r="J38" s="2">
        <v>2</v>
      </c>
      <c r="K38" s="2">
        <v>8</v>
      </c>
      <c r="L38" s="2">
        <v>15</v>
      </c>
      <c r="M38" s="7">
        <v>0</v>
      </c>
      <c r="N38" s="110">
        <v>10</v>
      </c>
      <c r="O38" s="15"/>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9"/>
      <c r="AS38" s="17"/>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9"/>
      <c r="BW38" s="17"/>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9"/>
      <c r="DA38" s="17"/>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9"/>
      <c r="EE38" s="17"/>
      <c r="EF38" s="18"/>
      <c r="EG38" s="18"/>
      <c r="EH38" s="18"/>
      <c r="EI38" s="18"/>
      <c r="EJ38" s="18"/>
      <c r="EK38" s="18"/>
      <c r="EL38" s="18"/>
      <c r="EM38" s="18"/>
      <c r="EN38" s="18"/>
      <c r="EO38" s="18"/>
      <c r="EP38" s="18"/>
      <c r="EQ38" s="18"/>
      <c r="ER38" s="18"/>
      <c r="ES38" s="18"/>
      <c r="ET38" s="18"/>
      <c r="EU38" s="18"/>
      <c r="EV38" s="18"/>
      <c r="EW38" s="18"/>
      <c r="EX38" s="18"/>
      <c r="EY38" s="18"/>
      <c r="EZ38" s="18"/>
      <c r="FA38" s="18"/>
      <c r="FB38" s="18"/>
      <c r="FC38" s="18"/>
      <c r="FD38" s="18"/>
      <c r="FE38" s="18"/>
      <c r="FF38" s="18"/>
      <c r="FG38" s="18"/>
      <c r="FH38" s="19"/>
      <c r="FI38" s="17"/>
      <c r="FJ38" s="18"/>
      <c r="FK38" s="18"/>
      <c r="FL38" s="18"/>
      <c r="FM38" s="18"/>
      <c r="FN38" s="18"/>
      <c r="FO38" s="18"/>
      <c r="FP38" s="18"/>
      <c r="FQ38" s="18"/>
      <c r="FR38" s="18"/>
      <c r="FS38" s="18"/>
      <c r="FT38" s="18"/>
      <c r="FU38" s="18"/>
      <c r="FV38" s="18"/>
      <c r="FW38" s="18"/>
      <c r="FX38" s="18"/>
      <c r="FY38" s="18"/>
      <c r="FZ38" s="18"/>
      <c r="GA38" s="18"/>
      <c r="GB38" s="18"/>
      <c r="GC38" s="18"/>
      <c r="GD38" s="18"/>
      <c r="GE38" s="18"/>
      <c r="GF38" s="18"/>
      <c r="GG38" s="18"/>
      <c r="GH38" s="18"/>
      <c r="GI38" s="18"/>
      <c r="GJ38" s="18"/>
      <c r="GK38" s="18"/>
      <c r="GL38" s="19"/>
      <c r="GM38" s="17"/>
      <c r="GN38" s="18"/>
      <c r="GO38" s="18"/>
      <c r="GP38" s="18"/>
      <c r="GQ38" s="18"/>
      <c r="GR38" s="18"/>
      <c r="GS38" s="18"/>
      <c r="GT38" s="18"/>
      <c r="GU38" s="18"/>
      <c r="GV38" s="18"/>
      <c r="GW38" s="18"/>
      <c r="GX38" s="18"/>
      <c r="GY38" s="18"/>
      <c r="GZ38" s="18"/>
      <c r="HA38" s="18"/>
      <c r="HB38" s="18"/>
      <c r="HC38" s="18"/>
      <c r="HD38" s="18"/>
      <c r="HE38" s="18"/>
      <c r="HF38" s="18"/>
      <c r="HG38" s="18"/>
      <c r="HH38" s="18"/>
      <c r="HI38" s="18"/>
      <c r="HJ38" s="18"/>
      <c r="HK38" s="18"/>
      <c r="HL38" s="18"/>
      <c r="HM38" s="18"/>
      <c r="HN38" s="18"/>
      <c r="HO38" s="18"/>
      <c r="HP38" s="19"/>
      <c r="HQ38" s="17"/>
      <c r="HR38" s="18"/>
      <c r="HS38" s="18"/>
      <c r="HT38" s="18"/>
      <c r="HU38" s="18"/>
      <c r="HV38" s="18"/>
      <c r="HW38" s="18"/>
      <c r="HX38" s="18"/>
      <c r="HY38" s="18"/>
      <c r="HZ38" s="18"/>
      <c r="IA38" s="18"/>
      <c r="IB38" s="18"/>
      <c r="IC38" s="18"/>
      <c r="ID38" s="18"/>
      <c r="IE38" s="18"/>
      <c r="IF38" s="18"/>
      <c r="IG38" s="18"/>
      <c r="IH38" s="18"/>
      <c r="II38" s="18"/>
      <c r="IJ38" s="18"/>
      <c r="IK38" s="18"/>
      <c r="IL38" s="18"/>
      <c r="IM38" s="18"/>
      <c r="IN38" s="18"/>
      <c r="IO38" s="18"/>
      <c r="IP38" s="18"/>
      <c r="IQ38" s="18"/>
      <c r="IR38" s="18"/>
      <c r="IS38" s="18"/>
      <c r="IT38" s="19"/>
      <c r="IU38" s="17"/>
      <c r="IV38" s="18"/>
      <c r="IW38" s="18"/>
      <c r="IX38" s="18"/>
      <c r="IY38" s="18"/>
      <c r="IZ38" s="18"/>
      <c r="JA38" s="18"/>
      <c r="JB38" s="18"/>
      <c r="JC38" s="18"/>
      <c r="JD38" s="18"/>
      <c r="JE38" s="18"/>
      <c r="JF38" s="18"/>
      <c r="JG38" s="18"/>
      <c r="JH38" s="18"/>
      <c r="JI38" s="18"/>
      <c r="JJ38" s="18"/>
      <c r="JK38" s="18"/>
      <c r="JL38" s="18"/>
      <c r="JM38" s="18"/>
      <c r="JN38" s="18"/>
      <c r="JO38" s="18"/>
      <c r="JP38" s="18"/>
      <c r="JQ38" s="18"/>
      <c r="JR38" s="18"/>
      <c r="JS38" s="18"/>
      <c r="JT38" s="18"/>
      <c r="JU38" s="18"/>
      <c r="JV38" s="18"/>
      <c r="JW38" s="18"/>
      <c r="JX38" s="19"/>
      <c r="JY38" s="17"/>
      <c r="JZ38" s="18"/>
      <c r="KA38" s="18"/>
      <c r="KB38" s="18"/>
      <c r="KC38" s="18"/>
      <c r="KD38" s="18"/>
      <c r="KE38" s="18"/>
      <c r="KF38" s="18"/>
      <c r="KG38" s="18"/>
      <c r="KH38" s="18"/>
      <c r="KI38" s="18"/>
      <c r="KJ38" s="18"/>
      <c r="KK38" s="18"/>
      <c r="KL38" s="18"/>
      <c r="KM38" s="18"/>
      <c r="KN38" s="18"/>
      <c r="KO38" s="18"/>
      <c r="KP38" s="18"/>
      <c r="KQ38" s="18"/>
      <c r="KR38" s="18"/>
      <c r="KS38" s="18"/>
      <c r="KT38" s="18"/>
      <c r="KU38" s="18"/>
      <c r="KV38" s="18"/>
      <c r="KW38" s="18"/>
      <c r="KX38" s="18"/>
      <c r="KY38" s="18"/>
      <c r="KZ38" s="18"/>
      <c r="LA38" s="18"/>
      <c r="LB38" s="19"/>
      <c r="LC38" s="17"/>
      <c r="LD38" s="18"/>
      <c r="LE38" s="18"/>
      <c r="LF38" s="18"/>
      <c r="LG38" s="18"/>
      <c r="LH38" s="18"/>
      <c r="LI38" s="18"/>
      <c r="LJ38" s="18"/>
      <c r="LK38" s="18"/>
      <c r="LL38" s="18"/>
      <c r="LM38" s="18"/>
      <c r="LN38" s="18"/>
      <c r="LO38" s="18"/>
      <c r="LP38" s="18"/>
      <c r="LQ38" s="18"/>
      <c r="LR38" s="18"/>
      <c r="LS38" s="18"/>
      <c r="LT38" s="18"/>
      <c r="LU38" s="18"/>
      <c r="LV38" s="18"/>
      <c r="LW38" s="18"/>
      <c r="LX38" s="18"/>
      <c r="LY38" s="18"/>
      <c r="LZ38" s="18"/>
      <c r="MA38" s="18"/>
      <c r="MB38" s="18"/>
      <c r="MC38" s="18"/>
      <c r="MD38" s="18"/>
      <c r="ME38" s="18"/>
      <c r="MF38" s="19"/>
      <c r="MG38" s="17"/>
      <c r="MH38" s="18"/>
      <c r="MI38" s="18"/>
      <c r="MJ38" s="18"/>
      <c r="MK38" s="18"/>
      <c r="ML38" s="18"/>
      <c r="MM38" s="18"/>
      <c r="MN38" s="18"/>
      <c r="MO38" s="18"/>
      <c r="MP38" s="18"/>
      <c r="MQ38" s="18"/>
      <c r="MR38" s="18"/>
      <c r="MS38" s="18"/>
      <c r="MT38" s="18"/>
      <c r="MU38" s="18"/>
      <c r="MV38" s="18"/>
      <c r="MW38" s="18"/>
      <c r="MX38" s="18"/>
      <c r="MY38" s="18"/>
      <c r="MZ38" s="18"/>
      <c r="NA38" s="18"/>
      <c r="NB38" s="18"/>
      <c r="NC38" s="18"/>
      <c r="ND38" s="18"/>
      <c r="NE38" s="18"/>
      <c r="NF38" s="18"/>
      <c r="NG38" s="18"/>
      <c r="NH38" s="18"/>
      <c r="NI38" s="82"/>
      <c r="NJ38" s="85"/>
    </row>
    <row r="39" spans="1:374" x14ac:dyDescent="0.25">
      <c r="A39" s="234"/>
      <c r="B39" s="98">
        <v>27</v>
      </c>
      <c r="C39" s="121" t="s">
        <v>349</v>
      </c>
      <c r="D39" s="42"/>
      <c r="E39" s="42"/>
      <c r="F39" s="38"/>
      <c r="G39" s="2"/>
      <c r="H39" s="2"/>
      <c r="I39" s="2"/>
      <c r="J39" s="2"/>
      <c r="K39" s="2"/>
      <c r="L39" s="2"/>
      <c r="M39" s="7"/>
      <c r="N39" s="110"/>
      <c r="O39" s="82"/>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9"/>
      <c r="AS39" s="17"/>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9"/>
      <c r="BW39" s="17"/>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9"/>
      <c r="DA39" s="17"/>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9"/>
      <c r="EE39" s="17"/>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9"/>
      <c r="FI39" s="17"/>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9"/>
      <c r="GM39" s="17"/>
      <c r="GN39" s="18"/>
      <c r="GO39" s="18"/>
      <c r="GP39" s="18"/>
      <c r="GQ39" s="18"/>
      <c r="GR39" s="18"/>
      <c r="GS39" s="18"/>
      <c r="GT39" s="18"/>
      <c r="GU39" s="18"/>
      <c r="GV39" s="18"/>
      <c r="GW39" s="18"/>
      <c r="GX39" s="18"/>
      <c r="GY39" s="18"/>
      <c r="GZ39" s="18"/>
      <c r="HA39" s="18"/>
      <c r="HB39" s="18"/>
      <c r="HC39" s="18"/>
      <c r="HD39" s="18"/>
      <c r="HE39" s="18"/>
      <c r="HF39" s="18"/>
      <c r="HG39" s="18"/>
      <c r="HH39" s="18"/>
      <c r="HI39" s="18"/>
      <c r="HJ39" s="18"/>
      <c r="HK39" s="18"/>
      <c r="HL39" s="18"/>
      <c r="HM39" s="18"/>
      <c r="HN39" s="18"/>
      <c r="HO39" s="18"/>
      <c r="HP39" s="19"/>
      <c r="HQ39" s="17"/>
      <c r="HR39" s="18"/>
      <c r="HS39" s="18"/>
      <c r="HT39" s="18"/>
      <c r="HU39" s="18"/>
      <c r="HV39" s="18"/>
      <c r="HW39" s="18"/>
      <c r="HX39" s="18"/>
      <c r="HY39" s="18"/>
      <c r="HZ39" s="18"/>
      <c r="IA39" s="18"/>
      <c r="IB39" s="18"/>
      <c r="IC39" s="18"/>
      <c r="ID39" s="18"/>
      <c r="IE39" s="18"/>
      <c r="IF39" s="18"/>
      <c r="IG39" s="18"/>
      <c r="IH39" s="18"/>
      <c r="II39" s="18"/>
      <c r="IJ39" s="18"/>
      <c r="IK39" s="18"/>
      <c r="IL39" s="18"/>
      <c r="IM39" s="18"/>
      <c r="IN39" s="18"/>
      <c r="IO39" s="18"/>
      <c r="IP39" s="18"/>
      <c r="IQ39" s="18"/>
      <c r="IR39" s="18"/>
      <c r="IS39" s="18"/>
      <c r="IT39" s="19"/>
      <c r="IU39" s="17"/>
      <c r="IV39" s="18"/>
      <c r="IW39" s="18"/>
      <c r="IX39" s="18"/>
      <c r="IY39" s="18"/>
      <c r="IZ39" s="18"/>
      <c r="JA39" s="18"/>
      <c r="JB39" s="18"/>
      <c r="JC39" s="18"/>
      <c r="JD39" s="18"/>
      <c r="JE39" s="18"/>
      <c r="JF39" s="18"/>
      <c r="JG39" s="18"/>
      <c r="JH39" s="18"/>
      <c r="JI39" s="18"/>
      <c r="JJ39" s="18"/>
      <c r="JK39" s="18"/>
      <c r="JL39" s="18"/>
      <c r="JM39" s="18"/>
      <c r="JN39" s="18"/>
      <c r="JO39" s="18"/>
      <c r="JP39" s="18"/>
      <c r="JQ39" s="18"/>
      <c r="JR39" s="18"/>
      <c r="JS39" s="18"/>
      <c r="JT39" s="18"/>
      <c r="JU39" s="18"/>
      <c r="JV39" s="18"/>
      <c r="JW39" s="18"/>
      <c r="JX39" s="19"/>
      <c r="JY39" s="17"/>
      <c r="JZ39" s="18"/>
      <c r="KA39" s="18"/>
      <c r="KB39" s="18"/>
      <c r="KC39" s="18"/>
      <c r="KD39" s="18"/>
      <c r="KE39" s="18"/>
      <c r="KF39" s="18"/>
      <c r="KG39" s="18"/>
      <c r="KH39" s="18"/>
      <c r="KI39" s="18"/>
      <c r="KJ39" s="18"/>
      <c r="KK39" s="18"/>
      <c r="KL39" s="18"/>
      <c r="KM39" s="18"/>
      <c r="KN39" s="18"/>
      <c r="KO39" s="18"/>
      <c r="KP39" s="18"/>
      <c r="KQ39" s="18"/>
      <c r="KR39" s="18"/>
      <c r="KS39" s="18"/>
      <c r="KT39" s="18"/>
      <c r="KU39" s="18"/>
      <c r="KV39" s="18"/>
      <c r="KW39" s="18"/>
      <c r="KX39" s="18"/>
      <c r="KY39" s="18"/>
      <c r="KZ39" s="18"/>
      <c r="LA39" s="18"/>
      <c r="LB39" s="19"/>
      <c r="LC39" s="17"/>
      <c r="LD39" s="18"/>
      <c r="LE39" s="18"/>
      <c r="LF39" s="18"/>
      <c r="LG39" s="18"/>
      <c r="LH39" s="18"/>
      <c r="LI39" s="18"/>
      <c r="LJ39" s="18"/>
      <c r="LK39" s="18"/>
      <c r="LL39" s="18"/>
      <c r="LM39" s="18"/>
      <c r="LN39" s="18"/>
      <c r="LO39" s="18"/>
      <c r="LP39" s="18"/>
      <c r="LQ39" s="18"/>
      <c r="LR39" s="18"/>
      <c r="LS39" s="18"/>
      <c r="LT39" s="18"/>
      <c r="LU39" s="18"/>
      <c r="LV39" s="18"/>
      <c r="LW39" s="18"/>
      <c r="LX39" s="18"/>
      <c r="LY39" s="18"/>
      <c r="LZ39" s="18"/>
      <c r="MA39" s="18"/>
      <c r="MB39" s="18"/>
      <c r="MC39" s="18"/>
      <c r="MD39" s="18"/>
      <c r="ME39" s="18"/>
      <c r="MF39" s="19"/>
      <c r="MG39" s="17"/>
      <c r="MH39" s="18"/>
      <c r="MI39" s="18"/>
      <c r="MJ39" s="18"/>
      <c r="MK39" s="18"/>
      <c r="ML39" s="18"/>
      <c r="MM39" s="18"/>
      <c r="MN39" s="18"/>
      <c r="MO39" s="18"/>
      <c r="MP39" s="18"/>
      <c r="MQ39" s="18"/>
      <c r="MR39" s="18"/>
      <c r="MS39" s="18"/>
      <c r="MT39" s="18"/>
      <c r="MU39" s="18"/>
      <c r="MV39" s="18"/>
      <c r="MW39" s="18"/>
      <c r="MX39" s="18"/>
      <c r="MY39" s="18"/>
      <c r="MZ39" s="18"/>
      <c r="NA39" s="18"/>
      <c r="NB39" s="18"/>
      <c r="NC39" s="18"/>
      <c r="ND39" s="18"/>
      <c r="NE39" s="18"/>
      <c r="NF39" s="18"/>
      <c r="NG39" s="18"/>
      <c r="NH39" s="18"/>
      <c r="NI39" s="82"/>
      <c r="NJ39" s="85"/>
    </row>
    <row r="40" spans="1:374" x14ac:dyDescent="0.25">
      <c r="A40" s="234"/>
      <c r="B40" s="98">
        <v>28</v>
      </c>
      <c r="C40" s="121" t="s">
        <v>399</v>
      </c>
      <c r="D40" s="106"/>
      <c r="E40" s="44"/>
      <c r="F40" s="39"/>
      <c r="G40" s="102"/>
      <c r="H40" s="8"/>
      <c r="I40" s="8"/>
      <c r="J40" s="8"/>
      <c r="K40" s="8"/>
      <c r="L40" s="8"/>
      <c r="M40" s="9"/>
      <c r="N40" s="111"/>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4"/>
      <c r="AS40" s="83"/>
      <c r="AT40" s="82"/>
      <c r="AU40" s="82"/>
      <c r="AV40" s="82"/>
      <c r="AW40" s="82"/>
      <c r="AX40" s="82"/>
      <c r="AY40" s="82"/>
      <c r="AZ40" s="82"/>
      <c r="BA40" s="82"/>
      <c r="BB40" s="82"/>
      <c r="BC40" s="82"/>
      <c r="BD40" s="82"/>
      <c r="BE40" s="82"/>
      <c r="BF40" s="82"/>
      <c r="BG40" s="82"/>
      <c r="BH40" s="82"/>
      <c r="BI40" s="82"/>
      <c r="BJ40" s="82"/>
      <c r="BK40" s="82"/>
      <c r="BL40" s="82"/>
      <c r="BM40" s="82"/>
      <c r="BN40" s="82"/>
      <c r="BO40" s="82"/>
      <c r="BP40" s="82"/>
      <c r="BQ40" s="82"/>
      <c r="BR40" s="82"/>
      <c r="BS40" s="82"/>
      <c r="BT40" s="82"/>
      <c r="BU40" s="82"/>
      <c r="BV40" s="84"/>
      <c r="BW40" s="83"/>
      <c r="BX40" s="82"/>
      <c r="BY40" s="82"/>
      <c r="BZ40" s="82"/>
      <c r="CA40" s="82"/>
      <c r="CB40" s="82"/>
      <c r="CC40" s="82"/>
      <c r="CD40" s="82"/>
      <c r="CE40" s="82"/>
      <c r="CF40" s="82"/>
      <c r="CG40" s="82"/>
      <c r="CH40" s="82"/>
      <c r="CI40" s="82"/>
      <c r="CJ40" s="82"/>
      <c r="CK40" s="82"/>
      <c r="CL40" s="82"/>
      <c r="CM40" s="82"/>
      <c r="CN40" s="82"/>
      <c r="CO40" s="82"/>
      <c r="CP40" s="82"/>
      <c r="CQ40" s="82"/>
      <c r="CR40" s="82"/>
      <c r="CS40" s="82"/>
      <c r="CT40" s="82"/>
      <c r="CU40" s="82"/>
      <c r="CV40" s="82"/>
      <c r="CW40" s="82"/>
      <c r="CX40" s="82"/>
      <c r="CY40" s="82"/>
      <c r="CZ40" s="84"/>
      <c r="DA40" s="83"/>
      <c r="DB40" s="82"/>
      <c r="DC40" s="82"/>
      <c r="DD40" s="82"/>
      <c r="DE40" s="82"/>
      <c r="DF40" s="82"/>
      <c r="DG40" s="82"/>
      <c r="DH40" s="82"/>
      <c r="DI40" s="82"/>
      <c r="DJ40" s="82"/>
      <c r="DK40" s="82"/>
      <c r="DL40" s="82"/>
      <c r="DM40" s="82"/>
      <c r="DN40" s="82"/>
      <c r="DO40" s="82"/>
      <c r="DP40" s="82"/>
      <c r="DQ40" s="82"/>
      <c r="DR40" s="82"/>
      <c r="DS40" s="82"/>
      <c r="DT40" s="82"/>
      <c r="DU40" s="82"/>
      <c r="DV40" s="82"/>
      <c r="DW40" s="82"/>
      <c r="DX40" s="82"/>
      <c r="DY40" s="82"/>
      <c r="DZ40" s="82"/>
      <c r="EA40" s="82"/>
      <c r="EB40" s="82"/>
      <c r="EC40" s="82"/>
      <c r="ED40" s="84"/>
      <c r="EE40" s="83"/>
      <c r="EF40" s="82"/>
      <c r="EG40" s="82"/>
      <c r="EH40" s="82"/>
      <c r="EI40" s="82"/>
      <c r="EJ40" s="82"/>
      <c r="EK40" s="82"/>
      <c r="EL40" s="82"/>
      <c r="EM40" s="82"/>
      <c r="EN40" s="82"/>
      <c r="EO40" s="82"/>
      <c r="EP40" s="82"/>
      <c r="EQ40" s="82"/>
      <c r="ER40" s="82"/>
      <c r="ES40" s="82"/>
      <c r="ET40" s="82"/>
      <c r="EU40" s="82"/>
      <c r="EV40" s="82"/>
      <c r="EW40" s="82"/>
      <c r="EX40" s="82"/>
      <c r="EY40" s="82"/>
      <c r="EZ40" s="82"/>
      <c r="FA40" s="82"/>
      <c r="FB40" s="82"/>
      <c r="FC40" s="82"/>
      <c r="FD40" s="82"/>
      <c r="FE40" s="82"/>
      <c r="FF40" s="82"/>
      <c r="FG40" s="82"/>
      <c r="FH40" s="84"/>
      <c r="FI40" s="83"/>
      <c r="FJ40" s="82"/>
      <c r="FK40" s="82"/>
      <c r="FL40" s="82"/>
      <c r="FM40" s="82"/>
      <c r="FN40" s="82"/>
      <c r="FO40" s="82"/>
      <c r="FP40" s="82"/>
      <c r="FQ40" s="82"/>
      <c r="FR40" s="82"/>
      <c r="FS40" s="82"/>
      <c r="FT40" s="82"/>
      <c r="FU40" s="82"/>
      <c r="FV40" s="82"/>
      <c r="FW40" s="82"/>
      <c r="FX40" s="82"/>
      <c r="FY40" s="82"/>
      <c r="FZ40" s="82"/>
      <c r="GA40" s="82"/>
      <c r="GB40" s="82"/>
      <c r="GC40" s="82"/>
      <c r="GD40" s="82"/>
      <c r="GE40" s="82"/>
      <c r="GF40" s="82"/>
      <c r="GG40" s="82"/>
      <c r="GH40" s="82"/>
      <c r="GI40" s="82"/>
      <c r="GJ40" s="82"/>
      <c r="GK40" s="82"/>
      <c r="GL40" s="84"/>
      <c r="GM40" s="83"/>
      <c r="GN40" s="82"/>
      <c r="GO40" s="82"/>
      <c r="GP40" s="82"/>
      <c r="GQ40" s="82"/>
      <c r="GR40" s="82"/>
      <c r="GS40" s="82"/>
      <c r="GT40" s="82"/>
      <c r="GU40" s="82"/>
      <c r="GV40" s="82"/>
      <c r="GW40" s="82"/>
      <c r="GX40" s="82"/>
      <c r="GY40" s="82"/>
      <c r="GZ40" s="82"/>
      <c r="HA40" s="82"/>
      <c r="HB40" s="82"/>
      <c r="HC40" s="82"/>
      <c r="HD40" s="82"/>
      <c r="HE40" s="82"/>
      <c r="HF40" s="82"/>
      <c r="HG40" s="82"/>
      <c r="HH40" s="82"/>
      <c r="HI40" s="82"/>
      <c r="HJ40" s="82"/>
      <c r="HK40" s="82"/>
      <c r="HL40" s="82"/>
      <c r="HM40" s="82"/>
      <c r="HN40" s="82"/>
      <c r="HO40" s="82"/>
      <c r="HP40" s="84"/>
      <c r="HQ40" s="83"/>
      <c r="HR40" s="82"/>
      <c r="HS40" s="82"/>
      <c r="HT40" s="82"/>
      <c r="HU40" s="82"/>
      <c r="HV40" s="82"/>
      <c r="HW40" s="82"/>
      <c r="HX40" s="82"/>
      <c r="HY40" s="82"/>
      <c r="HZ40" s="82"/>
      <c r="IA40" s="82"/>
      <c r="IB40" s="82"/>
      <c r="IC40" s="82"/>
      <c r="ID40" s="82"/>
      <c r="IE40" s="82"/>
      <c r="IF40" s="82"/>
      <c r="IG40" s="82"/>
      <c r="IH40" s="82"/>
      <c r="II40" s="82"/>
      <c r="IJ40" s="82"/>
      <c r="IK40" s="82"/>
      <c r="IL40" s="82"/>
      <c r="IM40" s="82"/>
      <c r="IN40" s="82"/>
      <c r="IO40" s="82"/>
      <c r="IP40" s="82"/>
      <c r="IQ40" s="82"/>
      <c r="IR40" s="82"/>
      <c r="IS40" s="82"/>
      <c r="IT40" s="84"/>
      <c r="IU40" s="83"/>
      <c r="IV40" s="82"/>
      <c r="IW40" s="82"/>
      <c r="IX40" s="82"/>
      <c r="IY40" s="82"/>
      <c r="IZ40" s="82"/>
      <c r="JA40" s="82"/>
      <c r="JB40" s="82"/>
      <c r="JC40" s="82"/>
      <c r="JD40" s="82"/>
      <c r="JE40" s="82"/>
      <c r="JF40" s="82"/>
      <c r="JG40" s="82"/>
      <c r="JH40" s="82"/>
      <c r="JI40" s="82"/>
      <c r="JJ40" s="82"/>
      <c r="JK40" s="82"/>
      <c r="JL40" s="82"/>
      <c r="JM40" s="82"/>
      <c r="JN40" s="82"/>
      <c r="JO40" s="82"/>
      <c r="JP40" s="82"/>
      <c r="JQ40" s="82"/>
      <c r="JR40" s="82"/>
      <c r="JS40" s="82"/>
      <c r="JT40" s="82"/>
      <c r="JU40" s="82"/>
      <c r="JV40" s="82"/>
      <c r="JW40" s="82"/>
      <c r="JX40" s="84"/>
      <c r="JY40" s="83"/>
      <c r="JZ40" s="82"/>
      <c r="KA40" s="82"/>
      <c r="KB40" s="82"/>
      <c r="KC40" s="82"/>
      <c r="KD40" s="82"/>
      <c r="KE40" s="82"/>
      <c r="KF40" s="82"/>
      <c r="KG40" s="82"/>
      <c r="KH40" s="82"/>
      <c r="KI40" s="82"/>
      <c r="KJ40" s="82"/>
      <c r="KK40" s="82"/>
      <c r="KL40" s="82"/>
      <c r="KM40" s="82"/>
      <c r="KN40" s="82"/>
      <c r="KO40" s="82"/>
      <c r="KP40" s="82"/>
      <c r="KQ40" s="82"/>
      <c r="KR40" s="82"/>
      <c r="KS40" s="82"/>
      <c r="KT40" s="82"/>
      <c r="KU40" s="82"/>
      <c r="KV40" s="82"/>
      <c r="KW40" s="82"/>
      <c r="KX40" s="82"/>
      <c r="KY40" s="82"/>
      <c r="KZ40" s="82"/>
      <c r="LA40" s="82"/>
      <c r="LB40" s="84"/>
      <c r="LC40" s="83"/>
      <c r="LD40" s="82"/>
      <c r="LE40" s="82"/>
      <c r="LF40" s="82"/>
      <c r="LG40" s="82"/>
      <c r="LH40" s="82"/>
      <c r="LI40" s="82"/>
      <c r="LJ40" s="82"/>
      <c r="LK40" s="82"/>
      <c r="LL40" s="82"/>
      <c r="LM40" s="82"/>
      <c r="LN40" s="82"/>
      <c r="LO40" s="82"/>
      <c r="LP40" s="82"/>
      <c r="LQ40" s="82"/>
      <c r="LR40" s="82"/>
      <c r="LS40" s="82"/>
      <c r="LT40" s="82"/>
      <c r="LU40" s="82"/>
      <c r="LV40" s="82"/>
      <c r="LW40" s="82"/>
      <c r="LX40" s="82"/>
      <c r="LY40" s="82"/>
      <c r="LZ40" s="82"/>
      <c r="MA40" s="82"/>
      <c r="MB40" s="82"/>
      <c r="MC40" s="82"/>
      <c r="MD40" s="82"/>
      <c r="ME40" s="82"/>
      <c r="MF40" s="84"/>
      <c r="MG40" s="83"/>
      <c r="MH40" s="82"/>
      <c r="MI40" s="82"/>
      <c r="MJ40" s="82"/>
      <c r="MK40" s="82"/>
      <c r="ML40" s="82"/>
      <c r="MM40" s="82"/>
      <c r="MN40" s="82"/>
      <c r="MO40" s="82"/>
      <c r="MP40" s="82"/>
      <c r="MQ40" s="82"/>
      <c r="MR40" s="82"/>
      <c r="MS40" s="82"/>
      <c r="MT40" s="82"/>
      <c r="MU40" s="82"/>
      <c r="MV40" s="82"/>
      <c r="MW40" s="82"/>
      <c r="MX40" s="82"/>
      <c r="MY40" s="82"/>
      <c r="MZ40" s="82"/>
      <c r="NA40" s="82"/>
      <c r="NB40" s="82"/>
      <c r="NC40" s="82"/>
      <c r="ND40" s="82"/>
      <c r="NE40" s="82"/>
      <c r="NF40" s="82"/>
      <c r="NG40" s="82"/>
      <c r="NH40" s="82"/>
      <c r="NI40" s="82"/>
      <c r="NJ40" s="85"/>
    </row>
    <row r="41" spans="1:374" x14ac:dyDescent="0.25">
      <c r="A41" s="234"/>
      <c r="B41" s="115" t="s">
        <v>335</v>
      </c>
      <c r="C41" s="116"/>
      <c r="D41" s="116"/>
      <c r="E41" s="116"/>
      <c r="F41" s="116"/>
      <c r="G41" s="116"/>
      <c r="H41" s="116"/>
      <c r="I41" s="116"/>
      <c r="J41" s="116"/>
      <c r="K41" s="116"/>
      <c r="L41" s="116"/>
      <c r="M41" s="116"/>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c r="BO41" s="101"/>
      <c r="BP41" s="101"/>
      <c r="BQ41" s="101"/>
      <c r="BR41" s="101"/>
      <c r="BS41" s="101"/>
      <c r="BT41" s="101"/>
      <c r="BU41" s="101"/>
      <c r="BV41" s="101"/>
      <c r="BW41" s="101"/>
      <c r="BX41" s="101"/>
      <c r="BY41" s="101"/>
      <c r="BZ41" s="101"/>
      <c r="CA41" s="101"/>
      <c r="CB41" s="101"/>
      <c r="CC41" s="101"/>
      <c r="CD41" s="101"/>
      <c r="CE41" s="101"/>
      <c r="CF41" s="101"/>
      <c r="CG41" s="101"/>
      <c r="CH41" s="101"/>
      <c r="CI41" s="101"/>
      <c r="CJ41" s="101"/>
      <c r="CK41" s="101"/>
      <c r="CL41" s="101"/>
      <c r="CM41" s="101"/>
      <c r="CN41" s="101"/>
      <c r="CO41" s="101"/>
      <c r="CP41" s="101"/>
      <c r="CQ41" s="101"/>
      <c r="CR41" s="101"/>
      <c r="CS41" s="101"/>
      <c r="CT41" s="101"/>
      <c r="CU41" s="101"/>
      <c r="CV41" s="101"/>
      <c r="CW41" s="101"/>
      <c r="CX41" s="101"/>
      <c r="CY41" s="101"/>
      <c r="CZ41" s="101"/>
      <c r="DA41" s="101"/>
      <c r="DB41" s="101"/>
      <c r="DC41" s="101"/>
      <c r="DD41" s="101"/>
      <c r="DE41" s="101"/>
      <c r="DF41" s="101"/>
      <c r="DG41" s="101"/>
      <c r="DH41" s="101"/>
      <c r="DI41" s="101"/>
      <c r="DJ41" s="101"/>
      <c r="DK41" s="101"/>
      <c r="DL41" s="101"/>
      <c r="DM41" s="101"/>
      <c r="DN41" s="101"/>
      <c r="DO41" s="101"/>
      <c r="DP41" s="101"/>
      <c r="DQ41" s="101"/>
      <c r="DR41" s="101"/>
      <c r="DS41" s="101"/>
      <c r="DT41" s="101"/>
      <c r="DU41" s="101"/>
      <c r="DV41" s="101"/>
      <c r="DW41" s="101"/>
      <c r="DX41" s="101"/>
      <c r="DY41" s="101"/>
      <c r="DZ41" s="101"/>
      <c r="EA41" s="101"/>
      <c r="EB41" s="101"/>
      <c r="EC41" s="101"/>
      <c r="ED41" s="101"/>
      <c r="EE41" s="101"/>
      <c r="EF41" s="101"/>
      <c r="EG41" s="101"/>
      <c r="EH41" s="101"/>
      <c r="EI41" s="101"/>
      <c r="EJ41" s="101"/>
      <c r="EK41" s="101"/>
      <c r="EL41" s="101"/>
      <c r="EM41" s="101"/>
      <c r="EN41" s="101"/>
      <c r="EO41" s="101"/>
      <c r="EP41" s="101"/>
      <c r="EQ41" s="101"/>
      <c r="ER41" s="101"/>
      <c r="ES41" s="101"/>
      <c r="ET41" s="101"/>
      <c r="EU41" s="101"/>
      <c r="EV41" s="101"/>
      <c r="EW41" s="101"/>
      <c r="EX41" s="101"/>
      <c r="EY41" s="101"/>
      <c r="EZ41" s="101"/>
      <c r="FA41" s="101"/>
      <c r="FB41" s="101"/>
      <c r="FC41" s="101"/>
      <c r="FD41" s="101"/>
      <c r="FE41" s="101"/>
      <c r="FF41" s="101"/>
      <c r="FG41" s="101"/>
      <c r="FH41" s="101"/>
      <c r="FI41" s="101"/>
      <c r="FJ41" s="101"/>
      <c r="FK41" s="101"/>
      <c r="FL41" s="101"/>
      <c r="FM41" s="101"/>
      <c r="FN41" s="101"/>
      <c r="FO41" s="101"/>
      <c r="FP41" s="101"/>
      <c r="FQ41" s="101"/>
      <c r="FR41" s="101"/>
      <c r="FS41" s="101"/>
      <c r="FT41" s="101"/>
      <c r="FU41" s="101"/>
      <c r="FV41" s="101"/>
      <c r="FW41" s="101"/>
      <c r="FX41" s="101"/>
      <c r="FY41" s="101"/>
      <c r="FZ41" s="101"/>
      <c r="GA41" s="101"/>
      <c r="GB41" s="101"/>
      <c r="GC41" s="101"/>
      <c r="GD41" s="101"/>
      <c r="GE41" s="101"/>
      <c r="GF41" s="101"/>
      <c r="GG41" s="101"/>
      <c r="GH41" s="101"/>
      <c r="GI41" s="101"/>
      <c r="GJ41" s="101"/>
      <c r="GK41" s="101"/>
      <c r="GL41" s="101"/>
      <c r="GM41" s="101"/>
      <c r="GN41" s="101"/>
      <c r="GO41" s="101"/>
      <c r="GP41" s="101"/>
      <c r="GQ41" s="101"/>
      <c r="GR41" s="101"/>
      <c r="GS41" s="101"/>
      <c r="GT41" s="101"/>
      <c r="GU41" s="101"/>
      <c r="GV41" s="101"/>
      <c r="GW41" s="101"/>
      <c r="GX41" s="101"/>
      <c r="GY41" s="101"/>
      <c r="GZ41" s="101"/>
      <c r="HA41" s="101"/>
      <c r="HB41" s="101"/>
      <c r="HC41" s="101"/>
      <c r="HD41" s="101"/>
      <c r="HE41" s="101"/>
      <c r="HF41" s="101"/>
      <c r="HG41" s="101"/>
      <c r="HH41" s="101"/>
      <c r="HI41" s="101"/>
      <c r="HJ41" s="101"/>
      <c r="HK41" s="101"/>
      <c r="HL41" s="101"/>
      <c r="HM41" s="101"/>
      <c r="HN41" s="101"/>
      <c r="HO41" s="101"/>
      <c r="HP41" s="101"/>
      <c r="HQ41" s="101"/>
      <c r="HR41" s="101"/>
      <c r="HS41" s="101"/>
      <c r="HT41" s="101"/>
      <c r="HU41" s="101"/>
      <c r="HV41" s="101"/>
      <c r="HW41" s="101"/>
      <c r="HX41" s="101"/>
      <c r="HY41" s="101"/>
      <c r="HZ41" s="101"/>
      <c r="IA41" s="101"/>
      <c r="IB41" s="101"/>
      <c r="IC41" s="101"/>
      <c r="ID41" s="101"/>
      <c r="IE41" s="101"/>
      <c r="IF41" s="101"/>
      <c r="IG41" s="101"/>
      <c r="IH41" s="101"/>
      <c r="II41" s="101"/>
      <c r="IJ41" s="101"/>
      <c r="IK41" s="101"/>
      <c r="IL41" s="101"/>
      <c r="IM41" s="101"/>
      <c r="IN41" s="101"/>
      <c r="IO41" s="101"/>
      <c r="IP41" s="101"/>
      <c r="IQ41" s="101"/>
      <c r="IR41" s="101"/>
      <c r="IS41" s="101"/>
      <c r="IT41" s="101"/>
      <c r="IU41" s="101"/>
      <c r="IV41" s="101"/>
      <c r="IW41" s="101"/>
      <c r="IX41" s="101"/>
      <c r="IY41" s="101"/>
      <c r="IZ41" s="101"/>
      <c r="JA41" s="101"/>
      <c r="JB41" s="101"/>
      <c r="JC41" s="101"/>
      <c r="JD41" s="101"/>
      <c r="JE41" s="101"/>
      <c r="JF41" s="101"/>
      <c r="JG41" s="101"/>
      <c r="JH41" s="101"/>
      <c r="JI41" s="101"/>
      <c r="JJ41" s="101"/>
      <c r="JK41" s="101"/>
      <c r="JL41" s="101"/>
      <c r="JM41" s="101"/>
      <c r="JN41" s="101"/>
      <c r="JO41" s="101"/>
      <c r="JP41" s="101"/>
      <c r="JQ41" s="101"/>
      <c r="JR41" s="101"/>
      <c r="JS41" s="101"/>
      <c r="JT41" s="101"/>
      <c r="JU41" s="101"/>
      <c r="JV41" s="101"/>
      <c r="JW41" s="101"/>
      <c r="JX41" s="101"/>
      <c r="JY41" s="101"/>
      <c r="JZ41" s="101"/>
      <c r="KA41" s="101"/>
      <c r="KB41" s="101"/>
      <c r="KC41" s="101"/>
      <c r="KD41" s="101"/>
      <c r="KE41" s="101"/>
      <c r="KF41" s="101"/>
      <c r="KG41" s="101"/>
      <c r="KH41" s="101"/>
      <c r="KI41" s="101"/>
      <c r="KJ41" s="101"/>
      <c r="KK41" s="101"/>
      <c r="KL41" s="101"/>
      <c r="KM41" s="101"/>
      <c r="KN41" s="101"/>
      <c r="KO41" s="101"/>
      <c r="KP41" s="101"/>
      <c r="KQ41" s="101"/>
      <c r="KR41" s="101"/>
      <c r="KS41" s="101"/>
      <c r="KT41" s="101"/>
      <c r="KU41" s="101"/>
      <c r="KV41" s="101"/>
      <c r="KW41" s="101"/>
      <c r="KX41" s="101"/>
      <c r="KY41" s="101"/>
      <c r="KZ41" s="101"/>
      <c r="LA41" s="101"/>
      <c r="LB41" s="101"/>
      <c r="LC41" s="101"/>
      <c r="LD41" s="101"/>
      <c r="LE41" s="101"/>
      <c r="LF41" s="101"/>
      <c r="LG41" s="101"/>
      <c r="LH41" s="101"/>
      <c r="LI41" s="101"/>
      <c r="LJ41" s="101"/>
      <c r="LK41" s="101"/>
      <c r="LL41" s="101"/>
      <c r="LM41" s="101"/>
      <c r="LN41" s="101"/>
      <c r="LO41" s="101"/>
      <c r="LP41" s="101"/>
      <c r="LQ41" s="101"/>
      <c r="LR41" s="101"/>
      <c r="LS41" s="101"/>
      <c r="LT41" s="101"/>
      <c r="LU41" s="101"/>
      <c r="LV41" s="101"/>
      <c r="LW41" s="101"/>
      <c r="LX41" s="101"/>
      <c r="LY41" s="101"/>
      <c r="LZ41" s="101"/>
      <c r="MA41" s="101"/>
      <c r="MB41" s="101"/>
      <c r="MC41" s="101"/>
      <c r="MD41" s="101"/>
      <c r="ME41" s="101"/>
      <c r="MF41" s="101"/>
      <c r="MG41" s="101"/>
      <c r="MH41" s="101"/>
      <c r="MI41" s="101"/>
      <c r="MJ41" s="101"/>
      <c r="MK41" s="101"/>
      <c r="ML41" s="101"/>
      <c r="MM41" s="101"/>
      <c r="MN41" s="101"/>
      <c r="MO41" s="101"/>
      <c r="MP41" s="101"/>
      <c r="MQ41" s="101"/>
      <c r="MR41" s="101"/>
      <c r="MS41" s="101"/>
      <c r="MT41" s="101"/>
      <c r="MU41" s="101"/>
      <c r="MV41" s="101"/>
      <c r="MW41" s="101"/>
      <c r="MX41" s="101"/>
      <c r="MY41" s="101"/>
      <c r="MZ41" s="101"/>
      <c r="NA41" s="101"/>
      <c r="NB41" s="101"/>
      <c r="NC41" s="101"/>
      <c r="ND41" s="101"/>
      <c r="NE41" s="101"/>
      <c r="NF41" s="101"/>
      <c r="NG41" s="101"/>
      <c r="NH41" s="101"/>
      <c r="NI41" s="101"/>
      <c r="NJ41" s="85"/>
    </row>
    <row r="42" spans="1:374" x14ac:dyDescent="0.25">
      <c r="A42" s="234"/>
      <c r="B42" s="3">
        <v>29</v>
      </c>
      <c r="C42" s="124" t="s">
        <v>382</v>
      </c>
      <c r="D42" s="44">
        <f>导入程序及细部计划!F120</f>
        <v>43002</v>
      </c>
      <c r="E42" s="44">
        <f>导入程序及细部计划!G124</f>
        <v>43023</v>
      </c>
      <c r="F42" s="40">
        <f t="shared" si="12"/>
        <v>51</v>
      </c>
      <c r="G42" s="11">
        <v>2</v>
      </c>
      <c r="H42" s="11">
        <v>5</v>
      </c>
      <c r="I42" s="11">
        <v>15</v>
      </c>
      <c r="J42" s="11">
        <v>2</v>
      </c>
      <c r="K42" s="11">
        <v>7</v>
      </c>
      <c r="L42" s="11">
        <v>10</v>
      </c>
      <c r="M42" s="12">
        <v>0</v>
      </c>
      <c r="N42" s="12">
        <v>10</v>
      </c>
      <c r="O42" s="78"/>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80"/>
      <c r="AS42" s="78"/>
      <c r="AT42" s="79"/>
      <c r="AU42" s="79"/>
      <c r="AV42" s="79"/>
      <c r="AW42" s="79"/>
      <c r="AX42" s="79"/>
      <c r="AY42" s="79"/>
      <c r="AZ42" s="79"/>
      <c r="BA42" s="79"/>
      <c r="BB42" s="79"/>
      <c r="BC42" s="79"/>
      <c r="BD42" s="79"/>
      <c r="BE42" s="79"/>
      <c r="BF42" s="79"/>
      <c r="BG42" s="79"/>
      <c r="BH42" s="79"/>
      <c r="BI42" s="79"/>
      <c r="BJ42" s="79"/>
      <c r="BK42" s="79"/>
      <c r="BL42" s="79"/>
      <c r="BM42" s="79"/>
      <c r="BN42" s="79"/>
      <c r="BO42" s="79"/>
      <c r="BP42" s="79"/>
      <c r="BQ42" s="79"/>
      <c r="BR42" s="79"/>
      <c r="BS42" s="79"/>
      <c r="BT42" s="79"/>
      <c r="BU42" s="79"/>
      <c r="BV42" s="80"/>
      <c r="BW42" s="78"/>
      <c r="BX42" s="79"/>
      <c r="BY42" s="79"/>
      <c r="BZ42" s="79"/>
      <c r="CA42" s="79"/>
      <c r="CB42" s="79"/>
      <c r="CC42" s="79"/>
      <c r="CD42" s="79"/>
      <c r="CE42" s="79"/>
      <c r="CF42" s="79"/>
      <c r="CG42" s="79"/>
      <c r="CH42" s="79"/>
      <c r="CI42" s="79"/>
      <c r="CJ42" s="79"/>
      <c r="CK42" s="79"/>
      <c r="CL42" s="79"/>
      <c r="CM42" s="79"/>
      <c r="CN42" s="79"/>
      <c r="CO42" s="79"/>
      <c r="CP42" s="79"/>
      <c r="CQ42" s="79"/>
      <c r="CR42" s="79"/>
      <c r="CS42" s="79"/>
      <c r="CT42" s="79"/>
      <c r="CU42" s="79"/>
      <c r="CV42" s="79"/>
      <c r="CW42" s="79"/>
      <c r="CX42" s="79"/>
      <c r="CY42" s="79"/>
      <c r="CZ42" s="80"/>
      <c r="DA42" s="78"/>
      <c r="DB42" s="79"/>
      <c r="DC42" s="79"/>
      <c r="DD42" s="79"/>
      <c r="DE42" s="79"/>
      <c r="DF42" s="79"/>
      <c r="DG42" s="79"/>
      <c r="DH42" s="79"/>
      <c r="DI42" s="79"/>
      <c r="DJ42" s="79"/>
      <c r="DK42" s="79"/>
      <c r="DL42" s="79"/>
      <c r="DM42" s="79"/>
      <c r="DN42" s="79"/>
      <c r="DO42" s="79"/>
      <c r="DP42" s="79"/>
      <c r="DQ42" s="79"/>
      <c r="DR42" s="79"/>
      <c r="DS42" s="79"/>
      <c r="DT42" s="79"/>
      <c r="DU42" s="79"/>
      <c r="DV42" s="79"/>
      <c r="DW42" s="79"/>
      <c r="DX42" s="79"/>
      <c r="DY42" s="79"/>
      <c r="DZ42" s="79"/>
      <c r="EA42" s="79"/>
      <c r="EB42" s="79"/>
      <c r="EC42" s="79"/>
      <c r="ED42" s="80"/>
      <c r="EE42" s="78"/>
      <c r="EF42" s="79"/>
      <c r="EG42" s="79"/>
      <c r="EH42" s="79"/>
      <c r="EI42" s="79"/>
      <c r="EJ42" s="79"/>
      <c r="EK42" s="79"/>
      <c r="EL42" s="79"/>
      <c r="EM42" s="79"/>
      <c r="EN42" s="79"/>
      <c r="EO42" s="79"/>
      <c r="EP42" s="79"/>
      <c r="EQ42" s="79"/>
      <c r="ER42" s="79"/>
      <c r="ES42" s="79"/>
      <c r="ET42" s="79"/>
      <c r="EU42" s="79"/>
      <c r="EV42" s="79"/>
      <c r="EW42" s="79"/>
      <c r="EX42" s="79"/>
      <c r="EY42" s="79"/>
      <c r="EZ42" s="79"/>
      <c r="FA42" s="79"/>
      <c r="FB42" s="79"/>
      <c r="FC42" s="79"/>
      <c r="FD42" s="79"/>
      <c r="FE42" s="79"/>
      <c r="FF42" s="79"/>
      <c r="FG42" s="79"/>
      <c r="FH42" s="80"/>
      <c r="FI42" s="78"/>
      <c r="FJ42" s="79"/>
      <c r="FK42" s="79"/>
      <c r="FL42" s="79"/>
      <c r="FM42" s="79"/>
      <c r="FN42" s="79"/>
      <c r="FO42" s="79"/>
      <c r="FP42" s="79"/>
      <c r="FQ42" s="79"/>
      <c r="FR42" s="79"/>
      <c r="FS42" s="79"/>
      <c r="FT42" s="79"/>
      <c r="FU42" s="79"/>
      <c r="FV42" s="79"/>
      <c r="FW42" s="79"/>
      <c r="FX42" s="79"/>
      <c r="FY42" s="79"/>
      <c r="FZ42" s="79"/>
      <c r="GA42" s="79"/>
      <c r="GB42" s="79"/>
      <c r="GC42" s="79"/>
      <c r="GD42" s="79"/>
      <c r="GE42" s="79"/>
      <c r="GF42" s="79"/>
      <c r="GG42" s="79"/>
      <c r="GH42" s="79"/>
      <c r="GI42" s="79"/>
      <c r="GJ42" s="79"/>
      <c r="GK42" s="79"/>
      <c r="GL42" s="80"/>
      <c r="GM42" s="78"/>
      <c r="GN42" s="79"/>
      <c r="GO42" s="79"/>
      <c r="GP42" s="79"/>
      <c r="GQ42" s="79"/>
      <c r="GR42" s="79"/>
      <c r="GS42" s="79"/>
      <c r="GT42" s="79"/>
      <c r="GU42" s="79"/>
      <c r="GV42" s="79"/>
      <c r="GW42" s="79"/>
      <c r="GX42" s="79"/>
      <c r="GY42" s="79"/>
      <c r="GZ42" s="79"/>
      <c r="HA42" s="79"/>
      <c r="HB42" s="79"/>
      <c r="HC42" s="79"/>
      <c r="HD42" s="79"/>
      <c r="HE42" s="79"/>
      <c r="HF42" s="79"/>
      <c r="HG42" s="79"/>
      <c r="HH42" s="79"/>
      <c r="HI42" s="79"/>
      <c r="HJ42" s="79"/>
      <c r="HK42" s="79"/>
      <c r="HL42" s="79"/>
      <c r="HM42" s="79"/>
      <c r="HN42" s="79"/>
      <c r="HO42" s="79"/>
      <c r="HP42" s="80"/>
      <c r="HQ42" s="78"/>
      <c r="HR42" s="79"/>
      <c r="HS42" s="79"/>
      <c r="HT42" s="79"/>
      <c r="HU42" s="79"/>
      <c r="HV42" s="79"/>
      <c r="HW42" s="79"/>
      <c r="HX42" s="79"/>
      <c r="HY42" s="79"/>
      <c r="HZ42" s="79"/>
      <c r="IA42" s="79"/>
      <c r="IB42" s="79"/>
      <c r="IC42" s="79"/>
      <c r="ID42" s="79"/>
      <c r="IE42" s="79"/>
      <c r="IF42" s="79"/>
      <c r="IG42" s="79"/>
      <c r="IH42" s="79"/>
      <c r="II42" s="79"/>
      <c r="IJ42" s="79"/>
      <c r="IK42" s="79"/>
      <c r="IL42" s="79"/>
      <c r="IM42" s="79"/>
      <c r="IN42" s="79"/>
      <c r="IO42" s="79"/>
      <c r="IP42" s="79"/>
      <c r="IQ42" s="79"/>
      <c r="IR42" s="79"/>
      <c r="IS42" s="79"/>
      <c r="IT42" s="80"/>
      <c r="IU42" s="78"/>
      <c r="IV42" s="79"/>
      <c r="IW42" s="79"/>
      <c r="IX42" s="79"/>
      <c r="IY42" s="79"/>
      <c r="IZ42" s="79"/>
      <c r="JA42" s="79"/>
      <c r="JB42" s="79"/>
      <c r="JC42" s="79"/>
      <c r="JD42" s="79"/>
      <c r="JE42" s="79"/>
      <c r="JF42" s="79"/>
      <c r="JG42" s="79"/>
      <c r="JH42" s="79"/>
      <c r="JI42" s="79"/>
      <c r="JJ42" s="79"/>
      <c r="JK42" s="79"/>
      <c r="JL42" s="79"/>
      <c r="JM42" s="79"/>
      <c r="JN42" s="79"/>
      <c r="JO42" s="79"/>
      <c r="JP42" s="79"/>
      <c r="JQ42" s="79"/>
      <c r="JR42" s="79"/>
      <c r="JS42" s="79"/>
      <c r="JT42" s="79"/>
      <c r="JU42" s="79"/>
      <c r="JV42" s="79"/>
      <c r="JW42" s="79"/>
      <c r="JX42" s="80"/>
      <c r="JY42" s="78"/>
      <c r="JZ42" s="79"/>
      <c r="KA42" s="79"/>
      <c r="KB42" s="79"/>
      <c r="KC42" s="79"/>
      <c r="KD42" s="79"/>
      <c r="KE42" s="79"/>
      <c r="KF42" s="79"/>
      <c r="KG42" s="79"/>
      <c r="KH42" s="79"/>
      <c r="KI42" s="79"/>
      <c r="KJ42" s="79"/>
      <c r="KK42" s="79"/>
      <c r="KL42" s="79"/>
      <c r="KM42" s="79"/>
      <c r="KN42" s="79"/>
      <c r="KO42" s="79"/>
      <c r="KP42" s="79"/>
      <c r="KQ42" s="79"/>
      <c r="KR42" s="79"/>
      <c r="KS42" s="79"/>
      <c r="KT42" s="79"/>
      <c r="KU42" s="79"/>
      <c r="KV42" s="79"/>
      <c r="KW42" s="79"/>
      <c r="KX42" s="79"/>
      <c r="KY42" s="79"/>
      <c r="KZ42" s="79"/>
      <c r="LA42" s="79"/>
      <c r="LB42" s="80"/>
      <c r="LC42" s="78"/>
      <c r="LD42" s="79"/>
      <c r="LE42" s="79"/>
      <c r="LF42" s="79"/>
      <c r="LG42" s="79"/>
      <c r="LH42" s="79"/>
      <c r="LI42" s="79"/>
      <c r="LJ42" s="79"/>
      <c r="LK42" s="79"/>
      <c r="LL42" s="79"/>
      <c r="LM42" s="79"/>
      <c r="LN42" s="79"/>
      <c r="LO42" s="79"/>
      <c r="LP42" s="79"/>
      <c r="LQ42" s="79"/>
      <c r="LR42" s="79"/>
      <c r="LS42" s="79"/>
      <c r="LT42" s="79"/>
      <c r="LU42" s="79"/>
      <c r="LV42" s="79"/>
      <c r="LW42" s="79"/>
      <c r="LX42" s="79"/>
      <c r="LY42" s="79"/>
      <c r="LZ42" s="79"/>
      <c r="MA42" s="79"/>
      <c r="MB42" s="79"/>
      <c r="MC42" s="79"/>
      <c r="MD42" s="79"/>
      <c r="ME42" s="79"/>
      <c r="MF42" s="80"/>
      <c r="MG42" s="78"/>
      <c r="MH42" s="79"/>
      <c r="MI42" s="79"/>
      <c r="MJ42" s="79"/>
      <c r="MK42" s="79"/>
      <c r="ML42" s="79"/>
      <c r="MM42" s="79"/>
      <c r="MN42" s="79"/>
      <c r="MO42" s="79"/>
      <c r="MP42" s="79"/>
      <c r="MQ42" s="79"/>
      <c r="MR42" s="79"/>
      <c r="MS42" s="79"/>
      <c r="MT42" s="79"/>
      <c r="MU42" s="79"/>
      <c r="MV42" s="79"/>
      <c r="MW42" s="79"/>
      <c r="MX42" s="79"/>
      <c r="MY42" s="79"/>
      <c r="MZ42" s="79"/>
      <c r="NA42" s="79"/>
      <c r="NB42" s="79"/>
      <c r="NC42" s="79"/>
      <c r="ND42" s="79"/>
      <c r="NE42" s="79"/>
      <c r="NF42" s="79"/>
      <c r="NG42" s="79"/>
      <c r="NH42" s="79"/>
      <c r="NI42" s="82"/>
      <c r="NJ42" s="85"/>
    </row>
    <row r="43" spans="1:374" x14ac:dyDescent="0.25">
      <c r="A43" s="234"/>
      <c r="B43" s="3">
        <v>30</v>
      </c>
      <c r="C43" s="124" t="s">
        <v>400</v>
      </c>
      <c r="D43" s="44"/>
      <c r="E43" s="44"/>
      <c r="F43" s="38"/>
      <c r="G43" s="2"/>
      <c r="H43" s="2"/>
      <c r="I43" s="2"/>
      <c r="J43" s="2"/>
      <c r="K43" s="2"/>
      <c r="L43" s="2"/>
      <c r="M43" s="7"/>
      <c r="N43" s="110"/>
      <c r="O43" s="83"/>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9"/>
      <c r="AS43" s="17"/>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9"/>
      <c r="BW43" s="17"/>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9"/>
      <c r="DA43" s="17"/>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9"/>
      <c r="EE43" s="17"/>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9"/>
      <c r="FI43" s="17"/>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9"/>
      <c r="GM43" s="17"/>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9"/>
      <c r="HQ43" s="17"/>
      <c r="HR43" s="18"/>
      <c r="HS43" s="18"/>
      <c r="HT43" s="18"/>
      <c r="HU43" s="18"/>
      <c r="HV43" s="18"/>
      <c r="HW43" s="18"/>
      <c r="HX43" s="18"/>
      <c r="HY43" s="18"/>
      <c r="HZ43" s="18"/>
      <c r="IA43" s="18"/>
      <c r="IB43" s="18"/>
      <c r="IC43" s="18"/>
      <c r="ID43" s="18"/>
      <c r="IE43" s="18"/>
      <c r="IF43" s="18"/>
      <c r="IG43" s="18"/>
      <c r="IH43" s="18"/>
      <c r="II43" s="18"/>
      <c r="IJ43" s="18"/>
      <c r="IK43" s="18"/>
      <c r="IL43" s="18"/>
      <c r="IM43" s="18"/>
      <c r="IN43" s="18"/>
      <c r="IO43" s="18"/>
      <c r="IP43" s="18"/>
      <c r="IQ43" s="18"/>
      <c r="IR43" s="18"/>
      <c r="IS43" s="18"/>
      <c r="IT43" s="19"/>
      <c r="IU43" s="17"/>
      <c r="IV43" s="18"/>
      <c r="IW43" s="18"/>
      <c r="IX43" s="18"/>
      <c r="IY43" s="18"/>
      <c r="IZ43" s="18"/>
      <c r="JA43" s="18"/>
      <c r="JB43" s="18"/>
      <c r="JC43" s="18"/>
      <c r="JD43" s="18"/>
      <c r="JE43" s="18"/>
      <c r="JF43" s="18"/>
      <c r="JG43" s="18"/>
      <c r="JH43" s="18"/>
      <c r="JI43" s="18"/>
      <c r="JJ43" s="18"/>
      <c r="JK43" s="18"/>
      <c r="JL43" s="18"/>
      <c r="JM43" s="18"/>
      <c r="JN43" s="18"/>
      <c r="JO43" s="18"/>
      <c r="JP43" s="18"/>
      <c r="JQ43" s="18"/>
      <c r="JR43" s="18"/>
      <c r="JS43" s="18"/>
      <c r="JT43" s="18"/>
      <c r="JU43" s="18"/>
      <c r="JV43" s="18"/>
      <c r="JW43" s="18"/>
      <c r="JX43" s="19"/>
      <c r="JY43" s="17"/>
      <c r="JZ43" s="18"/>
      <c r="KA43" s="18"/>
      <c r="KB43" s="18"/>
      <c r="KC43" s="18"/>
      <c r="KD43" s="18"/>
      <c r="KE43" s="18"/>
      <c r="KF43" s="18"/>
      <c r="KG43" s="18"/>
      <c r="KH43" s="18"/>
      <c r="KI43" s="18"/>
      <c r="KJ43" s="18"/>
      <c r="KK43" s="18"/>
      <c r="KL43" s="18"/>
      <c r="KM43" s="18"/>
      <c r="KN43" s="18"/>
      <c r="KO43" s="18"/>
      <c r="KP43" s="18"/>
      <c r="KQ43" s="18"/>
      <c r="KR43" s="18"/>
      <c r="KS43" s="18"/>
      <c r="KT43" s="18"/>
      <c r="KU43" s="18"/>
      <c r="KV43" s="18"/>
      <c r="KW43" s="18"/>
      <c r="KX43" s="18"/>
      <c r="KY43" s="18"/>
      <c r="KZ43" s="18"/>
      <c r="LA43" s="18"/>
      <c r="LB43" s="19"/>
      <c r="LC43" s="17"/>
      <c r="LD43" s="18"/>
      <c r="LE43" s="18"/>
      <c r="LF43" s="18"/>
      <c r="LG43" s="18"/>
      <c r="LH43" s="18"/>
      <c r="LI43" s="18"/>
      <c r="LJ43" s="18"/>
      <c r="LK43" s="18"/>
      <c r="LL43" s="18"/>
      <c r="LM43" s="18"/>
      <c r="LN43" s="18"/>
      <c r="LO43" s="18"/>
      <c r="LP43" s="18"/>
      <c r="LQ43" s="18"/>
      <c r="LR43" s="18"/>
      <c r="LS43" s="18"/>
      <c r="LT43" s="18"/>
      <c r="LU43" s="18"/>
      <c r="LV43" s="18"/>
      <c r="LW43" s="18"/>
      <c r="LX43" s="18"/>
      <c r="LY43" s="18"/>
      <c r="LZ43" s="18"/>
      <c r="MA43" s="18"/>
      <c r="MB43" s="18"/>
      <c r="MC43" s="18"/>
      <c r="MD43" s="18"/>
      <c r="ME43" s="18"/>
      <c r="MF43" s="19"/>
      <c r="MG43" s="17"/>
      <c r="MH43" s="18"/>
      <c r="MI43" s="18"/>
      <c r="MJ43" s="18"/>
      <c r="MK43" s="18"/>
      <c r="ML43" s="18"/>
      <c r="MM43" s="18"/>
      <c r="MN43" s="18"/>
      <c r="MO43" s="18"/>
      <c r="MP43" s="18"/>
      <c r="MQ43" s="18"/>
      <c r="MR43" s="18"/>
      <c r="MS43" s="18"/>
      <c r="MT43" s="18"/>
      <c r="MU43" s="18"/>
      <c r="MV43" s="18"/>
      <c r="MW43" s="18"/>
      <c r="MX43" s="18"/>
      <c r="MY43" s="18"/>
      <c r="MZ43" s="18"/>
      <c r="NA43" s="18"/>
      <c r="NB43" s="18"/>
      <c r="NC43" s="18"/>
      <c r="ND43" s="18"/>
      <c r="NE43" s="18"/>
      <c r="NF43" s="18"/>
      <c r="NG43" s="18"/>
      <c r="NH43" s="18"/>
      <c r="NI43" s="82"/>
      <c r="NJ43" s="85"/>
    </row>
    <row r="44" spans="1:374" x14ac:dyDescent="0.25">
      <c r="A44" s="234"/>
      <c r="B44" s="3">
        <v>31</v>
      </c>
      <c r="C44" s="124" t="s">
        <v>401</v>
      </c>
      <c r="D44" s="44"/>
      <c r="E44" s="44"/>
      <c r="F44" s="38"/>
      <c r="G44" s="2"/>
      <c r="H44" s="2"/>
      <c r="I44" s="2"/>
      <c r="J44" s="2"/>
      <c r="K44" s="2"/>
      <c r="L44" s="2"/>
      <c r="M44" s="7"/>
      <c r="N44" s="110"/>
      <c r="O44" s="8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4"/>
      <c r="AS44" s="72"/>
      <c r="AT44" s="73"/>
      <c r="AU44" s="73"/>
      <c r="AV44" s="73"/>
      <c r="AW44" s="73"/>
      <c r="AX44" s="73"/>
      <c r="AY44" s="73"/>
      <c r="AZ44" s="73"/>
      <c r="BA44" s="73"/>
      <c r="BB44" s="73"/>
      <c r="BC44" s="73"/>
      <c r="BD44" s="73"/>
      <c r="BE44" s="73"/>
      <c r="BF44" s="73"/>
      <c r="BG44" s="73"/>
      <c r="BH44" s="73"/>
      <c r="BI44" s="73"/>
      <c r="BJ44" s="73"/>
      <c r="BK44" s="73"/>
      <c r="BL44" s="73"/>
      <c r="BM44" s="73"/>
      <c r="BN44" s="73"/>
      <c r="BO44" s="73"/>
      <c r="BP44" s="73"/>
      <c r="BQ44" s="73"/>
      <c r="BR44" s="73"/>
      <c r="BS44" s="73"/>
      <c r="BT44" s="73"/>
      <c r="BU44" s="73"/>
      <c r="BV44" s="74"/>
      <c r="BW44" s="72"/>
      <c r="BX44" s="73"/>
      <c r="BY44" s="73"/>
      <c r="BZ44" s="73"/>
      <c r="CA44" s="73"/>
      <c r="CB44" s="73"/>
      <c r="CC44" s="73"/>
      <c r="CD44" s="73"/>
      <c r="CE44" s="73"/>
      <c r="CF44" s="73"/>
      <c r="CG44" s="73"/>
      <c r="CH44" s="73"/>
      <c r="CI44" s="73"/>
      <c r="CJ44" s="73"/>
      <c r="CK44" s="73"/>
      <c r="CL44" s="73"/>
      <c r="CM44" s="73"/>
      <c r="CN44" s="73"/>
      <c r="CO44" s="73"/>
      <c r="CP44" s="73"/>
      <c r="CQ44" s="73"/>
      <c r="CR44" s="73"/>
      <c r="CS44" s="73"/>
      <c r="CT44" s="73"/>
      <c r="CU44" s="73"/>
      <c r="CV44" s="73"/>
      <c r="CW44" s="73"/>
      <c r="CX44" s="73"/>
      <c r="CY44" s="73"/>
      <c r="CZ44" s="74"/>
      <c r="DA44" s="72"/>
      <c r="DB44" s="73"/>
      <c r="DC44" s="73"/>
      <c r="DD44" s="73"/>
      <c r="DE44" s="73"/>
      <c r="DF44" s="73"/>
      <c r="DG44" s="73"/>
      <c r="DH44" s="73"/>
      <c r="DI44" s="73"/>
      <c r="DJ44" s="73"/>
      <c r="DK44" s="73"/>
      <c r="DL44" s="73"/>
      <c r="DM44" s="73"/>
      <c r="DN44" s="73"/>
      <c r="DO44" s="73"/>
      <c r="DP44" s="73"/>
      <c r="DQ44" s="73"/>
      <c r="DR44" s="73"/>
      <c r="DS44" s="73"/>
      <c r="DT44" s="73"/>
      <c r="DU44" s="73"/>
      <c r="DV44" s="73"/>
      <c r="DW44" s="73"/>
      <c r="DX44" s="73"/>
      <c r="DY44" s="73"/>
      <c r="DZ44" s="73"/>
      <c r="EA44" s="73"/>
      <c r="EB44" s="73"/>
      <c r="EC44" s="73"/>
      <c r="ED44" s="74"/>
      <c r="EE44" s="72"/>
      <c r="EF44" s="73"/>
      <c r="EG44" s="73"/>
      <c r="EH44" s="73"/>
      <c r="EI44" s="73"/>
      <c r="EJ44" s="73"/>
      <c r="EK44" s="73"/>
      <c r="EL44" s="73"/>
      <c r="EM44" s="73"/>
      <c r="EN44" s="73"/>
      <c r="EO44" s="73"/>
      <c r="EP44" s="73"/>
      <c r="EQ44" s="73"/>
      <c r="ER44" s="73"/>
      <c r="ES44" s="73"/>
      <c r="ET44" s="73"/>
      <c r="EU44" s="73"/>
      <c r="EV44" s="73"/>
      <c r="EW44" s="73"/>
      <c r="EX44" s="73"/>
      <c r="EY44" s="73"/>
      <c r="EZ44" s="73"/>
      <c r="FA44" s="73"/>
      <c r="FB44" s="73"/>
      <c r="FC44" s="73"/>
      <c r="FD44" s="73"/>
      <c r="FE44" s="73"/>
      <c r="FF44" s="73"/>
      <c r="FG44" s="73"/>
      <c r="FH44" s="74"/>
      <c r="FI44" s="72"/>
      <c r="FJ44" s="73"/>
      <c r="FK44" s="73"/>
      <c r="FL44" s="73"/>
      <c r="FM44" s="73"/>
      <c r="FN44" s="73"/>
      <c r="FO44" s="73"/>
      <c r="FP44" s="73"/>
      <c r="FQ44" s="73"/>
      <c r="FR44" s="73"/>
      <c r="FS44" s="73"/>
      <c r="FT44" s="73"/>
      <c r="FU44" s="73"/>
      <c r="FV44" s="73"/>
      <c r="FW44" s="73"/>
      <c r="FX44" s="73"/>
      <c r="FY44" s="73"/>
      <c r="FZ44" s="73"/>
      <c r="GA44" s="73"/>
      <c r="GB44" s="73"/>
      <c r="GC44" s="73"/>
      <c r="GD44" s="73"/>
      <c r="GE44" s="73"/>
      <c r="GF44" s="73"/>
      <c r="GG44" s="73"/>
      <c r="GH44" s="73"/>
      <c r="GI44" s="73"/>
      <c r="GJ44" s="73"/>
      <c r="GK44" s="73"/>
      <c r="GL44" s="74"/>
      <c r="GM44" s="72"/>
      <c r="GN44" s="73"/>
      <c r="GO44" s="73"/>
      <c r="GP44" s="73"/>
      <c r="GQ44" s="73"/>
      <c r="GR44" s="73"/>
      <c r="GS44" s="73"/>
      <c r="GT44" s="73"/>
      <c r="GU44" s="73"/>
      <c r="GV44" s="73"/>
      <c r="GW44" s="73"/>
      <c r="GX44" s="73"/>
      <c r="GY44" s="73"/>
      <c r="GZ44" s="73"/>
      <c r="HA44" s="73"/>
      <c r="HB44" s="73"/>
      <c r="HC44" s="73"/>
      <c r="HD44" s="73"/>
      <c r="HE44" s="73"/>
      <c r="HF44" s="73"/>
      <c r="HG44" s="73"/>
      <c r="HH44" s="73"/>
      <c r="HI44" s="73"/>
      <c r="HJ44" s="73"/>
      <c r="HK44" s="73"/>
      <c r="HL44" s="73"/>
      <c r="HM44" s="73"/>
      <c r="HN44" s="73"/>
      <c r="HO44" s="73"/>
      <c r="HP44" s="74"/>
      <c r="HQ44" s="72"/>
      <c r="HR44" s="73"/>
      <c r="HS44" s="73"/>
      <c r="HT44" s="73"/>
      <c r="HU44" s="73"/>
      <c r="HV44" s="73"/>
      <c r="HW44" s="73"/>
      <c r="HX44" s="73"/>
      <c r="HY44" s="73"/>
      <c r="HZ44" s="73"/>
      <c r="IA44" s="73"/>
      <c r="IB44" s="73"/>
      <c r="IC44" s="73"/>
      <c r="ID44" s="73"/>
      <c r="IE44" s="73"/>
      <c r="IF44" s="73"/>
      <c r="IG44" s="73"/>
      <c r="IH44" s="73"/>
      <c r="II44" s="73"/>
      <c r="IJ44" s="73"/>
      <c r="IK44" s="73"/>
      <c r="IL44" s="73"/>
      <c r="IM44" s="73"/>
      <c r="IN44" s="73"/>
      <c r="IO44" s="73"/>
      <c r="IP44" s="73"/>
      <c r="IQ44" s="73"/>
      <c r="IR44" s="73"/>
      <c r="IS44" s="73"/>
      <c r="IT44" s="74"/>
      <c r="IU44" s="72"/>
      <c r="IV44" s="73"/>
      <c r="IW44" s="73"/>
      <c r="IX44" s="73"/>
      <c r="IY44" s="73"/>
      <c r="IZ44" s="73"/>
      <c r="JA44" s="73"/>
      <c r="JB44" s="73"/>
      <c r="JC44" s="73"/>
      <c r="JD44" s="73"/>
      <c r="JE44" s="73"/>
      <c r="JF44" s="73"/>
      <c r="JG44" s="73"/>
      <c r="JH44" s="73"/>
      <c r="JI44" s="73"/>
      <c r="JJ44" s="73"/>
      <c r="JK44" s="73"/>
      <c r="JL44" s="73"/>
      <c r="JM44" s="73"/>
      <c r="JN44" s="73"/>
      <c r="JO44" s="73"/>
      <c r="JP44" s="73"/>
      <c r="JQ44" s="73"/>
      <c r="JR44" s="73"/>
      <c r="JS44" s="73"/>
      <c r="JT44" s="73"/>
      <c r="JU44" s="73"/>
      <c r="JV44" s="73"/>
      <c r="JW44" s="73"/>
      <c r="JX44" s="74"/>
      <c r="JY44" s="72"/>
      <c r="JZ44" s="73"/>
      <c r="KA44" s="73"/>
      <c r="KB44" s="73"/>
      <c r="KC44" s="73"/>
      <c r="KD44" s="73"/>
      <c r="KE44" s="73"/>
      <c r="KF44" s="73"/>
      <c r="KG44" s="73"/>
      <c r="KH44" s="73"/>
      <c r="KI44" s="73"/>
      <c r="KJ44" s="73"/>
      <c r="KK44" s="73"/>
      <c r="KL44" s="73"/>
      <c r="KM44" s="73"/>
      <c r="KN44" s="73"/>
      <c r="KO44" s="73"/>
      <c r="KP44" s="73"/>
      <c r="KQ44" s="73"/>
      <c r="KR44" s="73"/>
      <c r="KS44" s="73"/>
      <c r="KT44" s="73"/>
      <c r="KU44" s="73"/>
      <c r="KV44" s="73"/>
      <c r="KW44" s="73"/>
      <c r="KX44" s="73"/>
      <c r="KY44" s="73"/>
      <c r="KZ44" s="73"/>
      <c r="LA44" s="73"/>
      <c r="LB44" s="74"/>
      <c r="LC44" s="72"/>
      <c r="LD44" s="73"/>
      <c r="LE44" s="73"/>
      <c r="LF44" s="73"/>
      <c r="LG44" s="73"/>
      <c r="LH44" s="73"/>
      <c r="LI44" s="73"/>
      <c r="LJ44" s="73"/>
      <c r="LK44" s="73"/>
      <c r="LL44" s="73"/>
      <c r="LM44" s="73"/>
      <c r="LN44" s="73"/>
      <c r="LO44" s="73"/>
      <c r="LP44" s="73"/>
      <c r="LQ44" s="73"/>
      <c r="LR44" s="73"/>
      <c r="LS44" s="73"/>
      <c r="LT44" s="73"/>
      <c r="LU44" s="73"/>
      <c r="LV44" s="73"/>
      <c r="LW44" s="73"/>
      <c r="LX44" s="73"/>
      <c r="LY44" s="73"/>
      <c r="LZ44" s="73"/>
      <c r="MA44" s="73"/>
      <c r="MB44" s="73"/>
      <c r="MC44" s="73"/>
      <c r="MD44" s="73"/>
      <c r="ME44" s="73"/>
      <c r="MF44" s="74"/>
      <c r="MG44" s="72"/>
      <c r="MH44" s="73"/>
      <c r="MI44" s="73"/>
      <c r="MJ44" s="73"/>
      <c r="MK44" s="73"/>
      <c r="ML44" s="73"/>
      <c r="MM44" s="73"/>
      <c r="MN44" s="73"/>
      <c r="MO44" s="73"/>
      <c r="MP44" s="73"/>
      <c r="MQ44" s="73"/>
      <c r="MR44" s="73"/>
      <c r="MS44" s="73"/>
      <c r="MT44" s="73"/>
      <c r="MU44" s="73"/>
      <c r="MV44" s="73"/>
      <c r="MW44" s="73"/>
      <c r="MX44" s="73"/>
      <c r="MY44" s="73"/>
      <c r="MZ44" s="73"/>
      <c r="NA44" s="73"/>
      <c r="NB44" s="73"/>
      <c r="NC44" s="73"/>
      <c r="ND44" s="73"/>
      <c r="NE44" s="73"/>
      <c r="NF44" s="73"/>
      <c r="NG44" s="73"/>
      <c r="NH44" s="73"/>
      <c r="NI44" s="82"/>
      <c r="NJ44" s="85"/>
    </row>
    <row r="45" spans="1:374" x14ac:dyDescent="0.25">
      <c r="A45" s="234"/>
      <c r="B45" s="115" t="s">
        <v>336</v>
      </c>
      <c r="C45" s="116"/>
      <c r="D45" s="116"/>
      <c r="E45" s="116"/>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c r="BZ45" s="101"/>
      <c r="CA45" s="101"/>
      <c r="CB45" s="101"/>
      <c r="CC45" s="101"/>
      <c r="CD45" s="101"/>
      <c r="CE45" s="101"/>
      <c r="CF45" s="101"/>
      <c r="CG45" s="101"/>
      <c r="CH45" s="101"/>
      <c r="CI45" s="101"/>
      <c r="CJ45" s="101"/>
      <c r="CK45" s="101"/>
      <c r="CL45" s="101"/>
      <c r="CM45" s="101"/>
      <c r="CN45" s="101"/>
      <c r="CO45" s="101"/>
      <c r="CP45" s="101"/>
      <c r="CQ45" s="101"/>
      <c r="CR45" s="101"/>
      <c r="CS45" s="101"/>
      <c r="CT45" s="101"/>
      <c r="CU45" s="101"/>
      <c r="CV45" s="101"/>
      <c r="CW45" s="101"/>
      <c r="CX45" s="101"/>
      <c r="CY45" s="101"/>
      <c r="CZ45" s="101"/>
      <c r="DA45" s="101"/>
      <c r="DB45" s="101"/>
      <c r="DC45" s="101"/>
      <c r="DD45" s="101"/>
      <c r="DE45" s="101"/>
      <c r="DF45" s="101"/>
      <c r="DG45" s="101"/>
      <c r="DH45" s="101"/>
      <c r="DI45" s="101"/>
      <c r="DJ45" s="101"/>
      <c r="DK45" s="101"/>
      <c r="DL45" s="101"/>
      <c r="DM45" s="101"/>
      <c r="DN45" s="101"/>
      <c r="DO45" s="101"/>
      <c r="DP45" s="101"/>
      <c r="DQ45" s="101"/>
      <c r="DR45" s="101"/>
      <c r="DS45" s="101"/>
      <c r="DT45" s="101"/>
      <c r="DU45" s="101"/>
      <c r="DV45" s="101"/>
      <c r="DW45" s="101"/>
      <c r="DX45" s="101"/>
      <c r="DY45" s="101"/>
      <c r="DZ45" s="101"/>
      <c r="EA45" s="101"/>
      <c r="EB45" s="101"/>
      <c r="EC45" s="101"/>
      <c r="ED45" s="101"/>
      <c r="EE45" s="101"/>
      <c r="EF45" s="101"/>
      <c r="EG45" s="101"/>
      <c r="EH45" s="101"/>
      <c r="EI45" s="101"/>
      <c r="EJ45" s="101"/>
      <c r="EK45" s="101"/>
      <c r="EL45" s="101"/>
      <c r="EM45" s="101"/>
      <c r="EN45" s="101"/>
      <c r="EO45" s="101"/>
      <c r="EP45" s="101"/>
      <c r="EQ45" s="101"/>
      <c r="ER45" s="101"/>
      <c r="ES45" s="101"/>
      <c r="ET45" s="101"/>
      <c r="EU45" s="101"/>
      <c r="EV45" s="101"/>
      <c r="EW45" s="101"/>
      <c r="EX45" s="101"/>
      <c r="EY45" s="101"/>
      <c r="EZ45" s="101"/>
      <c r="FA45" s="101"/>
      <c r="FB45" s="101"/>
      <c r="FC45" s="101"/>
      <c r="FD45" s="101"/>
      <c r="FE45" s="101"/>
      <c r="FF45" s="101"/>
      <c r="FG45" s="101"/>
      <c r="FH45" s="101"/>
      <c r="FI45" s="101"/>
      <c r="FJ45" s="101"/>
      <c r="FK45" s="101"/>
      <c r="FL45" s="101"/>
      <c r="FM45" s="101"/>
      <c r="FN45" s="101"/>
      <c r="FO45" s="101"/>
      <c r="FP45" s="101"/>
      <c r="FQ45" s="101"/>
      <c r="FR45" s="101"/>
      <c r="FS45" s="101"/>
      <c r="FT45" s="101"/>
      <c r="FU45" s="101"/>
      <c r="FV45" s="101"/>
      <c r="FW45" s="101"/>
      <c r="FX45" s="101"/>
      <c r="FY45" s="101"/>
      <c r="FZ45" s="101"/>
      <c r="GA45" s="101"/>
      <c r="GB45" s="101"/>
      <c r="GC45" s="101"/>
      <c r="GD45" s="101"/>
      <c r="GE45" s="101"/>
      <c r="GF45" s="101"/>
      <c r="GG45" s="101"/>
      <c r="GH45" s="101"/>
      <c r="GI45" s="101"/>
      <c r="GJ45" s="101"/>
      <c r="GK45" s="101"/>
      <c r="GL45" s="101"/>
      <c r="GM45" s="101"/>
      <c r="GN45" s="101"/>
      <c r="GO45" s="101"/>
      <c r="GP45" s="101"/>
      <c r="GQ45" s="101"/>
      <c r="GR45" s="101"/>
      <c r="GS45" s="101"/>
      <c r="GT45" s="101"/>
      <c r="GU45" s="101"/>
      <c r="GV45" s="101"/>
      <c r="GW45" s="101"/>
      <c r="GX45" s="101"/>
      <c r="GY45" s="101"/>
      <c r="GZ45" s="101"/>
      <c r="HA45" s="101"/>
      <c r="HB45" s="101"/>
      <c r="HC45" s="101"/>
      <c r="HD45" s="101"/>
      <c r="HE45" s="101"/>
      <c r="HF45" s="101"/>
      <c r="HG45" s="101"/>
      <c r="HH45" s="101"/>
      <c r="HI45" s="101"/>
      <c r="HJ45" s="101"/>
      <c r="HK45" s="101"/>
      <c r="HL45" s="101"/>
      <c r="HM45" s="101"/>
      <c r="HN45" s="101"/>
      <c r="HO45" s="101"/>
      <c r="HP45" s="101"/>
      <c r="HQ45" s="101"/>
      <c r="HR45" s="101"/>
      <c r="HS45" s="101"/>
      <c r="HT45" s="101"/>
      <c r="HU45" s="101"/>
      <c r="HV45" s="101"/>
      <c r="HW45" s="101"/>
      <c r="HX45" s="101"/>
      <c r="HY45" s="101"/>
      <c r="HZ45" s="101"/>
      <c r="IA45" s="101"/>
      <c r="IB45" s="101"/>
      <c r="IC45" s="101"/>
      <c r="ID45" s="101"/>
      <c r="IE45" s="101"/>
      <c r="IF45" s="101"/>
      <c r="IG45" s="101"/>
      <c r="IH45" s="101"/>
      <c r="II45" s="101"/>
      <c r="IJ45" s="101"/>
      <c r="IK45" s="101"/>
      <c r="IL45" s="101"/>
      <c r="IM45" s="101"/>
      <c r="IN45" s="101"/>
      <c r="IO45" s="101"/>
      <c r="IP45" s="101"/>
      <c r="IQ45" s="101"/>
      <c r="IR45" s="101"/>
      <c r="IS45" s="101"/>
      <c r="IT45" s="101"/>
      <c r="IU45" s="101"/>
      <c r="IV45" s="101"/>
      <c r="IW45" s="101"/>
      <c r="IX45" s="101"/>
      <c r="IY45" s="101"/>
      <c r="IZ45" s="101"/>
      <c r="JA45" s="101"/>
      <c r="JB45" s="101"/>
      <c r="JC45" s="101"/>
      <c r="JD45" s="101"/>
      <c r="JE45" s="101"/>
      <c r="JF45" s="101"/>
      <c r="JG45" s="101"/>
      <c r="JH45" s="101"/>
      <c r="JI45" s="101"/>
      <c r="JJ45" s="101"/>
      <c r="JK45" s="101"/>
      <c r="JL45" s="101"/>
      <c r="JM45" s="101"/>
      <c r="JN45" s="101"/>
      <c r="JO45" s="101"/>
      <c r="JP45" s="101"/>
      <c r="JQ45" s="101"/>
      <c r="JR45" s="101"/>
      <c r="JS45" s="101"/>
      <c r="JT45" s="101"/>
      <c r="JU45" s="101"/>
      <c r="JV45" s="101"/>
      <c r="JW45" s="101"/>
      <c r="JX45" s="101"/>
      <c r="JY45" s="101"/>
      <c r="JZ45" s="101"/>
      <c r="KA45" s="101"/>
      <c r="KB45" s="101"/>
      <c r="KC45" s="101"/>
      <c r="KD45" s="101"/>
      <c r="KE45" s="101"/>
      <c r="KF45" s="101"/>
      <c r="KG45" s="101"/>
      <c r="KH45" s="101"/>
      <c r="KI45" s="101"/>
      <c r="KJ45" s="101"/>
      <c r="KK45" s="101"/>
      <c r="KL45" s="101"/>
      <c r="KM45" s="101"/>
      <c r="KN45" s="101"/>
      <c r="KO45" s="101"/>
      <c r="KP45" s="101"/>
      <c r="KQ45" s="101"/>
      <c r="KR45" s="101"/>
      <c r="KS45" s="101"/>
      <c r="KT45" s="101"/>
      <c r="KU45" s="101"/>
      <c r="KV45" s="101"/>
      <c r="KW45" s="101"/>
      <c r="KX45" s="101"/>
      <c r="KY45" s="101"/>
      <c r="KZ45" s="101"/>
      <c r="LA45" s="101"/>
      <c r="LB45" s="101"/>
      <c r="LC45" s="101"/>
      <c r="LD45" s="101"/>
      <c r="LE45" s="101"/>
      <c r="LF45" s="101"/>
      <c r="LG45" s="101"/>
      <c r="LH45" s="101"/>
      <c r="LI45" s="101"/>
      <c r="LJ45" s="101"/>
      <c r="LK45" s="101"/>
      <c r="LL45" s="101"/>
      <c r="LM45" s="101"/>
      <c r="LN45" s="101"/>
      <c r="LO45" s="101"/>
      <c r="LP45" s="101"/>
      <c r="LQ45" s="101"/>
      <c r="LR45" s="101"/>
      <c r="LS45" s="101"/>
      <c r="LT45" s="101"/>
      <c r="LU45" s="101"/>
      <c r="LV45" s="101"/>
      <c r="LW45" s="101"/>
      <c r="LX45" s="101"/>
      <c r="LY45" s="101"/>
      <c r="LZ45" s="101"/>
      <c r="MA45" s="101"/>
      <c r="MB45" s="101"/>
      <c r="MC45" s="101"/>
      <c r="MD45" s="101"/>
      <c r="ME45" s="101"/>
      <c r="MF45" s="101"/>
      <c r="MG45" s="101"/>
      <c r="MH45" s="101"/>
      <c r="MI45" s="101"/>
      <c r="MJ45" s="101"/>
      <c r="MK45" s="101"/>
      <c r="ML45" s="101"/>
      <c r="MM45" s="101"/>
      <c r="MN45" s="101"/>
      <c r="MO45" s="101"/>
      <c r="MP45" s="101"/>
      <c r="MQ45" s="101"/>
      <c r="MR45" s="101"/>
      <c r="MS45" s="101"/>
      <c r="MT45" s="101"/>
      <c r="MU45" s="101"/>
      <c r="MV45" s="101"/>
      <c r="MW45" s="101"/>
      <c r="MX45" s="101"/>
      <c r="MY45" s="101"/>
      <c r="MZ45" s="101"/>
      <c r="NA45" s="101"/>
      <c r="NB45" s="109"/>
      <c r="NC45" s="109"/>
      <c r="ND45" s="109"/>
      <c r="NE45" s="109"/>
      <c r="NF45" s="109"/>
      <c r="NG45" s="109"/>
      <c r="NH45" s="109"/>
      <c r="NI45" s="109"/>
      <c r="NJ45" s="114"/>
    </row>
    <row r="46" spans="1:374" x14ac:dyDescent="0.25">
      <c r="A46" s="234"/>
      <c r="B46" s="149">
        <v>32</v>
      </c>
      <c r="C46" s="124" t="s">
        <v>402</v>
      </c>
      <c r="D46" s="97"/>
      <c r="E46" s="97"/>
      <c r="F46" s="38"/>
      <c r="G46" s="2"/>
      <c r="H46" s="2"/>
      <c r="I46" s="2"/>
      <c r="J46" s="2"/>
      <c r="K46" s="2"/>
      <c r="L46" s="2"/>
      <c r="M46" s="7"/>
      <c r="N46" s="110"/>
      <c r="O46" s="93"/>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80"/>
      <c r="AS46" s="78"/>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c r="BR46" s="79"/>
      <c r="BS46" s="79"/>
      <c r="BT46" s="79"/>
      <c r="BU46" s="79"/>
      <c r="BV46" s="80"/>
      <c r="BW46" s="78"/>
      <c r="BX46" s="79"/>
      <c r="BY46" s="79"/>
      <c r="BZ46" s="79"/>
      <c r="CA46" s="79"/>
      <c r="CB46" s="79"/>
      <c r="CC46" s="79"/>
      <c r="CD46" s="79"/>
      <c r="CE46" s="79"/>
      <c r="CF46" s="79"/>
      <c r="CG46" s="79"/>
      <c r="CH46" s="79"/>
      <c r="CI46" s="79"/>
      <c r="CJ46" s="79"/>
      <c r="CK46" s="79"/>
      <c r="CL46" s="79"/>
      <c r="CM46" s="79"/>
      <c r="CN46" s="79"/>
      <c r="CO46" s="79"/>
      <c r="CP46" s="79"/>
      <c r="CQ46" s="79"/>
      <c r="CR46" s="79"/>
      <c r="CS46" s="79"/>
      <c r="CT46" s="79"/>
      <c r="CU46" s="79"/>
      <c r="CV46" s="79"/>
      <c r="CW46" s="79"/>
      <c r="CX46" s="79"/>
      <c r="CY46" s="79"/>
      <c r="CZ46" s="80"/>
      <c r="DA46" s="78"/>
      <c r="DB46" s="79"/>
      <c r="DC46" s="79"/>
      <c r="DD46" s="79"/>
      <c r="DE46" s="79"/>
      <c r="DF46" s="79"/>
      <c r="DG46" s="79"/>
      <c r="DH46" s="79"/>
      <c r="DI46" s="79"/>
      <c r="DJ46" s="79"/>
      <c r="DK46" s="79"/>
      <c r="DL46" s="79"/>
      <c r="DM46" s="79"/>
      <c r="DN46" s="79"/>
      <c r="DO46" s="79"/>
      <c r="DP46" s="79"/>
      <c r="DQ46" s="79"/>
      <c r="DR46" s="79"/>
      <c r="DS46" s="79"/>
      <c r="DT46" s="79"/>
      <c r="DU46" s="79"/>
      <c r="DV46" s="79"/>
      <c r="DW46" s="79"/>
      <c r="DX46" s="79"/>
      <c r="DY46" s="79"/>
      <c r="DZ46" s="79"/>
      <c r="EA46" s="79"/>
      <c r="EB46" s="79"/>
      <c r="EC46" s="79"/>
      <c r="ED46" s="80"/>
      <c r="EE46" s="78"/>
      <c r="EF46" s="79"/>
      <c r="EG46" s="79"/>
      <c r="EH46" s="79"/>
      <c r="EI46" s="79"/>
      <c r="EJ46" s="79"/>
      <c r="EK46" s="79"/>
      <c r="EL46" s="79"/>
      <c r="EM46" s="79"/>
      <c r="EN46" s="79"/>
      <c r="EO46" s="79"/>
      <c r="EP46" s="79"/>
      <c r="EQ46" s="79"/>
      <c r="ER46" s="79"/>
      <c r="ES46" s="79"/>
      <c r="ET46" s="79"/>
      <c r="EU46" s="79"/>
      <c r="EV46" s="79"/>
      <c r="EW46" s="79"/>
      <c r="EX46" s="79"/>
      <c r="EY46" s="79"/>
      <c r="EZ46" s="79"/>
      <c r="FA46" s="79"/>
      <c r="FB46" s="79"/>
      <c r="FC46" s="79"/>
      <c r="FD46" s="79"/>
      <c r="FE46" s="79"/>
      <c r="FF46" s="79"/>
      <c r="FG46" s="79"/>
      <c r="FH46" s="80"/>
      <c r="FI46" s="78"/>
      <c r="FJ46" s="79"/>
      <c r="FK46" s="79"/>
      <c r="FL46" s="79"/>
      <c r="FM46" s="79"/>
      <c r="FN46" s="79"/>
      <c r="FO46" s="79"/>
      <c r="FP46" s="79"/>
      <c r="FQ46" s="79"/>
      <c r="FR46" s="79"/>
      <c r="FS46" s="79"/>
      <c r="FT46" s="79"/>
      <c r="FU46" s="79"/>
      <c r="FV46" s="79"/>
      <c r="FW46" s="79"/>
      <c r="FX46" s="79"/>
      <c r="FY46" s="79"/>
      <c r="FZ46" s="79"/>
      <c r="GA46" s="79"/>
      <c r="GB46" s="79"/>
      <c r="GC46" s="79"/>
      <c r="GD46" s="79"/>
      <c r="GE46" s="79"/>
      <c r="GF46" s="79"/>
      <c r="GG46" s="79"/>
      <c r="GH46" s="79"/>
      <c r="GI46" s="79"/>
      <c r="GJ46" s="79"/>
      <c r="GK46" s="79"/>
      <c r="GL46" s="80"/>
      <c r="GM46" s="78"/>
      <c r="GN46" s="79"/>
      <c r="GO46" s="79"/>
      <c r="GP46" s="79"/>
      <c r="GQ46" s="79"/>
      <c r="GR46" s="79"/>
      <c r="GS46" s="79"/>
      <c r="GT46" s="79"/>
      <c r="GU46" s="79"/>
      <c r="GV46" s="79"/>
      <c r="GW46" s="79"/>
      <c r="GX46" s="79"/>
      <c r="GY46" s="79"/>
      <c r="GZ46" s="79"/>
      <c r="HA46" s="79"/>
      <c r="HB46" s="79"/>
      <c r="HC46" s="79"/>
      <c r="HD46" s="79"/>
      <c r="HE46" s="79"/>
      <c r="HF46" s="79"/>
      <c r="HG46" s="79"/>
      <c r="HH46" s="79"/>
      <c r="HI46" s="79"/>
      <c r="HJ46" s="79"/>
      <c r="HK46" s="79"/>
      <c r="HL46" s="79"/>
      <c r="HM46" s="79"/>
      <c r="HN46" s="79"/>
      <c r="HO46" s="79"/>
      <c r="HP46" s="80"/>
      <c r="HQ46" s="78"/>
      <c r="HR46" s="79"/>
      <c r="HS46" s="79"/>
      <c r="HT46" s="79"/>
      <c r="HU46" s="79"/>
      <c r="HV46" s="79"/>
      <c r="HW46" s="79"/>
      <c r="HX46" s="79"/>
      <c r="HY46" s="79"/>
      <c r="HZ46" s="79"/>
      <c r="IA46" s="79"/>
      <c r="IB46" s="79"/>
      <c r="IC46" s="79"/>
      <c r="ID46" s="79"/>
      <c r="IE46" s="79"/>
      <c r="IF46" s="79"/>
      <c r="IG46" s="79"/>
      <c r="IH46" s="79"/>
      <c r="II46" s="79"/>
      <c r="IJ46" s="79"/>
      <c r="IK46" s="79"/>
      <c r="IL46" s="79"/>
      <c r="IM46" s="79"/>
      <c r="IN46" s="79"/>
      <c r="IO46" s="79"/>
      <c r="IP46" s="79"/>
      <c r="IQ46" s="79"/>
      <c r="IR46" s="79"/>
      <c r="IS46" s="79"/>
      <c r="IT46" s="80"/>
      <c r="IU46" s="78"/>
      <c r="IV46" s="79"/>
      <c r="IW46" s="79"/>
      <c r="IX46" s="79"/>
      <c r="IY46" s="79"/>
      <c r="IZ46" s="79"/>
      <c r="JA46" s="79"/>
      <c r="JB46" s="79"/>
      <c r="JC46" s="79"/>
      <c r="JD46" s="79"/>
      <c r="JE46" s="79"/>
      <c r="JF46" s="79"/>
      <c r="JG46" s="79"/>
      <c r="JH46" s="79"/>
      <c r="JI46" s="79"/>
      <c r="JJ46" s="79"/>
      <c r="JK46" s="79"/>
      <c r="JL46" s="79"/>
      <c r="JM46" s="79"/>
      <c r="JN46" s="79"/>
      <c r="JO46" s="79"/>
      <c r="JP46" s="79"/>
      <c r="JQ46" s="79"/>
      <c r="JR46" s="79"/>
      <c r="JS46" s="79"/>
      <c r="JT46" s="79"/>
      <c r="JU46" s="79"/>
      <c r="JV46" s="79"/>
      <c r="JW46" s="79"/>
      <c r="JX46" s="80"/>
      <c r="JY46" s="78"/>
      <c r="JZ46" s="79"/>
      <c r="KA46" s="79"/>
      <c r="KB46" s="79"/>
      <c r="KC46" s="79"/>
      <c r="KD46" s="79"/>
      <c r="KE46" s="79"/>
      <c r="KF46" s="79"/>
      <c r="KG46" s="79"/>
      <c r="KH46" s="79"/>
      <c r="KI46" s="79"/>
      <c r="KJ46" s="79"/>
      <c r="KK46" s="79"/>
      <c r="KL46" s="79"/>
      <c r="KM46" s="79"/>
      <c r="KN46" s="79"/>
      <c r="KO46" s="79"/>
      <c r="KP46" s="79"/>
      <c r="KQ46" s="79"/>
      <c r="KR46" s="79"/>
      <c r="KS46" s="79"/>
      <c r="KT46" s="79"/>
      <c r="KU46" s="79"/>
      <c r="KV46" s="79"/>
      <c r="KW46" s="79"/>
      <c r="KX46" s="79"/>
      <c r="KY46" s="79"/>
      <c r="KZ46" s="79"/>
      <c r="LA46" s="79"/>
      <c r="LB46" s="80"/>
      <c r="LC46" s="78"/>
      <c r="LD46" s="79"/>
      <c r="LE46" s="79"/>
      <c r="LF46" s="79"/>
      <c r="LG46" s="79"/>
      <c r="LH46" s="79"/>
      <c r="LI46" s="79"/>
      <c r="LJ46" s="79"/>
      <c r="LK46" s="79"/>
      <c r="LL46" s="79"/>
      <c r="LM46" s="79"/>
      <c r="LN46" s="79"/>
      <c r="LO46" s="79"/>
      <c r="LP46" s="79"/>
      <c r="LQ46" s="79"/>
      <c r="LR46" s="79"/>
      <c r="LS46" s="79"/>
      <c r="LT46" s="79"/>
      <c r="LU46" s="79"/>
      <c r="LV46" s="79"/>
      <c r="LW46" s="79"/>
      <c r="LX46" s="79"/>
      <c r="LY46" s="79"/>
      <c r="LZ46" s="79"/>
      <c r="MA46" s="79"/>
      <c r="MB46" s="79"/>
      <c r="MC46" s="79"/>
      <c r="MD46" s="79"/>
      <c r="ME46" s="79"/>
      <c r="MF46" s="80"/>
      <c r="MG46" s="78"/>
      <c r="MH46" s="79"/>
      <c r="MI46" s="79"/>
      <c r="MJ46" s="79"/>
      <c r="MK46" s="79"/>
      <c r="ML46" s="79"/>
      <c r="MM46" s="79"/>
      <c r="MN46" s="79"/>
      <c r="MO46" s="79"/>
      <c r="MP46" s="79"/>
      <c r="MQ46" s="79"/>
      <c r="MR46" s="79"/>
      <c r="MS46" s="79"/>
      <c r="MT46" s="79"/>
      <c r="MU46" s="79"/>
      <c r="MV46" s="79"/>
      <c r="MW46" s="79"/>
      <c r="MX46" s="79"/>
      <c r="MY46" s="79"/>
      <c r="MZ46" s="79"/>
      <c r="NA46" s="79"/>
      <c r="NB46" s="79"/>
      <c r="NC46" s="79"/>
      <c r="ND46" s="79"/>
      <c r="NE46" s="79"/>
      <c r="NF46" s="79"/>
      <c r="NG46" s="79"/>
      <c r="NH46" s="79"/>
      <c r="NI46" s="82"/>
      <c r="NJ46" s="85"/>
    </row>
    <row r="47" spans="1:374" x14ac:dyDescent="0.25">
      <c r="A47" s="234"/>
      <c r="B47" s="149">
        <v>33</v>
      </c>
      <c r="C47" s="124" t="s">
        <v>355</v>
      </c>
      <c r="D47" s="97"/>
      <c r="E47" s="97"/>
      <c r="F47" s="38"/>
      <c r="G47" s="2"/>
      <c r="H47" s="2"/>
      <c r="I47" s="2"/>
      <c r="J47" s="2"/>
      <c r="K47" s="2"/>
      <c r="L47" s="2"/>
      <c r="M47" s="7"/>
      <c r="N47" s="110"/>
      <c r="O47" s="93"/>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9"/>
      <c r="AS47" s="17"/>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9"/>
      <c r="BW47" s="17"/>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9"/>
      <c r="DA47" s="17"/>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9"/>
      <c r="EE47" s="17"/>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9"/>
      <c r="FI47" s="17"/>
      <c r="FJ47" s="18"/>
      <c r="FK47" s="18"/>
      <c r="FL47" s="18"/>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J47" s="18"/>
      <c r="GK47" s="18"/>
      <c r="GL47" s="19"/>
      <c r="GM47" s="17"/>
      <c r="GN47" s="18"/>
      <c r="GO47" s="18"/>
      <c r="GP47" s="18"/>
      <c r="GQ47" s="18"/>
      <c r="GR47" s="18"/>
      <c r="GS47" s="18"/>
      <c r="GT47" s="18"/>
      <c r="GU47" s="18"/>
      <c r="GV47" s="18"/>
      <c r="GW47" s="18"/>
      <c r="GX47" s="18"/>
      <c r="GY47" s="18"/>
      <c r="GZ47" s="18"/>
      <c r="HA47" s="18"/>
      <c r="HB47" s="18"/>
      <c r="HC47" s="18"/>
      <c r="HD47" s="18"/>
      <c r="HE47" s="18"/>
      <c r="HF47" s="18"/>
      <c r="HG47" s="18"/>
      <c r="HH47" s="18"/>
      <c r="HI47" s="18"/>
      <c r="HJ47" s="18"/>
      <c r="HK47" s="18"/>
      <c r="HL47" s="18"/>
      <c r="HM47" s="18"/>
      <c r="HN47" s="18"/>
      <c r="HO47" s="18"/>
      <c r="HP47" s="19"/>
      <c r="HQ47" s="17"/>
      <c r="HR47" s="18"/>
      <c r="HS47" s="18"/>
      <c r="HT47" s="18"/>
      <c r="HU47" s="18"/>
      <c r="HV47" s="18"/>
      <c r="HW47" s="18"/>
      <c r="HX47" s="18"/>
      <c r="HY47" s="18"/>
      <c r="HZ47" s="18"/>
      <c r="IA47" s="18"/>
      <c r="IB47" s="18"/>
      <c r="IC47" s="18"/>
      <c r="ID47" s="18"/>
      <c r="IE47" s="18"/>
      <c r="IF47" s="18"/>
      <c r="IG47" s="18"/>
      <c r="IH47" s="18"/>
      <c r="II47" s="18"/>
      <c r="IJ47" s="18"/>
      <c r="IK47" s="18"/>
      <c r="IL47" s="18"/>
      <c r="IM47" s="18"/>
      <c r="IN47" s="18"/>
      <c r="IO47" s="18"/>
      <c r="IP47" s="18"/>
      <c r="IQ47" s="18"/>
      <c r="IR47" s="18"/>
      <c r="IS47" s="18"/>
      <c r="IT47" s="19"/>
      <c r="IU47" s="17"/>
      <c r="IV47" s="18"/>
      <c r="IW47" s="18"/>
      <c r="IX47" s="18"/>
      <c r="IY47" s="18"/>
      <c r="IZ47" s="18"/>
      <c r="JA47" s="18"/>
      <c r="JB47" s="18"/>
      <c r="JC47" s="18"/>
      <c r="JD47" s="18"/>
      <c r="JE47" s="18"/>
      <c r="JF47" s="18"/>
      <c r="JG47" s="18"/>
      <c r="JH47" s="18"/>
      <c r="JI47" s="18"/>
      <c r="JJ47" s="18"/>
      <c r="JK47" s="18"/>
      <c r="JL47" s="18"/>
      <c r="JM47" s="18"/>
      <c r="JN47" s="18"/>
      <c r="JO47" s="18"/>
      <c r="JP47" s="18"/>
      <c r="JQ47" s="18"/>
      <c r="JR47" s="18"/>
      <c r="JS47" s="18"/>
      <c r="JT47" s="18"/>
      <c r="JU47" s="18"/>
      <c r="JV47" s="18"/>
      <c r="JW47" s="18"/>
      <c r="JX47" s="19"/>
      <c r="JY47" s="17"/>
      <c r="JZ47" s="18"/>
      <c r="KA47" s="18"/>
      <c r="KB47" s="18"/>
      <c r="KC47" s="18"/>
      <c r="KD47" s="18"/>
      <c r="KE47" s="18"/>
      <c r="KF47" s="18"/>
      <c r="KG47" s="18"/>
      <c r="KH47" s="18"/>
      <c r="KI47" s="18"/>
      <c r="KJ47" s="18"/>
      <c r="KK47" s="18"/>
      <c r="KL47" s="18"/>
      <c r="KM47" s="18"/>
      <c r="KN47" s="18"/>
      <c r="KO47" s="18"/>
      <c r="KP47" s="18"/>
      <c r="KQ47" s="18"/>
      <c r="KR47" s="18"/>
      <c r="KS47" s="18"/>
      <c r="KT47" s="18"/>
      <c r="KU47" s="18"/>
      <c r="KV47" s="18"/>
      <c r="KW47" s="18"/>
      <c r="KX47" s="18"/>
      <c r="KY47" s="18"/>
      <c r="KZ47" s="18"/>
      <c r="LA47" s="18"/>
      <c r="LB47" s="19"/>
      <c r="LC47" s="17"/>
      <c r="LD47" s="18"/>
      <c r="LE47" s="18"/>
      <c r="LF47" s="18"/>
      <c r="LG47" s="18"/>
      <c r="LH47" s="18"/>
      <c r="LI47" s="18"/>
      <c r="LJ47" s="18"/>
      <c r="LK47" s="18"/>
      <c r="LL47" s="18"/>
      <c r="LM47" s="18"/>
      <c r="LN47" s="18"/>
      <c r="LO47" s="18"/>
      <c r="LP47" s="18"/>
      <c r="LQ47" s="18"/>
      <c r="LR47" s="18"/>
      <c r="LS47" s="18"/>
      <c r="LT47" s="18"/>
      <c r="LU47" s="18"/>
      <c r="LV47" s="18"/>
      <c r="LW47" s="18"/>
      <c r="LX47" s="18"/>
      <c r="LY47" s="18"/>
      <c r="LZ47" s="18"/>
      <c r="MA47" s="18"/>
      <c r="MB47" s="18"/>
      <c r="MC47" s="18"/>
      <c r="MD47" s="18"/>
      <c r="ME47" s="18"/>
      <c r="MF47" s="19"/>
      <c r="MG47" s="17"/>
      <c r="MH47" s="18"/>
      <c r="MI47" s="18"/>
      <c r="MJ47" s="18"/>
      <c r="MK47" s="18"/>
      <c r="ML47" s="18"/>
      <c r="MM47" s="18"/>
      <c r="MN47" s="18"/>
      <c r="MO47" s="18"/>
      <c r="MP47" s="18"/>
      <c r="MQ47" s="18"/>
      <c r="MR47" s="18"/>
      <c r="MS47" s="18"/>
      <c r="MT47" s="18"/>
      <c r="MU47" s="18"/>
      <c r="MV47" s="18"/>
      <c r="MW47" s="18"/>
      <c r="MX47" s="18"/>
      <c r="MY47" s="18"/>
      <c r="MZ47" s="18"/>
      <c r="NA47" s="18"/>
      <c r="NB47" s="18"/>
      <c r="NC47" s="18"/>
      <c r="ND47" s="18"/>
      <c r="NE47" s="18"/>
      <c r="NF47" s="18"/>
      <c r="NG47" s="18"/>
      <c r="NH47" s="18"/>
      <c r="NI47" s="82"/>
      <c r="NJ47" s="85"/>
    </row>
    <row r="48" spans="1:374" x14ac:dyDescent="0.25">
      <c r="A48" s="234"/>
      <c r="B48" s="149">
        <v>34</v>
      </c>
      <c r="C48" s="124" t="s">
        <v>403</v>
      </c>
      <c r="D48" s="97"/>
      <c r="E48" s="97"/>
      <c r="F48" s="38"/>
      <c r="G48" s="2"/>
      <c r="H48" s="2"/>
      <c r="I48" s="2"/>
      <c r="J48" s="2"/>
      <c r="K48" s="2"/>
      <c r="L48" s="2"/>
      <c r="M48" s="7"/>
      <c r="N48" s="110"/>
      <c r="O48" s="93"/>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9"/>
      <c r="AS48" s="17"/>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9"/>
      <c r="BW48" s="17"/>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9"/>
      <c r="DA48" s="17"/>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9"/>
      <c r="EE48" s="17"/>
      <c r="EF48" s="18"/>
      <c r="EG48" s="18"/>
      <c r="EH48" s="18"/>
      <c r="EI48" s="18"/>
      <c r="EJ48" s="18"/>
      <c r="EK48" s="18"/>
      <c r="EL48" s="18"/>
      <c r="EM48" s="18"/>
      <c r="EN48" s="18"/>
      <c r="EO48" s="18"/>
      <c r="EP48" s="18"/>
      <c r="EQ48" s="18"/>
      <c r="ER48" s="18"/>
      <c r="ES48" s="18"/>
      <c r="ET48" s="18"/>
      <c r="EU48" s="18"/>
      <c r="EV48" s="18"/>
      <c r="EW48" s="18"/>
      <c r="EX48" s="18"/>
      <c r="EY48" s="18"/>
      <c r="EZ48" s="18"/>
      <c r="FA48" s="18"/>
      <c r="FB48" s="18"/>
      <c r="FC48" s="18"/>
      <c r="FD48" s="18"/>
      <c r="FE48" s="18"/>
      <c r="FF48" s="18"/>
      <c r="FG48" s="18"/>
      <c r="FH48" s="19"/>
      <c r="FI48" s="17"/>
      <c r="FJ48" s="18"/>
      <c r="FK48" s="18"/>
      <c r="FL48" s="18"/>
      <c r="FM48" s="18"/>
      <c r="FN48" s="18"/>
      <c r="FO48" s="18"/>
      <c r="FP48" s="18"/>
      <c r="FQ48" s="18"/>
      <c r="FR48" s="18"/>
      <c r="FS48" s="18"/>
      <c r="FT48" s="18"/>
      <c r="FU48" s="18"/>
      <c r="FV48" s="18"/>
      <c r="FW48" s="18"/>
      <c r="FX48" s="18"/>
      <c r="FY48" s="18"/>
      <c r="FZ48" s="18"/>
      <c r="GA48" s="18"/>
      <c r="GB48" s="18"/>
      <c r="GC48" s="18"/>
      <c r="GD48" s="18"/>
      <c r="GE48" s="18"/>
      <c r="GF48" s="18"/>
      <c r="GG48" s="18"/>
      <c r="GH48" s="18"/>
      <c r="GI48" s="18"/>
      <c r="GJ48" s="18"/>
      <c r="GK48" s="18"/>
      <c r="GL48" s="19"/>
      <c r="GM48" s="17"/>
      <c r="GN48" s="18"/>
      <c r="GO48" s="18"/>
      <c r="GP48" s="18"/>
      <c r="GQ48" s="18"/>
      <c r="GR48" s="18"/>
      <c r="GS48" s="18"/>
      <c r="GT48" s="18"/>
      <c r="GU48" s="18"/>
      <c r="GV48" s="18"/>
      <c r="GW48" s="18"/>
      <c r="GX48" s="18"/>
      <c r="GY48" s="18"/>
      <c r="GZ48" s="18"/>
      <c r="HA48" s="18"/>
      <c r="HB48" s="18"/>
      <c r="HC48" s="18"/>
      <c r="HD48" s="18"/>
      <c r="HE48" s="18"/>
      <c r="HF48" s="18"/>
      <c r="HG48" s="18"/>
      <c r="HH48" s="18"/>
      <c r="HI48" s="18"/>
      <c r="HJ48" s="18"/>
      <c r="HK48" s="18"/>
      <c r="HL48" s="18"/>
      <c r="HM48" s="18"/>
      <c r="HN48" s="18"/>
      <c r="HO48" s="18"/>
      <c r="HP48" s="19"/>
      <c r="HQ48" s="17"/>
      <c r="HR48" s="18"/>
      <c r="HS48" s="18"/>
      <c r="HT48" s="18"/>
      <c r="HU48" s="18"/>
      <c r="HV48" s="18"/>
      <c r="HW48" s="18"/>
      <c r="HX48" s="18"/>
      <c r="HY48" s="18"/>
      <c r="HZ48" s="18"/>
      <c r="IA48" s="18"/>
      <c r="IB48" s="18"/>
      <c r="IC48" s="18"/>
      <c r="ID48" s="18"/>
      <c r="IE48" s="18"/>
      <c r="IF48" s="18"/>
      <c r="IG48" s="18"/>
      <c r="IH48" s="18"/>
      <c r="II48" s="18"/>
      <c r="IJ48" s="18"/>
      <c r="IK48" s="18"/>
      <c r="IL48" s="18"/>
      <c r="IM48" s="18"/>
      <c r="IN48" s="18"/>
      <c r="IO48" s="18"/>
      <c r="IP48" s="18"/>
      <c r="IQ48" s="18"/>
      <c r="IR48" s="18"/>
      <c r="IS48" s="18"/>
      <c r="IT48" s="19"/>
      <c r="IU48" s="17"/>
      <c r="IV48" s="18"/>
      <c r="IW48" s="18"/>
      <c r="IX48" s="18"/>
      <c r="IY48" s="18"/>
      <c r="IZ48" s="18"/>
      <c r="JA48" s="18"/>
      <c r="JB48" s="18"/>
      <c r="JC48" s="18"/>
      <c r="JD48" s="18"/>
      <c r="JE48" s="18"/>
      <c r="JF48" s="18"/>
      <c r="JG48" s="18"/>
      <c r="JH48" s="18"/>
      <c r="JI48" s="18"/>
      <c r="JJ48" s="18"/>
      <c r="JK48" s="18"/>
      <c r="JL48" s="18"/>
      <c r="JM48" s="18"/>
      <c r="JN48" s="18"/>
      <c r="JO48" s="18"/>
      <c r="JP48" s="18"/>
      <c r="JQ48" s="18"/>
      <c r="JR48" s="18"/>
      <c r="JS48" s="18"/>
      <c r="JT48" s="18"/>
      <c r="JU48" s="18"/>
      <c r="JV48" s="18"/>
      <c r="JW48" s="18"/>
      <c r="JX48" s="19"/>
      <c r="JY48" s="17"/>
      <c r="JZ48" s="18"/>
      <c r="KA48" s="18"/>
      <c r="KB48" s="18"/>
      <c r="KC48" s="18"/>
      <c r="KD48" s="18"/>
      <c r="KE48" s="18"/>
      <c r="KF48" s="18"/>
      <c r="KG48" s="18"/>
      <c r="KH48" s="18"/>
      <c r="KI48" s="18"/>
      <c r="KJ48" s="18"/>
      <c r="KK48" s="18"/>
      <c r="KL48" s="18"/>
      <c r="KM48" s="18"/>
      <c r="KN48" s="18"/>
      <c r="KO48" s="18"/>
      <c r="KP48" s="18"/>
      <c r="KQ48" s="18"/>
      <c r="KR48" s="18"/>
      <c r="KS48" s="18"/>
      <c r="KT48" s="18"/>
      <c r="KU48" s="18"/>
      <c r="KV48" s="18"/>
      <c r="KW48" s="18"/>
      <c r="KX48" s="18"/>
      <c r="KY48" s="18"/>
      <c r="KZ48" s="18"/>
      <c r="LA48" s="18"/>
      <c r="LB48" s="19"/>
      <c r="LC48" s="17"/>
      <c r="LD48" s="18"/>
      <c r="LE48" s="18"/>
      <c r="LF48" s="18"/>
      <c r="LG48" s="18"/>
      <c r="LH48" s="18"/>
      <c r="LI48" s="18"/>
      <c r="LJ48" s="18"/>
      <c r="LK48" s="18"/>
      <c r="LL48" s="18"/>
      <c r="LM48" s="18"/>
      <c r="LN48" s="18"/>
      <c r="LO48" s="18"/>
      <c r="LP48" s="18"/>
      <c r="LQ48" s="18"/>
      <c r="LR48" s="18"/>
      <c r="LS48" s="18"/>
      <c r="LT48" s="18"/>
      <c r="LU48" s="18"/>
      <c r="LV48" s="18"/>
      <c r="LW48" s="18"/>
      <c r="LX48" s="18"/>
      <c r="LY48" s="18"/>
      <c r="LZ48" s="18"/>
      <c r="MA48" s="18"/>
      <c r="MB48" s="18"/>
      <c r="MC48" s="18"/>
      <c r="MD48" s="18"/>
      <c r="ME48" s="18"/>
      <c r="MF48" s="19"/>
      <c r="MG48" s="17"/>
      <c r="MH48" s="18"/>
      <c r="MI48" s="18"/>
      <c r="MJ48" s="18"/>
      <c r="MK48" s="18"/>
      <c r="ML48" s="18"/>
      <c r="MM48" s="18"/>
      <c r="MN48" s="18"/>
      <c r="MO48" s="18"/>
      <c r="MP48" s="18"/>
      <c r="MQ48" s="18"/>
      <c r="MR48" s="18"/>
      <c r="MS48" s="18"/>
      <c r="MT48" s="18"/>
      <c r="MU48" s="18"/>
      <c r="MV48" s="18"/>
      <c r="MW48" s="18"/>
      <c r="MX48" s="18"/>
      <c r="MY48" s="18"/>
      <c r="MZ48" s="18"/>
      <c r="NA48" s="18"/>
      <c r="NB48" s="18"/>
      <c r="NC48" s="18"/>
      <c r="ND48" s="18"/>
      <c r="NE48" s="18"/>
      <c r="NF48" s="18"/>
      <c r="NG48" s="18"/>
      <c r="NH48" s="18"/>
      <c r="NI48" s="82"/>
      <c r="NJ48" s="85"/>
    </row>
    <row r="49" spans="1:374" x14ac:dyDescent="0.25">
      <c r="A49" s="234"/>
      <c r="B49" s="149">
        <v>35</v>
      </c>
      <c r="C49" s="124" t="s">
        <v>358</v>
      </c>
      <c r="D49" s="97"/>
      <c r="E49" s="97"/>
      <c r="F49" s="38"/>
      <c r="G49" s="2"/>
      <c r="H49" s="2"/>
      <c r="I49" s="2"/>
      <c r="J49" s="2"/>
      <c r="K49" s="2"/>
      <c r="L49" s="2"/>
      <c r="M49" s="7"/>
      <c r="N49" s="110"/>
      <c r="O49" s="93"/>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9"/>
      <c r="AS49" s="17"/>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9"/>
      <c r="BW49" s="17"/>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9"/>
      <c r="DA49" s="17"/>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9"/>
      <c r="EE49" s="17"/>
      <c r="EF49" s="18"/>
      <c r="EG49" s="18"/>
      <c r="EH49" s="18"/>
      <c r="EI49" s="18"/>
      <c r="EJ49" s="18"/>
      <c r="EK49" s="18"/>
      <c r="EL49" s="18"/>
      <c r="EM49" s="18"/>
      <c r="EN49" s="18"/>
      <c r="EO49" s="18"/>
      <c r="EP49" s="18"/>
      <c r="EQ49" s="18"/>
      <c r="ER49" s="18"/>
      <c r="ES49" s="18"/>
      <c r="ET49" s="18"/>
      <c r="EU49" s="18"/>
      <c r="EV49" s="18"/>
      <c r="EW49" s="18"/>
      <c r="EX49" s="18"/>
      <c r="EY49" s="18"/>
      <c r="EZ49" s="18"/>
      <c r="FA49" s="18"/>
      <c r="FB49" s="18"/>
      <c r="FC49" s="18"/>
      <c r="FD49" s="18"/>
      <c r="FE49" s="18"/>
      <c r="FF49" s="18"/>
      <c r="FG49" s="18"/>
      <c r="FH49" s="19"/>
      <c r="FI49" s="17"/>
      <c r="FJ49" s="18"/>
      <c r="FK49" s="18"/>
      <c r="FL49" s="18"/>
      <c r="FM49" s="18"/>
      <c r="FN49" s="18"/>
      <c r="FO49" s="18"/>
      <c r="FP49" s="18"/>
      <c r="FQ49" s="18"/>
      <c r="FR49" s="18"/>
      <c r="FS49" s="18"/>
      <c r="FT49" s="18"/>
      <c r="FU49" s="18"/>
      <c r="FV49" s="18"/>
      <c r="FW49" s="18"/>
      <c r="FX49" s="18"/>
      <c r="FY49" s="18"/>
      <c r="FZ49" s="18"/>
      <c r="GA49" s="18"/>
      <c r="GB49" s="18"/>
      <c r="GC49" s="18"/>
      <c r="GD49" s="18"/>
      <c r="GE49" s="18"/>
      <c r="GF49" s="18"/>
      <c r="GG49" s="18"/>
      <c r="GH49" s="18"/>
      <c r="GI49" s="18"/>
      <c r="GJ49" s="18"/>
      <c r="GK49" s="18"/>
      <c r="GL49" s="19"/>
      <c r="GM49" s="17"/>
      <c r="GN49" s="18"/>
      <c r="GO49" s="18"/>
      <c r="GP49" s="18"/>
      <c r="GQ49" s="18"/>
      <c r="GR49" s="18"/>
      <c r="GS49" s="18"/>
      <c r="GT49" s="18"/>
      <c r="GU49" s="18"/>
      <c r="GV49" s="18"/>
      <c r="GW49" s="18"/>
      <c r="GX49" s="18"/>
      <c r="GY49" s="18"/>
      <c r="GZ49" s="18"/>
      <c r="HA49" s="18"/>
      <c r="HB49" s="18"/>
      <c r="HC49" s="18"/>
      <c r="HD49" s="18"/>
      <c r="HE49" s="18"/>
      <c r="HF49" s="18"/>
      <c r="HG49" s="18"/>
      <c r="HH49" s="18"/>
      <c r="HI49" s="18"/>
      <c r="HJ49" s="18"/>
      <c r="HK49" s="18"/>
      <c r="HL49" s="18"/>
      <c r="HM49" s="18"/>
      <c r="HN49" s="18"/>
      <c r="HO49" s="18"/>
      <c r="HP49" s="19"/>
      <c r="HQ49" s="17"/>
      <c r="HR49" s="18"/>
      <c r="HS49" s="18"/>
      <c r="HT49" s="18"/>
      <c r="HU49" s="18"/>
      <c r="HV49" s="18"/>
      <c r="HW49" s="18"/>
      <c r="HX49" s="18"/>
      <c r="HY49" s="18"/>
      <c r="HZ49" s="18"/>
      <c r="IA49" s="18"/>
      <c r="IB49" s="18"/>
      <c r="IC49" s="18"/>
      <c r="ID49" s="18"/>
      <c r="IE49" s="18"/>
      <c r="IF49" s="18"/>
      <c r="IG49" s="18"/>
      <c r="IH49" s="18"/>
      <c r="II49" s="18"/>
      <c r="IJ49" s="18"/>
      <c r="IK49" s="18"/>
      <c r="IL49" s="18"/>
      <c r="IM49" s="18"/>
      <c r="IN49" s="18"/>
      <c r="IO49" s="18"/>
      <c r="IP49" s="18"/>
      <c r="IQ49" s="18"/>
      <c r="IR49" s="18"/>
      <c r="IS49" s="18"/>
      <c r="IT49" s="19"/>
      <c r="IU49" s="17"/>
      <c r="IV49" s="18"/>
      <c r="IW49" s="18"/>
      <c r="IX49" s="18"/>
      <c r="IY49" s="18"/>
      <c r="IZ49" s="18"/>
      <c r="JA49" s="18"/>
      <c r="JB49" s="18"/>
      <c r="JC49" s="18"/>
      <c r="JD49" s="18"/>
      <c r="JE49" s="18"/>
      <c r="JF49" s="18"/>
      <c r="JG49" s="18"/>
      <c r="JH49" s="18"/>
      <c r="JI49" s="18"/>
      <c r="JJ49" s="18"/>
      <c r="JK49" s="18"/>
      <c r="JL49" s="18"/>
      <c r="JM49" s="18"/>
      <c r="JN49" s="18"/>
      <c r="JO49" s="18"/>
      <c r="JP49" s="18"/>
      <c r="JQ49" s="18"/>
      <c r="JR49" s="18"/>
      <c r="JS49" s="18"/>
      <c r="JT49" s="18"/>
      <c r="JU49" s="18"/>
      <c r="JV49" s="18"/>
      <c r="JW49" s="18"/>
      <c r="JX49" s="19"/>
      <c r="JY49" s="17"/>
      <c r="JZ49" s="18"/>
      <c r="KA49" s="18"/>
      <c r="KB49" s="18"/>
      <c r="KC49" s="18"/>
      <c r="KD49" s="18"/>
      <c r="KE49" s="18"/>
      <c r="KF49" s="18"/>
      <c r="KG49" s="18"/>
      <c r="KH49" s="18"/>
      <c r="KI49" s="18"/>
      <c r="KJ49" s="18"/>
      <c r="KK49" s="18"/>
      <c r="KL49" s="18"/>
      <c r="KM49" s="18"/>
      <c r="KN49" s="18"/>
      <c r="KO49" s="18"/>
      <c r="KP49" s="18"/>
      <c r="KQ49" s="18"/>
      <c r="KR49" s="18"/>
      <c r="KS49" s="18"/>
      <c r="KT49" s="18"/>
      <c r="KU49" s="18"/>
      <c r="KV49" s="18"/>
      <c r="KW49" s="18"/>
      <c r="KX49" s="18"/>
      <c r="KY49" s="18"/>
      <c r="KZ49" s="18"/>
      <c r="LA49" s="18"/>
      <c r="LB49" s="19"/>
      <c r="LC49" s="17"/>
      <c r="LD49" s="18"/>
      <c r="LE49" s="18"/>
      <c r="LF49" s="18"/>
      <c r="LG49" s="18"/>
      <c r="LH49" s="18"/>
      <c r="LI49" s="18"/>
      <c r="LJ49" s="18"/>
      <c r="LK49" s="18"/>
      <c r="LL49" s="18"/>
      <c r="LM49" s="18"/>
      <c r="LN49" s="18"/>
      <c r="LO49" s="18"/>
      <c r="LP49" s="18"/>
      <c r="LQ49" s="18"/>
      <c r="LR49" s="18"/>
      <c r="LS49" s="18"/>
      <c r="LT49" s="18"/>
      <c r="LU49" s="18"/>
      <c r="LV49" s="18"/>
      <c r="LW49" s="18"/>
      <c r="LX49" s="18"/>
      <c r="LY49" s="18"/>
      <c r="LZ49" s="18"/>
      <c r="MA49" s="18"/>
      <c r="MB49" s="18"/>
      <c r="MC49" s="18"/>
      <c r="MD49" s="18"/>
      <c r="ME49" s="18"/>
      <c r="MF49" s="19"/>
      <c r="MG49" s="17"/>
      <c r="MH49" s="18"/>
      <c r="MI49" s="18"/>
      <c r="MJ49" s="18"/>
      <c r="MK49" s="18"/>
      <c r="ML49" s="18"/>
      <c r="MM49" s="18"/>
      <c r="MN49" s="18"/>
      <c r="MO49" s="18"/>
      <c r="MP49" s="18"/>
      <c r="MQ49" s="18"/>
      <c r="MR49" s="18"/>
      <c r="MS49" s="18"/>
      <c r="MT49" s="18"/>
      <c r="MU49" s="18"/>
      <c r="MV49" s="18"/>
      <c r="MW49" s="18"/>
      <c r="MX49" s="18"/>
      <c r="MY49" s="18"/>
      <c r="MZ49" s="18"/>
      <c r="NA49" s="18"/>
      <c r="NB49" s="18"/>
      <c r="NC49" s="18"/>
      <c r="ND49" s="18"/>
      <c r="NE49" s="18"/>
      <c r="NF49" s="18"/>
      <c r="NG49" s="18"/>
      <c r="NH49" s="18"/>
      <c r="NI49" s="82"/>
      <c r="NJ49" s="85"/>
    </row>
    <row r="50" spans="1:374" x14ac:dyDescent="0.25">
      <c r="A50" s="235"/>
      <c r="B50" s="149">
        <v>36</v>
      </c>
      <c r="C50" s="124" t="s">
        <v>359</v>
      </c>
      <c r="D50" s="97"/>
      <c r="E50" s="97"/>
      <c r="F50" s="38"/>
      <c r="G50" s="2"/>
      <c r="H50" s="2"/>
      <c r="I50" s="2"/>
      <c r="J50" s="2"/>
      <c r="K50" s="2"/>
      <c r="L50" s="2"/>
      <c r="M50" s="7"/>
      <c r="N50" s="110"/>
      <c r="O50" s="93"/>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9"/>
      <c r="AS50" s="17"/>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9"/>
      <c r="BW50" s="17"/>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9"/>
      <c r="DA50" s="17"/>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9"/>
      <c r="EE50" s="17"/>
      <c r="EF50" s="18"/>
      <c r="EG50" s="18"/>
      <c r="EH50" s="18"/>
      <c r="EI50" s="18"/>
      <c r="EJ50" s="18"/>
      <c r="EK50" s="18"/>
      <c r="EL50" s="18"/>
      <c r="EM50" s="18"/>
      <c r="EN50" s="18"/>
      <c r="EO50" s="18"/>
      <c r="EP50" s="18"/>
      <c r="EQ50" s="18"/>
      <c r="ER50" s="18"/>
      <c r="ES50" s="18"/>
      <c r="ET50" s="18"/>
      <c r="EU50" s="18"/>
      <c r="EV50" s="18"/>
      <c r="EW50" s="18"/>
      <c r="EX50" s="18"/>
      <c r="EY50" s="18"/>
      <c r="EZ50" s="18"/>
      <c r="FA50" s="18"/>
      <c r="FB50" s="18"/>
      <c r="FC50" s="18"/>
      <c r="FD50" s="18"/>
      <c r="FE50" s="18"/>
      <c r="FF50" s="18"/>
      <c r="FG50" s="18"/>
      <c r="FH50" s="19"/>
      <c r="FI50" s="17"/>
      <c r="FJ50" s="18"/>
      <c r="FK50" s="18"/>
      <c r="FL50" s="18"/>
      <c r="FM50" s="18"/>
      <c r="FN50" s="18"/>
      <c r="FO50" s="18"/>
      <c r="FP50" s="18"/>
      <c r="FQ50" s="18"/>
      <c r="FR50" s="18"/>
      <c r="FS50" s="18"/>
      <c r="FT50" s="18"/>
      <c r="FU50" s="18"/>
      <c r="FV50" s="18"/>
      <c r="FW50" s="18"/>
      <c r="FX50" s="18"/>
      <c r="FY50" s="18"/>
      <c r="FZ50" s="18"/>
      <c r="GA50" s="18"/>
      <c r="GB50" s="18"/>
      <c r="GC50" s="18"/>
      <c r="GD50" s="18"/>
      <c r="GE50" s="18"/>
      <c r="GF50" s="18"/>
      <c r="GG50" s="18"/>
      <c r="GH50" s="18"/>
      <c r="GI50" s="18"/>
      <c r="GJ50" s="18"/>
      <c r="GK50" s="18"/>
      <c r="GL50" s="19"/>
      <c r="GM50" s="17"/>
      <c r="GN50" s="18"/>
      <c r="GO50" s="18"/>
      <c r="GP50" s="18"/>
      <c r="GQ50" s="18"/>
      <c r="GR50" s="18"/>
      <c r="GS50" s="18"/>
      <c r="GT50" s="18"/>
      <c r="GU50" s="18"/>
      <c r="GV50" s="18"/>
      <c r="GW50" s="18"/>
      <c r="GX50" s="18"/>
      <c r="GY50" s="18"/>
      <c r="GZ50" s="18"/>
      <c r="HA50" s="18"/>
      <c r="HB50" s="18"/>
      <c r="HC50" s="18"/>
      <c r="HD50" s="18"/>
      <c r="HE50" s="18"/>
      <c r="HF50" s="18"/>
      <c r="HG50" s="18"/>
      <c r="HH50" s="18"/>
      <c r="HI50" s="18"/>
      <c r="HJ50" s="18"/>
      <c r="HK50" s="18"/>
      <c r="HL50" s="18"/>
      <c r="HM50" s="18"/>
      <c r="HN50" s="18"/>
      <c r="HO50" s="18"/>
      <c r="HP50" s="19"/>
      <c r="HQ50" s="17"/>
      <c r="HR50" s="18"/>
      <c r="HS50" s="18"/>
      <c r="HT50" s="18"/>
      <c r="HU50" s="18"/>
      <c r="HV50" s="18"/>
      <c r="HW50" s="18"/>
      <c r="HX50" s="18"/>
      <c r="HY50" s="18"/>
      <c r="HZ50" s="18"/>
      <c r="IA50" s="18"/>
      <c r="IB50" s="18"/>
      <c r="IC50" s="18"/>
      <c r="ID50" s="18"/>
      <c r="IE50" s="18"/>
      <c r="IF50" s="18"/>
      <c r="IG50" s="18"/>
      <c r="IH50" s="18"/>
      <c r="II50" s="18"/>
      <c r="IJ50" s="18"/>
      <c r="IK50" s="18"/>
      <c r="IL50" s="18"/>
      <c r="IM50" s="18"/>
      <c r="IN50" s="18"/>
      <c r="IO50" s="18"/>
      <c r="IP50" s="18"/>
      <c r="IQ50" s="18"/>
      <c r="IR50" s="18"/>
      <c r="IS50" s="18"/>
      <c r="IT50" s="19"/>
      <c r="IU50" s="17"/>
      <c r="IV50" s="18"/>
      <c r="IW50" s="18"/>
      <c r="IX50" s="18"/>
      <c r="IY50" s="18"/>
      <c r="IZ50" s="18"/>
      <c r="JA50" s="18"/>
      <c r="JB50" s="18"/>
      <c r="JC50" s="18"/>
      <c r="JD50" s="18"/>
      <c r="JE50" s="18"/>
      <c r="JF50" s="18"/>
      <c r="JG50" s="18"/>
      <c r="JH50" s="18"/>
      <c r="JI50" s="18"/>
      <c r="JJ50" s="18"/>
      <c r="JK50" s="18"/>
      <c r="JL50" s="18"/>
      <c r="JM50" s="18"/>
      <c r="JN50" s="18"/>
      <c r="JO50" s="18"/>
      <c r="JP50" s="18"/>
      <c r="JQ50" s="18"/>
      <c r="JR50" s="18"/>
      <c r="JS50" s="18"/>
      <c r="JT50" s="18"/>
      <c r="JU50" s="18"/>
      <c r="JV50" s="18"/>
      <c r="JW50" s="18"/>
      <c r="JX50" s="19"/>
      <c r="JY50" s="17"/>
      <c r="JZ50" s="18"/>
      <c r="KA50" s="18"/>
      <c r="KB50" s="18"/>
      <c r="KC50" s="18"/>
      <c r="KD50" s="18"/>
      <c r="KE50" s="18"/>
      <c r="KF50" s="18"/>
      <c r="KG50" s="18"/>
      <c r="KH50" s="18"/>
      <c r="KI50" s="18"/>
      <c r="KJ50" s="18"/>
      <c r="KK50" s="18"/>
      <c r="KL50" s="18"/>
      <c r="KM50" s="18"/>
      <c r="KN50" s="18"/>
      <c r="KO50" s="18"/>
      <c r="KP50" s="18"/>
      <c r="KQ50" s="18"/>
      <c r="KR50" s="18"/>
      <c r="KS50" s="18"/>
      <c r="KT50" s="18"/>
      <c r="KU50" s="18"/>
      <c r="KV50" s="18"/>
      <c r="KW50" s="18"/>
      <c r="KX50" s="18"/>
      <c r="KY50" s="18"/>
      <c r="KZ50" s="18"/>
      <c r="LA50" s="18"/>
      <c r="LB50" s="19"/>
      <c r="LC50" s="17"/>
      <c r="LD50" s="18"/>
      <c r="LE50" s="18"/>
      <c r="LF50" s="18"/>
      <c r="LG50" s="18"/>
      <c r="LH50" s="18"/>
      <c r="LI50" s="18"/>
      <c r="LJ50" s="18"/>
      <c r="LK50" s="18"/>
      <c r="LL50" s="18"/>
      <c r="LM50" s="18"/>
      <c r="LN50" s="18"/>
      <c r="LO50" s="18"/>
      <c r="LP50" s="18"/>
      <c r="LQ50" s="18"/>
      <c r="LR50" s="18"/>
      <c r="LS50" s="18"/>
      <c r="LT50" s="18"/>
      <c r="LU50" s="18"/>
      <c r="LV50" s="18"/>
      <c r="LW50" s="18"/>
      <c r="LX50" s="18"/>
      <c r="LY50" s="18"/>
      <c r="LZ50" s="18"/>
      <c r="MA50" s="18"/>
      <c r="MB50" s="18"/>
      <c r="MC50" s="18"/>
      <c r="MD50" s="18"/>
      <c r="ME50" s="18"/>
      <c r="MF50" s="19"/>
      <c r="MG50" s="17"/>
      <c r="MH50" s="18"/>
      <c r="MI50" s="18"/>
      <c r="MJ50" s="18"/>
      <c r="MK50" s="18"/>
      <c r="ML50" s="18"/>
      <c r="MM50" s="18"/>
      <c r="MN50" s="18"/>
      <c r="MO50" s="18"/>
      <c r="MP50" s="18"/>
      <c r="MQ50" s="18"/>
      <c r="MR50" s="18"/>
      <c r="MS50" s="18"/>
      <c r="MT50" s="18"/>
      <c r="MU50" s="18"/>
      <c r="MV50" s="18"/>
      <c r="MW50" s="18"/>
      <c r="MX50" s="18"/>
      <c r="MY50" s="18"/>
      <c r="MZ50" s="18"/>
      <c r="NA50" s="18"/>
      <c r="NB50" s="18"/>
      <c r="NC50" s="18"/>
      <c r="ND50" s="18"/>
      <c r="NE50" s="18"/>
      <c r="NF50" s="18"/>
      <c r="NG50" s="18"/>
      <c r="NH50" s="18"/>
      <c r="NI50" s="82"/>
      <c r="NJ50" s="85"/>
    </row>
    <row r="51" spans="1:374" ht="19" thickBot="1" x14ac:dyDescent="0.2">
      <c r="A51" s="33"/>
      <c r="B51" s="34"/>
      <c r="C51" s="34" t="s">
        <v>261</v>
      </c>
      <c r="D51" s="45"/>
      <c r="E51" s="45"/>
      <c r="F51" s="35">
        <f t="shared" ref="F51:N51" si="13">SUM(F11:F50)</f>
        <v>158</v>
      </c>
      <c r="G51" s="36">
        <f t="shared" si="13"/>
        <v>14</v>
      </c>
      <c r="H51" s="36">
        <f t="shared" si="13"/>
        <v>25</v>
      </c>
      <c r="I51" s="36">
        <f t="shared" si="13"/>
        <v>33</v>
      </c>
      <c r="J51" s="36">
        <f t="shared" si="13"/>
        <v>10</v>
      </c>
      <c r="K51" s="36">
        <f t="shared" si="13"/>
        <v>19</v>
      </c>
      <c r="L51" s="35">
        <f t="shared" si="13"/>
        <v>29</v>
      </c>
      <c r="M51" s="36">
        <f t="shared" si="13"/>
        <v>3</v>
      </c>
      <c r="N51" s="35">
        <f t="shared" si="13"/>
        <v>25</v>
      </c>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4"/>
      <c r="IU51" s="34"/>
      <c r="IV51" s="34"/>
      <c r="IW51" s="34"/>
      <c r="IX51" s="34"/>
      <c r="IY51" s="34"/>
      <c r="IZ51" s="34"/>
      <c r="JA51" s="34"/>
      <c r="JB51" s="34"/>
      <c r="JC51" s="34"/>
      <c r="JD51" s="34"/>
      <c r="JE51" s="34"/>
      <c r="JF51" s="34"/>
      <c r="JG51" s="34"/>
      <c r="JH51" s="34"/>
      <c r="JI51" s="34"/>
      <c r="JJ51" s="34"/>
      <c r="JK51" s="34"/>
      <c r="JL51" s="34"/>
      <c r="JM51" s="34"/>
      <c r="JN51" s="34"/>
      <c r="JO51" s="34"/>
      <c r="JP51" s="34"/>
      <c r="JQ51" s="34"/>
      <c r="JR51" s="34"/>
      <c r="JS51" s="34"/>
      <c r="JT51" s="34"/>
      <c r="JU51" s="34"/>
      <c r="JV51" s="34"/>
      <c r="JW51" s="34"/>
      <c r="JX51" s="34"/>
      <c r="JY51" s="34"/>
      <c r="JZ51" s="34"/>
      <c r="KA51" s="34"/>
      <c r="KB51" s="34"/>
      <c r="KC51" s="34"/>
      <c r="KD51" s="34"/>
      <c r="KE51" s="34"/>
      <c r="KF51" s="34"/>
      <c r="KG51" s="34"/>
      <c r="KH51" s="34"/>
      <c r="KI51" s="34"/>
      <c r="KJ51" s="34"/>
      <c r="KK51" s="34"/>
      <c r="KL51" s="34"/>
      <c r="KM51" s="34"/>
      <c r="KN51" s="34"/>
      <c r="KO51" s="34"/>
      <c r="KP51" s="34"/>
      <c r="KQ51" s="34"/>
      <c r="KR51" s="34"/>
      <c r="KS51" s="34"/>
      <c r="KT51" s="34"/>
      <c r="KU51" s="34"/>
      <c r="KV51" s="34"/>
      <c r="KW51" s="34"/>
      <c r="KX51" s="34"/>
      <c r="KY51" s="34"/>
      <c r="KZ51" s="34"/>
      <c r="LA51" s="34"/>
      <c r="LB51" s="34"/>
      <c r="LC51" s="34"/>
      <c r="LD51" s="34"/>
      <c r="LE51" s="34"/>
      <c r="LF51" s="34"/>
      <c r="LG51" s="34"/>
      <c r="LH51" s="34"/>
      <c r="LI51" s="34"/>
      <c r="LJ51" s="34"/>
      <c r="LK51" s="34"/>
      <c r="LL51" s="34"/>
      <c r="LM51" s="34"/>
      <c r="LN51" s="34"/>
      <c r="LO51" s="34"/>
      <c r="LP51" s="34"/>
      <c r="LQ51" s="34"/>
      <c r="LR51" s="34"/>
      <c r="LS51" s="34"/>
      <c r="LT51" s="34"/>
      <c r="LU51" s="34"/>
      <c r="LV51" s="34"/>
      <c r="LW51" s="34"/>
      <c r="LX51" s="34"/>
      <c r="LY51" s="34"/>
      <c r="LZ51" s="34"/>
      <c r="MA51" s="34"/>
      <c r="MB51" s="34"/>
      <c r="MC51" s="34"/>
      <c r="MD51" s="34"/>
      <c r="ME51" s="34"/>
      <c r="MF51" s="34"/>
      <c r="MG51" s="34"/>
      <c r="MH51" s="34"/>
      <c r="MI51" s="34"/>
      <c r="MJ51" s="34"/>
      <c r="MK51" s="34"/>
      <c r="ML51" s="34"/>
      <c r="MM51" s="34"/>
      <c r="MN51" s="34"/>
      <c r="MO51" s="34"/>
      <c r="MP51" s="34"/>
      <c r="MQ51" s="34"/>
      <c r="MR51" s="34"/>
      <c r="MS51" s="34"/>
      <c r="MT51" s="34"/>
      <c r="MU51" s="34"/>
      <c r="MV51" s="34"/>
      <c r="MW51" s="34"/>
      <c r="MX51" s="34"/>
      <c r="MY51" s="34"/>
      <c r="MZ51" s="34"/>
      <c r="NA51" s="34"/>
      <c r="NB51" s="34"/>
      <c r="NC51" s="34"/>
      <c r="ND51" s="34"/>
      <c r="NE51" s="34"/>
      <c r="NF51" s="34"/>
      <c r="NG51" s="34"/>
      <c r="NH51" s="34"/>
      <c r="NI51" s="34"/>
      <c r="NJ51" s="37"/>
    </row>
    <row r="52" spans="1:374" ht="19" thickTop="1" x14ac:dyDescent="0.15"/>
    <row r="54" spans="1:374" ht="26" x14ac:dyDescent="0.15">
      <c r="C54" s="76"/>
    </row>
    <row r="55" spans="1:374" ht="26" x14ac:dyDescent="0.15">
      <c r="C55" s="76"/>
    </row>
  </sheetData>
  <mergeCells count="32">
    <mergeCell ref="A10:A50"/>
    <mergeCell ref="A2:B2"/>
    <mergeCell ref="C2:D2"/>
    <mergeCell ref="A3:B3"/>
    <mergeCell ref="C3:D3"/>
    <mergeCell ref="A4:B4"/>
    <mergeCell ref="C4:D4"/>
    <mergeCell ref="A5:B5"/>
    <mergeCell ref="A6:B6"/>
    <mergeCell ref="B18:N18"/>
    <mergeCell ref="AS8:BV9"/>
    <mergeCell ref="BW8:CZ9"/>
    <mergeCell ref="B10:AR10"/>
    <mergeCell ref="B9:C9"/>
    <mergeCell ref="F8:N8"/>
    <mergeCell ref="O8:AR9"/>
    <mergeCell ref="A1:N1"/>
    <mergeCell ref="IU8:JX9"/>
    <mergeCell ref="JY8:LB9"/>
    <mergeCell ref="LC8:MF9"/>
    <mergeCell ref="MG8:NJ9"/>
    <mergeCell ref="DA8:ED9"/>
    <mergeCell ref="EE8:FH9"/>
    <mergeCell ref="FI8:GL9"/>
    <mergeCell ref="GM8:HP9"/>
    <mergeCell ref="HQ8:IT9"/>
    <mergeCell ref="G2:K6"/>
    <mergeCell ref="L2:L3"/>
    <mergeCell ref="L4:L6"/>
    <mergeCell ref="M4:N6"/>
    <mergeCell ref="M2:N3"/>
    <mergeCell ref="E2:F6"/>
  </mergeCells>
  <phoneticPr fontId="1" type="noConversion"/>
  <conditionalFormatting sqref="O11:AR11 O19:NJ25 O29:NJ40 O26:O27 NJ27:NJ28 O42:NJ44 P46:NJ50 NJ45 NJ41">
    <cfRule type="expression" dxfId="47" priority="249">
      <formula>AND($D11&lt;=O$7,O$7&lt;=$E11)</formula>
    </cfRule>
  </conditionalFormatting>
  <conditionalFormatting sqref="O12:AR12">
    <cfRule type="expression" dxfId="46" priority="241">
      <formula>AND($D12&lt;=O$7,O$7&lt;=$E12)</formula>
    </cfRule>
  </conditionalFormatting>
  <conditionalFormatting sqref="O13:AR16">
    <cfRule type="expression" dxfId="45" priority="240">
      <formula>AND($D13&lt;=O$7,O$7&lt;=$E13)</formula>
    </cfRule>
  </conditionalFormatting>
  <conditionalFormatting sqref="O17:AR17">
    <cfRule type="expression" dxfId="44" priority="239">
      <formula>AND($D17&lt;=O$7,O$7&lt;=$E17)</formula>
    </cfRule>
  </conditionalFormatting>
  <conditionalFormatting sqref="AS11:BV11">
    <cfRule type="expression" dxfId="43" priority="223">
      <formula>AND($D11&lt;=AS$7,AS$7&lt;=$E11)</formula>
    </cfRule>
  </conditionalFormatting>
  <conditionalFormatting sqref="AS12:BV12">
    <cfRule type="expression" dxfId="42" priority="222">
      <formula>AND($D12&lt;=AS$7,AS$7&lt;=$E12)</formula>
    </cfRule>
  </conditionalFormatting>
  <conditionalFormatting sqref="AS13:BV16">
    <cfRule type="expression" dxfId="41" priority="221">
      <formula>AND($D13&lt;=AS$7,AS$7&lt;=$E13)</formula>
    </cfRule>
  </conditionalFormatting>
  <conditionalFormatting sqref="AS17:BV17">
    <cfRule type="expression" dxfId="40" priority="220">
      <formula>AND($D17&lt;=AS$7,AS$7&lt;=$E17)</formula>
    </cfRule>
  </conditionalFormatting>
  <conditionalFormatting sqref="BW11:CZ11">
    <cfRule type="expression" dxfId="39" priority="204">
      <formula>AND($D11&lt;=BW$7,BW$7&lt;=$E11)</formula>
    </cfRule>
  </conditionalFormatting>
  <conditionalFormatting sqref="BW12:CZ12">
    <cfRule type="expression" dxfId="38" priority="203">
      <formula>AND($D12&lt;=BW$7,BW$7&lt;=$E12)</formula>
    </cfRule>
  </conditionalFormatting>
  <conditionalFormatting sqref="BW13:CZ16">
    <cfRule type="expression" dxfId="37" priority="202">
      <formula>AND($D13&lt;=BW$7,BW$7&lt;=$E13)</formula>
    </cfRule>
  </conditionalFormatting>
  <conditionalFormatting sqref="BW17:CZ17">
    <cfRule type="expression" dxfId="36" priority="201">
      <formula>AND($D17&lt;=BW$7,BW$7&lt;=$E17)</formula>
    </cfRule>
  </conditionalFormatting>
  <conditionalFormatting sqref="DA11:ED11">
    <cfRule type="expression" dxfId="35" priority="185">
      <formula>AND($D11&lt;=DA$7,DA$7&lt;=$E11)</formula>
    </cfRule>
  </conditionalFormatting>
  <conditionalFormatting sqref="DA12:ED12">
    <cfRule type="expression" dxfId="34" priority="184">
      <formula>AND($D12&lt;=DA$7,DA$7&lt;=$E12)</formula>
    </cfRule>
  </conditionalFormatting>
  <conditionalFormatting sqref="DA13:ED16">
    <cfRule type="expression" dxfId="33" priority="183">
      <formula>AND($D13&lt;=DA$7,DA$7&lt;=$E13)</formula>
    </cfRule>
  </conditionalFormatting>
  <conditionalFormatting sqref="DA17:ED17">
    <cfRule type="expression" dxfId="32" priority="182">
      <formula>AND($D17&lt;=DA$7,DA$7&lt;=$E17)</formula>
    </cfRule>
  </conditionalFormatting>
  <conditionalFormatting sqref="EE11:FH11">
    <cfRule type="expression" dxfId="31" priority="166">
      <formula>AND($D11&lt;=EE$7,EE$7&lt;=$E11)</formula>
    </cfRule>
  </conditionalFormatting>
  <conditionalFormatting sqref="EE12:FH12">
    <cfRule type="expression" dxfId="30" priority="165">
      <formula>AND($D12&lt;=EE$7,EE$7&lt;=$E12)</formula>
    </cfRule>
  </conditionalFormatting>
  <conditionalFormatting sqref="EE13:FH16">
    <cfRule type="expression" dxfId="29" priority="164">
      <formula>AND($D13&lt;=EE$7,EE$7&lt;=$E13)</formula>
    </cfRule>
  </conditionalFormatting>
  <conditionalFormatting sqref="EE17:FH17">
    <cfRule type="expression" dxfId="28" priority="163">
      <formula>AND($D17&lt;=EE$7,EE$7&lt;=$E17)</formula>
    </cfRule>
  </conditionalFormatting>
  <conditionalFormatting sqref="FI11:GL11">
    <cfRule type="expression" dxfId="27" priority="147">
      <formula>AND($D11&lt;=FI$7,FI$7&lt;=$E11)</formula>
    </cfRule>
  </conditionalFormatting>
  <conditionalFormatting sqref="FI12:GL12">
    <cfRule type="expression" dxfId="26" priority="146">
      <formula>AND($D12&lt;=FI$7,FI$7&lt;=$E12)</formula>
    </cfRule>
  </conditionalFormatting>
  <conditionalFormatting sqref="FI13:GL16">
    <cfRule type="expression" dxfId="25" priority="145">
      <formula>AND($D13&lt;=FI$7,FI$7&lt;=$E13)</formula>
    </cfRule>
  </conditionalFormatting>
  <conditionalFormatting sqref="FI17:GL17">
    <cfRule type="expression" dxfId="24" priority="144">
      <formula>AND($D17&lt;=FI$7,FI$7&lt;=$E17)</formula>
    </cfRule>
  </conditionalFormatting>
  <conditionalFormatting sqref="GM11:HP11">
    <cfRule type="expression" dxfId="23" priority="128">
      <formula>AND($D11&lt;=GM$7,GM$7&lt;=$E11)</formula>
    </cfRule>
  </conditionalFormatting>
  <conditionalFormatting sqref="GM12:HP12">
    <cfRule type="expression" dxfId="22" priority="127">
      <formula>AND($D12&lt;=GM$7,GM$7&lt;=$E12)</formula>
    </cfRule>
  </conditionalFormatting>
  <conditionalFormatting sqref="GM13:HP16">
    <cfRule type="expression" dxfId="21" priority="126">
      <formula>AND($D13&lt;=GM$7,GM$7&lt;=$E13)</formula>
    </cfRule>
  </conditionalFormatting>
  <conditionalFormatting sqref="GM17:HP17">
    <cfRule type="expression" dxfId="20" priority="125">
      <formula>AND($D17&lt;=GM$7,GM$7&lt;=$E17)</formula>
    </cfRule>
  </conditionalFormatting>
  <conditionalFormatting sqref="HQ11:IT11">
    <cfRule type="expression" dxfId="19" priority="109">
      <formula>AND($D11&lt;=HQ$7,HQ$7&lt;=$E11)</formula>
    </cfRule>
  </conditionalFormatting>
  <conditionalFormatting sqref="HQ12:IT12">
    <cfRule type="expression" dxfId="18" priority="108">
      <formula>AND($D12&lt;=HQ$7,HQ$7&lt;=$E12)</formula>
    </cfRule>
  </conditionalFormatting>
  <conditionalFormatting sqref="HQ13:IT16">
    <cfRule type="expression" dxfId="17" priority="107">
      <formula>AND($D13&lt;=HQ$7,HQ$7&lt;=$E13)</formula>
    </cfRule>
  </conditionalFormatting>
  <conditionalFormatting sqref="HQ17:IT17">
    <cfRule type="expression" dxfId="16" priority="106">
      <formula>AND($D17&lt;=HQ$7,HQ$7&lt;=$E17)</formula>
    </cfRule>
  </conditionalFormatting>
  <conditionalFormatting sqref="IU11:JX11">
    <cfRule type="expression" dxfId="15" priority="90">
      <formula>AND($D11&lt;=IU$7,IU$7&lt;=$E11)</formula>
    </cfRule>
  </conditionalFormatting>
  <conditionalFormatting sqref="IU12:JX12">
    <cfRule type="expression" dxfId="14" priority="89">
      <formula>AND($D12&lt;=IU$7,IU$7&lt;=$E12)</formula>
    </cfRule>
  </conditionalFormatting>
  <conditionalFormatting sqref="IU13:JX16">
    <cfRule type="expression" dxfId="13" priority="88">
      <formula>AND($D13&lt;=IU$7,IU$7&lt;=$E13)</formula>
    </cfRule>
  </conditionalFormatting>
  <conditionalFormatting sqref="IU17:JX17">
    <cfRule type="expression" dxfId="12" priority="87">
      <formula>AND($D17&lt;=IU$7,IU$7&lt;=$E17)</formula>
    </cfRule>
  </conditionalFormatting>
  <conditionalFormatting sqref="JY11:LB11">
    <cfRule type="expression" dxfId="11" priority="71">
      <formula>AND($D11&lt;=JY$7,JY$7&lt;=$E11)</formula>
    </cfRule>
  </conditionalFormatting>
  <conditionalFormatting sqref="JY12:LB12">
    <cfRule type="expression" dxfId="10" priority="70">
      <formula>AND($D12&lt;=JY$7,JY$7&lt;=$E12)</formula>
    </cfRule>
  </conditionalFormatting>
  <conditionalFormatting sqref="JY13:LB16">
    <cfRule type="expression" dxfId="9" priority="69">
      <formula>AND($D13&lt;=JY$7,JY$7&lt;=$E13)</formula>
    </cfRule>
  </conditionalFormatting>
  <conditionalFormatting sqref="JY17:LB17">
    <cfRule type="expression" dxfId="8" priority="68">
      <formula>AND($D17&lt;=JY$7,JY$7&lt;=$E17)</formula>
    </cfRule>
  </conditionalFormatting>
  <conditionalFormatting sqref="LC11:MF11">
    <cfRule type="expression" dxfId="7" priority="52">
      <formula>AND($D11&lt;=LC$7,LC$7&lt;=$E11)</formula>
    </cfRule>
  </conditionalFormatting>
  <conditionalFormatting sqref="LC12:MF12">
    <cfRule type="expression" dxfId="6" priority="51">
      <formula>AND($D12&lt;=LC$7,LC$7&lt;=$E12)</formula>
    </cfRule>
  </conditionalFormatting>
  <conditionalFormatting sqref="LC13:MF16">
    <cfRule type="expression" dxfId="5" priority="50">
      <formula>AND($D13&lt;=LC$7,LC$7&lt;=$E13)</formula>
    </cfRule>
  </conditionalFormatting>
  <conditionalFormatting sqref="LC17:MF17">
    <cfRule type="expression" dxfId="4" priority="49">
      <formula>AND($D17&lt;=LC$7,LC$7&lt;=$E17)</formula>
    </cfRule>
  </conditionalFormatting>
  <conditionalFormatting sqref="MG11:NJ11">
    <cfRule type="expression" dxfId="3" priority="33">
      <formula>AND($D11&lt;=MG$7,MG$7&lt;=$E11)</formula>
    </cfRule>
  </conditionalFormatting>
  <conditionalFormatting sqref="MG12:NJ12">
    <cfRule type="expression" dxfId="2" priority="32">
      <formula>AND($D12&lt;=MG$7,MG$7&lt;=$E12)</formula>
    </cfRule>
  </conditionalFormatting>
  <conditionalFormatting sqref="MG13:NJ16">
    <cfRule type="expression" dxfId="1" priority="31">
      <formula>AND($D13&lt;=MG$7,MG$7&lt;=$E13)</formula>
    </cfRule>
  </conditionalFormatting>
  <conditionalFormatting sqref="MG17:NJ17">
    <cfRule type="expression" dxfId="0" priority="30">
      <formula>AND($D17&lt;=MG$7,MG$7&lt;=$E17)</formula>
    </cfRule>
  </conditionalFormatting>
  <printOptions horizontalCentered="1"/>
  <pageMargins left="0.15748031496062992" right="0.15748031496062992" top="0.39370078740157483" bottom="0.39370078740157483" header="0.51181102362204722" footer="0.51181102362204722"/>
  <pageSetup paperSize="9" scale="7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212"/>
  <sheetViews>
    <sheetView zoomScale="80" zoomScaleNormal="80" zoomScalePageLayoutView="80" workbookViewId="0">
      <pane xSplit="5" ySplit="8" topLeftCell="J34" activePane="bottomRight" state="frozen"/>
      <selection activeCell="A5" sqref="A5"/>
      <selection pane="topRight" activeCell="E5" sqref="E5"/>
      <selection pane="bottomLeft" activeCell="A7" sqref="A7"/>
      <selection pane="bottomRight" activeCell="D35" sqref="A35:XFD38"/>
    </sheetView>
  </sheetViews>
  <sheetFormatPr baseColWidth="10" defaultColWidth="9" defaultRowHeight="18" x14ac:dyDescent="0.25"/>
  <cols>
    <col min="1" max="1" width="6.5" style="47" customWidth="1"/>
    <col min="2" max="2" width="5.1640625" style="60" customWidth="1"/>
    <col min="3" max="3" width="16" style="47" customWidth="1"/>
    <col min="4" max="4" width="24.6640625" style="61" customWidth="1"/>
    <col min="5" max="5" width="9.5" style="47" customWidth="1"/>
    <col min="6" max="7" width="9.6640625" style="47" customWidth="1"/>
    <col min="8" max="8" width="36" style="47" customWidth="1"/>
    <col min="9" max="9" width="13.5" style="47" customWidth="1"/>
    <col min="10" max="10" width="29.33203125" style="47" customWidth="1"/>
    <col min="11" max="11" width="20.1640625" style="47" customWidth="1"/>
    <col min="12" max="12" width="9.33203125" style="47" customWidth="1"/>
    <col min="13" max="13" width="10.33203125" style="47" customWidth="1"/>
    <col min="14" max="14" width="23.5" style="62" customWidth="1"/>
    <col min="15" max="15" width="10.6640625" style="63" customWidth="1"/>
    <col min="16" max="16" width="9.5" style="47" customWidth="1"/>
    <col min="17" max="255" width="9" style="47"/>
    <col min="256" max="256" width="5.1640625" style="47" customWidth="1"/>
    <col min="257" max="257" width="14.33203125" style="47" customWidth="1"/>
    <col min="258" max="258" width="19.33203125" style="47" customWidth="1"/>
    <col min="259" max="261" width="14.5" style="47" customWidth="1"/>
    <col min="262" max="262" width="32.1640625" style="47" customWidth="1"/>
    <col min="263" max="263" width="11.83203125" style="47" customWidth="1"/>
    <col min="264" max="264" width="28.1640625" style="47" customWidth="1"/>
    <col min="265" max="265" width="20.1640625" style="47" customWidth="1"/>
    <col min="266" max="266" width="11.33203125" style="47" customWidth="1"/>
    <col min="267" max="267" width="10.33203125" style="47" customWidth="1"/>
    <col min="268" max="268" width="19.83203125" style="47" customWidth="1"/>
    <col min="269" max="269" width="16.6640625" style="47" customWidth="1"/>
    <col min="270" max="270" width="8.33203125" style="47" customWidth="1"/>
    <col min="271" max="271" width="11.33203125" style="47" customWidth="1"/>
    <col min="272" max="272" width="30" style="47" customWidth="1"/>
    <col min="273" max="511" width="9" style="47"/>
    <col min="512" max="512" width="5.1640625" style="47" customWidth="1"/>
    <col min="513" max="513" width="14.33203125" style="47" customWidth="1"/>
    <col min="514" max="514" width="19.33203125" style="47" customWidth="1"/>
    <col min="515" max="517" width="14.5" style="47" customWidth="1"/>
    <col min="518" max="518" width="32.1640625" style="47" customWidth="1"/>
    <col min="519" max="519" width="11.83203125" style="47" customWidth="1"/>
    <col min="520" max="520" width="28.1640625" style="47" customWidth="1"/>
    <col min="521" max="521" width="20.1640625" style="47" customWidth="1"/>
    <col min="522" max="522" width="11.33203125" style="47" customWidth="1"/>
    <col min="523" max="523" width="10.33203125" style="47" customWidth="1"/>
    <col min="524" max="524" width="19.83203125" style="47" customWidth="1"/>
    <col min="525" max="525" width="16.6640625" style="47" customWidth="1"/>
    <col min="526" max="526" width="8.33203125" style="47" customWidth="1"/>
    <col min="527" max="527" width="11.33203125" style="47" customWidth="1"/>
    <col min="528" max="528" width="30" style="47" customWidth="1"/>
    <col min="529" max="767" width="9" style="47"/>
    <col min="768" max="768" width="5.1640625" style="47" customWidth="1"/>
    <col min="769" max="769" width="14.33203125" style="47" customWidth="1"/>
    <col min="770" max="770" width="19.33203125" style="47" customWidth="1"/>
    <col min="771" max="773" width="14.5" style="47" customWidth="1"/>
    <col min="774" max="774" width="32.1640625" style="47" customWidth="1"/>
    <col min="775" max="775" width="11.83203125" style="47" customWidth="1"/>
    <col min="776" max="776" width="28.1640625" style="47" customWidth="1"/>
    <col min="777" max="777" width="20.1640625" style="47" customWidth="1"/>
    <col min="778" max="778" width="11.33203125" style="47" customWidth="1"/>
    <col min="779" max="779" width="10.33203125" style="47" customWidth="1"/>
    <col min="780" max="780" width="19.83203125" style="47" customWidth="1"/>
    <col min="781" max="781" width="16.6640625" style="47" customWidth="1"/>
    <col min="782" max="782" width="8.33203125" style="47" customWidth="1"/>
    <col min="783" max="783" width="11.33203125" style="47" customWidth="1"/>
    <col min="784" max="784" width="30" style="47" customWidth="1"/>
    <col min="785" max="1023" width="9" style="47"/>
    <col min="1024" max="1024" width="5.1640625" style="47" customWidth="1"/>
    <col min="1025" max="1025" width="14.33203125" style="47" customWidth="1"/>
    <col min="1026" max="1026" width="19.33203125" style="47" customWidth="1"/>
    <col min="1027" max="1029" width="14.5" style="47" customWidth="1"/>
    <col min="1030" max="1030" width="32.1640625" style="47" customWidth="1"/>
    <col min="1031" max="1031" width="11.83203125" style="47" customWidth="1"/>
    <col min="1032" max="1032" width="28.1640625" style="47" customWidth="1"/>
    <col min="1033" max="1033" width="20.1640625" style="47" customWidth="1"/>
    <col min="1034" max="1034" width="11.33203125" style="47" customWidth="1"/>
    <col min="1035" max="1035" width="10.33203125" style="47" customWidth="1"/>
    <col min="1036" max="1036" width="19.83203125" style="47" customWidth="1"/>
    <col min="1037" max="1037" width="16.6640625" style="47" customWidth="1"/>
    <col min="1038" max="1038" width="8.33203125" style="47" customWidth="1"/>
    <col min="1039" max="1039" width="11.33203125" style="47" customWidth="1"/>
    <col min="1040" max="1040" width="30" style="47" customWidth="1"/>
    <col min="1041" max="1279" width="9" style="47"/>
    <col min="1280" max="1280" width="5.1640625" style="47" customWidth="1"/>
    <col min="1281" max="1281" width="14.33203125" style="47" customWidth="1"/>
    <col min="1282" max="1282" width="19.33203125" style="47" customWidth="1"/>
    <col min="1283" max="1285" width="14.5" style="47" customWidth="1"/>
    <col min="1286" max="1286" width="32.1640625" style="47" customWidth="1"/>
    <col min="1287" max="1287" width="11.83203125" style="47" customWidth="1"/>
    <col min="1288" max="1288" width="28.1640625" style="47" customWidth="1"/>
    <col min="1289" max="1289" width="20.1640625" style="47" customWidth="1"/>
    <col min="1290" max="1290" width="11.33203125" style="47" customWidth="1"/>
    <col min="1291" max="1291" width="10.33203125" style="47" customWidth="1"/>
    <col min="1292" max="1292" width="19.83203125" style="47" customWidth="1"/>
    <col min="1293" max="1293" width="16.6640625" style="47" customWidth="1"/>
    <col min="1294" max="1294" width="8.33203125" style="47" customWidth="1"/>
    <col min="1295" max="1295" width="11.33203125" style="47" customWidth="1"/>
    <col min="1296" max="1296" width="30" style="47" customWidth="1"/>
    <col min="1297" max="1535" width="9" style="47"/>
    <col min="1536" max="1536" width="5.1640625" style="47" customWidth="1"/>
    <col min="1537" max="1537" width="14.33203125" style="47" customWidth="1"/>
    <col min="1538" max="1538" width="19.33203125" style="47" customWidth="1"/>
    <col min="1539" max="1541" width="14.5" style="47" customWidth="1"/>
    <col min="1542" max="1542" width="32.1640625" style="47" customWidth="1"/>
    <col min="1543" max="1543" width="11.83203125" style="47" customWidth="1"/>
    <col min="1544" max="1544" width="28.1640625" style="47" customWidth="1"/>
    <col min="1545" max="1545" width="20.1640625" style="47" customWidth="1"/>
    <col min="1546" max="1546" width="11.33203125" style="47" customWidth="1"/>
    <col min="1547" max="1547" width="10.33203125" style="47" customWidth="1"/>
    <col min="1548" max="1548" width="19.83203125" style="47" customWidth="1"/>
    <col min="1549" max="1549" width="16.6640625" style="47" customWidth="1"/>
    <col min="1550" max="1550" width="8.33203125" style="47" customWidth="1"/>
    <col min="1551" max="1551" width="11.33203125" style="47" customWidth="1"/>
    <col min="1552" max="1552" width="30" style="47" customWidth="1"/>
    <col min="1553" max="1791" width="9" style="47"/>
    <col min="1792" max="1792" width="5.1640625" style="47" customWidth="1"/>
    <col min="1793" max="1793" width="14.33203125" style="47" customWidth="1"/>
    <col min="1794" max="1794" width="19.33203125" style="47" customWidth="1"/>
    <col min="1795" max="1797" width="14.5" style="47" customWidth="1"/>
    <col min="1798" max="1798" width="32.1640625" style="47" customWidth="1"/>
    <col min="1799" max="1799" width="11.83203125" style="47" customWidth="1"/>
    <col min="1800" max="1800" width="28.1640625" style="47" customWidth="1"/>
    <col min="1801" max="1801" width="20.1640625" style="47" customWidth="1"/>
    <col min="1802" max="1802" width="11.33203125" style="47" customWidth="1"/>
    <col min="1803" max="1803" width="10.33203125" style="47" customWidth="1"/>
    <col min="1804" max="1804" width="19.83203125" style="47" customWidth="1"/>
    <col min="1805" max="1805" width="16.6640625" style="47" customWidth="1"/>
    <col min="1806" max="1806" width="8.33203125" style="47" customWidth="1"/>
    <col min="1807" max="1807" width="11.33203125" style="47" customWidth="1"/>
    <col min="1808" max="1808" width="30" style="47" customWidth="1"/>
    <col min="1809" max="2047" width="9" style="47"/>
    <col min="2048" max="2048" width="5.1640625" style="47" customWidth="1"/>
    <col min="2049" max="2049" width="14.33203125" style="47" customWidth="1"/>
    <col min="2050" max="2050" width="19.33203125" style="47" customWidth="1"/>
    <col min="2051" max="2053" width="14.5" style="47" customWidth="1"/>
    <col min="2054" max="2054" width="32.1640625" style="47" customWidth="1"/>
    <col min="2055" max="2055" width="11.83203125" style="47" customWidth="1"/>
    <col min="2056" max="2056" width="28.1640625" style="47" customWidth="1"/>
    <col min="2057" max="2057" width="20.1640625" style="47" customWidth="1"/>
    <col min="2058" max="2058" width="11.33203125" style="47" customWidth="1"/>
    <col min="2059" max="2059" width="10.33203125" style="47" customWidth="1"/>
    <col min="2060" max="2060" width="19.83203125" style="47" customWidth="1"/>
    <col min="2061" max="2061" width="16.6640625" style="47" customWidth="1"/>
    <col min="2062" max="2062" width="8.33203125" style="47" customWidth="1"/>
    <col min="2063" max="2063" width="11.33203125" style="47" customWidth="1"/>
    <col min="2064" max="2064" width="30" style="47" customWidth="1"/>
    <col min="2065" max="2303" width="9" style="47"/>
    <col min="2304" max="2304" width="5.1640625" style="47" customWidth="1"/>
    <col min="2305" max="2305" width="14.33203125" style="47" customWidth="1"/>
    <col min="2306" max="2306" width="19.33203125" style="47" customWidth="1"/>
    <col min="2307" max="2309" width="14.5" style="47" customWidth="1"/>
    <col min="2310" max="2310" width="32.1640625" style="47" customWidth="1"/>
    <col min="2311" max="2311" width="11.83203125" style="47" customWidth="1"/>
    <col min="2312" max="2312" width="28.1640625" style="47" customWidth="1"/>
    <col min="2313" max="2313" width="20.1640625" style="47" customWidth="1"/>
    <col min="2314" max="2314" width="11.33203125" style="47" customWidth="1"/>
    <col min="2315" max="2315" width="10.33203125" style="47" customWidth="1"/>
    <col min="2316" max="2316" width="19.83203125" style="47" customWidth="1"/>
    <col min="2317" max="2317" width="16.6640625" style="47" customWidth="1"/>
    <col min="2318" max="2318" width="8.33203125" style="47" customWidth="1"/>
    <col min="2319" max="2319" width="11.33203125" style="47" customWidth="1"/>
    <col min="2320" max="2320" width="30" style="47" customWidth="1"/>
    <col min="2321" max="2559" width="9" style="47"/>
    <col min="2560" max="2560" width="5.1640625" style="47" customWidth="1"/>
    <col min="2561" max="2561" width="14.33203125" style="47" customWidth="1"/>
    <col min="2562" max="2562" width="19.33203125" style="47" customWidth="1"/>
    <col min="2563" max="2565" width="14.5" style="47" customWidth="1"/>
    <col min="2566" max="2566" width="32.1640625" style="47" customWidth="1"/>
    <col min="2567" max="2567" width="11.83203125" style="47" customWidth="1"/>
    <col min="2568" max="2568" width="28.1640625" style="47" customWidth="1"/>
    <col min="2569" max="2569" width="20.1640625" style="47" customWidth="1"/>
    <col min="2570" max="2570" width="11.33203125" style="47" customWidth="1"/>
    <col min="2571" max="2571" width="10.33203125" style="47" customWidth="1"/>
    <col min="2572" max="2572" width="19.83203125" style="47" customWidth="1"/>
    <col min="2573" max="2573" width="16.6640625" style="47" customWidth="1"/>
    <col min="2574" max="2574" width="8.33203125" style="47" customWidth="1"/>
    <col min="2575" max="2575" width="11.33203125" style="47" customWidth="1"/>
    <col min="2576" max="2576" width="30" style="47" customWidth="1"/>
    <col min="2577" max="2815" width="9" style="47"/>
    <col min="2816" max="2816" width="5.1640625" style="47" customWidth="1"/>
    <col min="2817" max="2817" width="14.33203125" style="47" customWidth="1"/>
    <col min="2818" max="2818" width="19.33203125" style="47" customWidth="1"/>
    <col min="2819" max="2821" width="14.5" style="47" customWidth="1"/>
    <col min="2822" max="2822" width="32.1640625" style="47" customWidth="1"/>
    <col min="2823" max="2823" width="11.83203125" style="47" customWidth="1"/>
    <col min="2824" max="2824" width="28.1640625" style="47" customWidth="1"/>
    <col min="2825" max="2825" width="20.1640625" style="47" customWidth="1"/>
    <col min="2826" max="2826" width="11.33203125" style="47" customWidth="1"/>
    <col min="2827" max="2827" width="10.33203125" style="47" customWidth="1"/>
    <col min="2828" max="2828" width="19.83203125" style="47" customWidth="1"/>
    <col min="2829" max="2829" width="16.6640625" style="47" customWidth="1"/>
    <col min="2830" max="2830" width="8.33203125" style="47" customWidth="1"/>
    <col min="2831" max="2831" width="11.33203125" style="47" customWidth="1"/>
    <col min="2832" max="2832" width="30" style="47" customWidth="1"/>
    <col min="2833" max="3071" width="9" style="47"/>
    <col min="3072" max="3072" width="5.1640625" style="47" customWidth="1"/>
    <col min="3073" max="3073" width="14.33203125" style="47" customWidth="1"/>
    <col min="3074" max="3074" width="19.33203125" style="47" customWidth="1"/>
    <col min="3075" max="3077" width="14.5" style="47" customWidth="1"/>
    <col min="3078" max="3078" width="32.1640625" style="47" customWidth="1"/>
    <col min="3079" max="3079" width="11.83203125" style="47" customWidth="1"/>
    <col min="3080" max="3080" width="28.1640625" style="47" customWidth="1"/>
    <col min="3081" max="3081" width="20.1640625" style="47" customWidth="1"/>
    <col min="3082" max="3082" width="11.33203125" style="47" customWidth="1"/>
    <col min="3083" max="3083" width="10.33203125" style="47" customWidth="1"/>
    <col min="3084" max="3084" width="19.83203125" style="47" customWidth="1"/>
    <col min="3085" max="3085" width="16.6640625" style="47" customWidth="1"/>
    <col min="3086" max="3086" width="8.33203125" style="47" customWidth="1"/>
    <col min="3087" max="3087" width="11.33203125" style="47" customWidth="1"/>
    <col min="3088" max="3088" width="30" style="47" customWidth="1"/>
    <col min="3089" max="3327" width="9" style="47"/>
    <col min="3328" max="3328" width="5.1640625" style="47" customWidth="1"/>
    <col min="3329" max="3329" width="14.33203125" style="47" customWidth="1"/>
    <col min="3330" max="3330" width="19.33203125" style="47" customWidth="1"/>
    <col min="3331" max="3333" width="14.5" style="47" customWidth="1"/>
    <col min="3334" max="3334" width="32.1640625" style="47" customWidth="1"/>
    <col min="3335" max="3335" width="11.83203125" style="47" customWidth="1"/>
    <col min="3336" max="3336" width="28.1640625" style="47" customWidth="1"/>
    <col min="3337" max="3337" width="20.1640625" style="47" customWidth="1"/>
    <col min="3338" max="3338" width="11.33203125" style="47" customWidth="1"/>
    <col min="3339" max="3339" width="10.33203125" style="47" customWidth="1"/>
    <col min="3340" max="3340" width="19.83203125" style="47" customWidth="1"/>
    <col min="3341" max="3341" width="16.6640625" style="47" customWidth="1"/>
    <col min="3342" max="3342" width="8.33203125" style="47" customWidth="1"/>
    <col min="3343" max="3343" width="11.33203125" style="47" customWidth="1"/>
    <col min="3344" max="3344" width="30" style="47" customWidth="1"/>
    <col min="3345" max="3583" width="9" style="47"/>
    <col min="3584" max="3584" width="5.1640625" style="47" customWidth="1"/>
    <col min="3585" max="3585" width="14.33203125" style="47" customWidth="1"/>
    <col min="3586" max="3586" width="19.33203125" style="47" customWidth="1"/>
    <col min="3587" max="3589" width="14.5" style="47" customWidth="1"/>
    <col min="3590" max="3590" width="32.1640625" style="47" customWidth="1"/>
    <col min="3591" max="3591" width="11.83203125" style="47" customWidth="1"/>
    <col min="3592" max="3592" width="28.1640625" style="47" customWidth="1"/>
    <col min="3593" max="3593" width="20.1640625" style="47" customWidth="1"/>
    <col min="3594" max="3594" width="11.33203125" style="47" customWidth="1"/>
    <col min="3595" max="3595" width="10.33203125" style="47" customWidth="1"/>
    <col min="3596" max="3596" width="19.83203125" style="47" customWidth="1"/>
    <col min="3597" max="3597" width="16.6640625" style="47" customWidth="1"/>
    <col min="3598" max="3598" width="8.33203125" style="47" customWidth="1"/>
    <col min="3599" max="3599" width="11.33203125" style="47" customWidth="1"/>
    <col min="3600" max="3600" width="30" style="47" customWidth="1"/>
    <col min="3601" max="3839" width="9" style="47"/>
    <col min="3840" max="3840" width="5.1640625" style="47" customWidth="1"/>
    <col min="3841" max="3841" width="14.33203125" style="47" customWidth="1"/>
    <col min="3842" max="3842" width="19.33203125" style="47" customWidth="1"/>
    <col min="3843" max="3845" width="14.5" style="47" customWidth="1"/>
    <col min="3846" max="3846" width="32.1640625" style="47" customWidth="1"/>
    <col min="3847" max="3847" width="11.83203125" style="47" customWidth="1"/>
    <col min="3848" max="3848" width="28.1640625" style="47" customWidth="1"/>
    <col min="3849" max="3849" width="20.1640625" style="47" customWidth="1"/>
    <col min="3850" max="3850" width="11.33203125" style="47" customWidth="1"/>
    <col min="3851" max="3851" width="10.33203125" style="47" customWidth="1"/>
    <col min="3852" max="3852" width="19.83203125" style="47" customWidth="1"/>
    <col min="3853" max="3853" width="16.6640625" style="47" customWidth="1"/>
    <col min="3854" max="3854" width="8.33203125" style="47" customWidth="1"/>
    <col min="3855" max="3855" width="11.33203125" style="47" customWidth="1"/>
    <col min="3856" max="3856" width="30" style="47" customWidth="1"/>
    <col min="3857" max="4095" width="9" style="47"/>
    <col min="4096" max="4096" width="5.1640625" style="47" customWidth="1"/>
    <col min="4097" max="4097" width="14.33203125" style="47" customWidth="1"/>
    <col min="4098" max="4098" width="19.33203125" style="47" customWidth="1"/>
    <col min="4099" max="4101" width="14.5" style="47" customWidth="1"/>
    <col min="4102" max="4102" width="32.1640625" style="47" customWidth="1"/>
    <col min="4103" max="4103" width="11.83203125" style="47" customWidth="1"/>
    <col min="4104" max="4104" width="28.1640625" style="47" customWidth="1"/>
    <col min="4105" max="4105" width="20.1640625" style="47" customWidth="1"/>
    <col min="4106" max="4106" width="11.33203125" style="47" customWidth="1"/>
    <col min="4107" max="4107" width="10.33203125" style="47" customWidth="1"/>
    <col min="4108" max="4108" width="19.83203125" style="47" customWidth="1"/>
    <col min="4109" max="4109" width="16.6640625" style="47" customWidth="1"/>
    <col min="4110" max="4110" width="8.33203125" style="47" customWidth="1"/>
    <col min="4111" max="4111" width="11.33203125" style="47" customWidth="1"/>
    <col min="4112" max="4112" width="30" style="47" customWidth="1"/>
    <col min="4113" max="4351" width="9" style="47"/>
    <col min="4352" max="4352" width="5.1640625" style="47" customWidth="1"/>
    <col min="4353" max="4353" width="14.33203125" style="47" customWidth="1"/>
    <col min="4354" max="4354" width="19.33203125" style="47" customWidth="1"/>
    <col min="4355" max="4357" width="14.5" style="47" customWidth="1"/>
    <col min="4358" max="4358" width="32.1640625" style="47" customWidth="1"/>
    <col min="4359" max="4359" width="11.83203125" style="47" customWidth="1"/>
    <col min="4360" max="4360" width="28.1640625" style="47" customWidth="1"/>
    <col min="4361" max="4361" width="20.1640625" style="47" customWidth="1"/>
    <col min="4362" max="4362" width="11.33203125" style="47" customWidth="1"/>
    <col min="4363" max="4363" width="10.33203125" style="47" customWidth="1"/>
    <col min="4364" max="4364" width="19.83203125" style="47" customWidth="1"/>
    <col min="4365" max="4365" width="16.6640625" style="47" customWidth="1"/>
    <col min="4366" max="4366" width="8.33203125" style="47" customWidth="1"/>
    <col min="4367" max="4367" width="11.33203125" style="47" customWidth="1"/>
    <col min="4368" max="4368" width="30" style="47" customWidth="1"/>
    <col min="4369" max="4607" width="9" style="47"/>
    <col min="4608" max="4608" width="5.1640625" style="47" customWidth="1"/>
    <col min="4609" max="4609" width="14.33203125" style="47" customWidth="1"/>
    <col min="4610" max="4610" width="19.33203125" style="47" customWidth="1"/>
    <col min="4611" max="4613" width="14.5" style="47" customWidth="1"/>
    <col min="4614" max="4614" width="32.1640625" style="47" customWidth="1"/>
    <col min="4615" max="4615" width="11.83203125" style="47" customWidth="1"/>
    <col min="4616" max="4616" width="28.1640625" style="47" customWidth="1"/>
    <col min="4617" max="4617" width="20.1640625" style="47" customWidth="1"/>
    <col min="4618" max="4618" width="11.33203125" style="47" customWidth="1"/>
    <col min="4619" max="4619" width="10.33203125" style="47" customWidth="1"/>
    <col min="4620" max="4620" width="19.83203125" style="47" customWidth="1"/>
    <col min="4621" max="4621" width="16.6640625" style="47" customWidth="1"/>
    <col min="4622" max="4622" width="8.33203125" style="47" customWidth="1"/>
    <col min="4623" max="4623" width="11.33203125" style="47" customWidth="1"/>
    <col min="4624" max="4624" width="30" style="47" customWidth="1"/>
    <col min="4625" max="4863" width="9" style="47"/>
    <col min="4864" max="4864" width="5.1640625" style="47" customWidth="1"/>
    <col min="4865" max="4865" width="14.33203125" style="47" customWidth="1"/>
    <col min="4866" max="4866" width="19.33203125" style="47" customWidth="1"/>
    <col min="4867" max="4869" width="14.5" style="47" customWidth="1"/>
    <col min="4870" max="4870" width="32.1640625" style="47" customWidth="1"/>
    <col min="4871" max="4871" width="11.83203125" style="47" customWidth="1"/>
    <col min="4872" max="4872" width="28.1640625" style="47" customWidth="1"/>
    <col min="4873" max="4873" width="20.1640625" style="47" customWidth="1"/>
    <col min="4874" max="4874" width="11.33203125" style="47" customWidth="1"/>
    <col min="4875" max="4875" width="10.33203125" style="47" customWidth="1"/>
    <col min="4876" max="4876" width="19.83203125" style="47" customWidth="1"/>
    <col min="4877" max="4877" width="16.6640625" style="47" customWidth="1"/>
    <col min="4878" max="4878" width="8.33203125" style="47" customWidth="1"/>
    <col min="4879" max="4879" width="11.33203125" style="47" customWidth="1"/>
    <col min="4880" max="4880" width="30" style="47" customWidth="1"/>
    <col min="4881" max="5119" width="9" style="47"/>
    <col min="5120" max="5120" width="5.1640625" style="47" customWidth="1"/>
    <col min="5121" max="5121" width="14.33203125" style="47" customWidth="1"/>
    <col min="5122" max="5122" width="19.33203125" style="47" customWidth="1"/>
    <col min="5123" max="5125" width="14.5" style="47" customWidth="1"/>
    <col min="5126" max="5126" width="32.1640625" style="47" customWidth="1"/>
    <col min="5127" max="5127" width="11.83203125" style="47" customWidth="1"/>
    <col min="5128" max="5128" width="28.1640625" style="47" customWidth="1"/>
    <col min="5129" max="5129" width="20.1640625" style="47" customWidth="1"/>
    <col min="5130" max="5130" width="11.33203125" style="47" customWidth="1"/>
    <col min="5131" max="5131" width="10.33203125" style="47" customWidth="1"/>
    <col min="5132" max="5132" width="19.83203125" style="47" customWidth="1"/>
    <col min="5133" max="5133" width="16.6640625" style="47" customWidth="1"/>
    <col min="5134" max="5134" width="8.33203125" style="47" customWidth="1"/>
    <col min="5135" max="5135" width="11.33203125" style="47" customWidth="1"/>
    <col min="5136" max="5136" width="30" style="47" customWidth="1"/>
    <col min="5137" max="5375" width="9" style="47"/>
    <col min="5376" max="5376" width="5.1640625" style="47" customWidth="1"/>
    <col min="5377" max="5377" width="14.33203125" style="47" customWidth="1"/>
    <col min="5378" max="5378" width="19.33203125" style="47" customWidth="1"/>
    <col min="5379" max="5381" width="14.5" style="47" customWidth="1"/>
    <col min="5382" max="5382" width="32.1640625" style="47" customWidth="1"/>
    <col min="5383" max="5383" width="11.83203125" style="47" customWidth="1"/>
    <col min="5384" max="5384" width="28.1640625" style="47" customWidth="1"/>
    <col min="5385" max="5385" width="20.1640625" style="47" customWidth="1"/>
    <col min="5386" max="5386" width="11.33203125" style="47" customWidth="1"/>
    <col min="5387" max="5387" width="10.33203125" style="47" customWidth="1"/>
    <col min="5388" max="5388" width="19.83203125" style="47" customWidth="1"/>
    <col min="5389" max="5389" width="16.6640625" style="47" customWidth="1"/>
    <col min="5390" max="5390" width="8.33203125" style="47" customWidth="1"/>
    <col min="5391" max="5391" width="11.33203125" style="47" customWidth="1"/>
    <col min="5392" max="5392" width="30" style="47" customWidth="1"/>
    <col min="5393" max="5631" width="9" style="47"/>
    <col min="5632" max="5632" width="5.1640625" style="47" customWidth="1"/>
    <col min="5633" max="5633" width="14.33203125" style="47" customWidth="1"/>
    <col min="5634" max="5634" width="19.33203125" style="47" customWidth="1"/>
    <col min="5635" max="5637" width="14.5" style="47" customWidth="1"/>
    <col min="5638" max="5638" width="32.1640625" style="47" customWidth="1"/>
    <col min="5639" max="5639" width="11.83203125" style="47" customWidth="1"/>
    <col min="5640" max="5640" width="28.1640625" style="47" customWidth="1"/>
    <col min="5641" max="5641" width="20.1640625" style="47" customWidth="1"/>
    <col min="5642" max="5642" width="11.33203125" style="47" customWidth="1"/>
    <col min="5643" max="5643" width="10.33203125" style="47" customWidth="1"/>
    <col min="5644" max="5644" width="19.83203125" style="47" customWidth="1"/>
    <col min="5645" max="5645" width="16.6640625" style="47" customWidth="1"/>
    <col min="5646" max="5646" width="8.33203125" style="47" customWidth="1"/>
    <col min="5647" max="5647" width="11.33203125" style="47" customWidth="1"/>
    <col min="5648" max="5648" width="30" style="47" customWidth="1"/>
    <col min="5649" max="5887" width="9" style="47"/>
    <col min="5888" max="5888" width="5.1640625" style="47" customWidth="1"/>
    <col min="5889" max="5889" width="14.33203125" style="47" customWidth="1"/>
    <col min="5890" max="5890" width="19.33203125" style="47" customWidth="1"/>
    <col min="5891" max="5893" width="14.5" style="47" customWidth="1"/>
    <col min="5894" max="5894" width="32.1640625" style="47" customWidth="1"/>
    <col min="5895" max="5895" width="11.83203125" style="47" customWidth="1"/>
    <col min="5896" max="5896" width="28.1640625" style="47" customWidth="1"/>
    <col min="5897" max="5897" width="20.1640625" style="47" customWidth="1"/>
    <col min="5898" max="5898" width="11.33203125" style="47" customWidth="1"/>
    <col min="5899" max="5899" width="10.33203125" style="47" customWidth="1"/>
    <col min="5900" max="5900" width="19.83203125" style="47" customWidth="1"/>
    <col min="5901" max="5901" width="16.6640625" style="47" customWidth="1"/>
    <col min="5902" max="5902" width="8.33203125" style="47" customWidth="1"/>
    <col min="5903" max="5903" width="11.33203125" style="47" customWidth="1"/>
    <col min="5904" max="5904" width="30" style="47" customWidth="1"/>
    <col min="5905" max="6143" width="9" style="47"/>
    <col min="6144" max="6144" width="5.1640625" style="47" customWidth="1"/>
    <col min="6145" max="6145" width="14.33203125" style="47" customWidth="1"/>
    <col min="6146" max="6146" width="19.33203125" style="47" customWidth="1"/>
    <col min="6147" max="6149" width="14.5" style="47" customWidth="1"/>
    <col min="6150" max="6150" width="32.1640625" style="47" customWidth="1"/>
    <col min="6151" max="6151" width="11.83203125" style="47" customWidth="1"/>
    <col min="6152" max="6152" width="28.1640625" style="47" customWidth="1"/>
    <col min="6153" max="6153" width="20.1640625" style="47" customWidth="1"/>
    <col min="6154" max="6154" width="11.33203125" style="47" customWidth="1"/>
    <col min="6155" max="6155" width="10.33203125" style="47" customWidth="1"/>
    <col min="6156" max="6156" width="19.83203125" style="47" customWidth="1"/>
    <col min="6157" max="6157" width="16.6640625" style="47" customWidth="1"/>
    <col min="6158" max="6158" width="8.33203125" style="47" customWidth="1"/>
    <col min="6159" max="6159" width="11.33203125" style="47" customWidth="1"/>
    <col min="6160" max="6160" width="30" style="47" customWidth="1"/>
    <col min="6161" max="6399" width="9" style="47"/>
    <col min="6400" max="6400" width="5.1640625" style="47" customWidth="1"/>
    <col min="6401" max="6401" width="14.33203125" style="47" customWidth="1"/>
    <col min="6402" max="6402" width="19.33203125" style="47" customWidth="1"/>
    <col min="6403" max="6405" width="14.5" style="47" customWidth="1"/>
    <col min="6406" max="6406" width="32.1640625" style="47" customWidth="1"/>
    <col min="6407" max="6407" width="11.83203125" style="47" customWidth="1"/>
    <col min="6408" max="6408" width="28.1640625" style="47" customWidth="1"/>
    <col min="6409" max="6409" width="20.1640625" style="47" customWidth="1"/>
    <col min="6410" max="6410" width="11.33203125" style="47" customWidth="1"/>
    <col min="6411" max="6411" width="10.33203125" style="47" customWidth="1"/>
    <col min="6412" max="6412" width="19.83203125" style="47" customWidth="1"/>
    <col min="6413" max="6413" width="16.6640625" style="47" customWidth="1"/>
    <col min="6414" max="6414" width="8.33203125" style="47" customWidth="1"/>
    <col min="6415" max="6415" width="11.33203125" style="47" customWidth="1"/>
    <col min="6416" max="6416" width="30" style="47" customWidth="1"/>
    <col min="6417" max="6655" width="9" style="47"/>
    <col min="6656" max="6656" width="5.1640625" style="47" customWidth="1"/>
    <col min="6657" max="6657" width="14.33203125" style="47" customWidth="1"/>
    <col min="6658" max="6658" width="19.33203125" style="47" customWidth="1"/>
    <col min="6659" max="6661" width="14.5" style="47" customWidth="1"/>
    <col min="6662" max="6662" width="32.1640625" style="47" customWidth="1"/>
    <col min="6663" max="6663" width="11.83203125" style="47" customWidth="1"/>
    <col min="6664" max="6664" width="28.1640625" style="47" customWidth="1"/>
    <col min="6665" max="6665" width="20.1640625" style="47" customWidth="1"/>
    <col min="6666" max="6666" width="11.33203125" style="47" customWidth="1"/>
    <col min="6667" max="6667" width="10.33203125" style="47" customWidth="1"/>
    <col min="6668" max="6668" width="19.83203125" style="47" customWidth="1"/>
    <col min="6669" max="6669" width="16.6640625" style="47" customWidth="1"/>
    <col min="6670" max="6670" width="8.33203125" style="47" customWidth="1"/>
    <col min="6671" max="6671" width="11.33203125" style="47" customWidth="1"/>
    <col min="6672" max="6672" width="30" style="47" customWidth="1"/>
    <col min="6673" max="6911" width="9" style="47"/>
    <col min="6912" max="6912" width="5.1640625" style="47" customWidth="1"/>
    <col min="6913" max="6913" width="14.33203125" style="47" customWidth="1"/>
    <col min="6914" max="6914" width="19.33203125" style="47" customWidth="1"/>
    <col min="6915" max="6917" width="14.5" style="47" customWidth="1"/>
    <col min="6918" max="6918" width="32.1640625" style="47" customWidth="1"/>
    <col min="6919" max="6919" width="11.83203125" style="47" customWidth="1"/>
    <col min="6920" max="6920" width="28.1640625" style="47" customWidth="1"/>
    <col min="6921" max="6921" width="20.1640625" style="47" customWidth="1"/>
    <col min="6922" max="6922" width="11.33203125" style="47" customWidth="1"/>
    <col min="6923" max="6923" width="10.33203125" style="47" customWidth="1"/>
    <col min="6924" max="6924" width="19.83203125" style="47" customWidth="1"/>
    <col min="6925" max="6925" width="16.6640625" style="47" customWidth="1"/>
    <col min="6926" max="6926" width="8.33203125" style="47" customWidth="1"/>
    <col min="6927" max="6927" width="11.33203125" style="47" customWidth="1"/>
    <col min="6928" max="6928" width="30" style="47" customWidth="1"/>
    <col min="6929" max="7167" width="9" style="47"/>
    <col min="7168" max="7168" width="5.1640625" style="47" customWidth="1"/>
    <col min="7169" max="7169" width="14.33203125" style="47" customWidth="1"/>
    <col min="7170" max="7170" width="19.33203125" style="47" customWidth="1"/>
    <col min="7171" max="7173" width="14.5" style="47" customWidth="1"/>
    <col min="7174" max="7174" width="32.1640625" style="47" customWidth="1"/>
    <col min="7175" max="7175" width="11.83203125" style="47" customWidth="1"/>
    <col min="7176" max="7176" width="28.1640625" style="47" customWidth="1"/>
    <col min="7177" max="7177" width="20.1640625" style="47" customWidth="1"/>
    <col min="7178" max="7178" width="11.33203125" style="47" customWidth="1"/>
    <col min="7179" max="7179" width="10.33203125" style="47" customWidth="1"/>
    <col min="7180" max="7180" width="19.83203125" style="47" customWidth="1"/>
    <col min="7181" max="7181" width="16.6640625" style="47" customWidth="1"/>
    <col min="7182" max="7182" width="8.33203125" style="47" customWidth="1"/>
    <col min="7183" max="7183" width="11.33203125" style="47" customWidth="1"/>
    <col min="7184" max="7184" width="30" style="47" customWidth="1"/>
    <col min="7185" max="7423" width="9" style="47"/>
    <col min="7424" max="7424" width="5.1640625" style="47" customWidth="1"/>
    <col min="7425" max="7425" width="14.33203125" style="47" customWidth="1"/>
    <col min="7426" max="7426" width="19.33203125" style="47" customWidth="1"/>
    <col min="7427" max="7429" width="14.5" style="47" customWidth="1"/>
    <col min="7430" max="7430" width="32.1640625" style="47" customWidth="1"/>
    <col min="7431" max="7431" width="11.83203125" style="47" customWidth="1"/>
    <col min="7432" max="7432" width="28.1640625" style="47" customWidth="1"/>
    <col min="7433" max="7433" width="20.1640625" style="47" customWidth="1"/>
    <col min="7434" max="7434" width="11.33203125" style="47" customWidth="1"/>
    <col min="7435" max="7435" width="10.33203125" style="47" customWidth="1"/>
    <col min="7436" max="7436" width="19.83203125" style="47" customWidth="1"/>
    <col min="7437" max="7437" width="16.6640625" style="47" customWidth="1"/>
    <col min="7438" max="7438" width="8.33203125" style="47" customWidth="1"/>
    <col min="7439" max="7439" width="11.33203125" style="47" customWidth="1"/>
    <col min="7440" max="7440" width="30" style="47" customWidth="1"/>
    <col min="7441" max="7679" width="9" style="47"/>
    <col min="7680" max="7680" width="5.1640625" style="47" customWidth="1"/>
    <col min="7681" max="7681" width="14.33203125" style="47" customWidth="1"/>
    <col min="7682" max="7682" width="19.33203125" style="47" customWidth="1"/>
    <col min="7683" max="7685" width="14.5" style="47" customWidth="1"/>
    <col min="7686" max="7686" width="32.1640625" style="47" customWidth="1"/>
    <col min="7687" max="7687" width="11.83203125" style="47" customWidth="1"/>
    <col min="7688" max="7688" width="28.1640625" style="47" customWidth="1"/>
    <col min="7689" max="7689" width="20.1640625" style="47" customWidth="1"/>
    <col min="7690" max="7690" width="11.33203125" style="47" customWidth="1"/>
    <col min="7691" max="7691" width="10.33203125" style="47" customWidth="1"/>
    <col min="7692" max="7692" width="19.83203125" style="47" customWidth="1"/>
    <col min="7693" max="7693" width="16.6640625" style="47" customWidth="1"/>
    <col min="7694" max="7694" width="8.33203125" style="47" customWidth="1"/>
    <col min="7695" max="7695" width="11.33203125" style="47" customWidth="1"/>
    <col min="7696" max="7696" width="30" style="47" customWidth="1"/>
    <col min="7697" max="7935" width="9" style="47"/>
    <col min="7936" max="7936" width="5.1640625" style="47" customWidth="1"/>
    <col min="7937" max="7937" width="14.33203125" style="47" customWidth="1"/>
    <col min="7938" max="7938" width="19.33203125" style="47" customWidth="1"/>
    <col min="7939" max="7941" width="14.5" style="47" customWidth="1"/>
    <col min="7942" max="7942" width="32.1640625" style="47" customWidth="1"/>
    <col min="7943" max="7943" width="11.83203125" style="47" customWidth="1"/>
    <col min="7944" max="7944" width="28.1640625" style="47" customWidth="1"/>
    <col min="7945" max="7945" width="20.1640625" style="47" customWidth="1"/>
    <col min="7946" max="7946" width="11.33203125" style="47" customWidth="1"/>
    <col min="7947" max="7947" width="10.33203125" style="47" customWidth="1"/>
    <col min="7948" max="7948" width="19.83203125" style="47" customWidth="1"/>
    <col min="7949" max="7949" width="16.6640625" style="47" customWidth="1"/>
    <col min="7950" max="7950" width="8.33203125" style="47" customWidth="1"/>
    <col min="7951" max="7951" width="11.33203125" style="47" customWidth="1"/>
    <col min="7952" max="7952" width="30" style="47" customWidth="1"/>
    <col min="7953" max="8191" width="9" style="47"/>
    <col min="8192" max="8192" width="5.1640625" style="47" customWidth="1"/>
    <col min="8193" max="8193" width="14.33203125" style="47" customWidth="1"/>
    <col min="8194" max="8194" width="19.33203125" style="47" customWidth="1"/>
    <col min="8195" max="8197" width="14.5" style="47" customWidth="1"/>
    <col min="8198" max="8198" width="32.1640625" style="47" customWidth="1"/>
    <col min="8199" max="8199" width="11.83203125" style="47" customWidth="1"/>
    <col min="8200" max="8200" width="28.1640625" style="47" customWidth="1"/>
    <col min="8201" max="8201" width="20.1640625" style="47" customWidth="1"/>
    <col min="8202" max="8202" width="11.33203125" style="47" customWidth="1"/>
    <col min="8203" max="8203" width="10.33203125" style="47" customWidth="1"/>
    <col min="8204" max="8204" width="19.83203125" style="47" customWidth="1"/>
    <col min="8205" max="8205" width="16.6640625" style="47" customWidth="1"/>
    <col min="8206" max="8206" width="8.33203125" style="47" customWidth="1"/>
    <col min="8207" max="8207" width="11.33203125" style="47" customWidth="1"/>
    <col min="8208" max="8208" width="30" style="47" customWidth="1"/>
    <col min="8209" max="8447" width="9" style="47"/>
    <col min="8448" max="8448" width="5.1640625" style="47" customWidth="1"/>
    <col min="8449" max="8449" width="14.33203125" style="47" customWidth="1"/>
    <col min="8450" max="8450" width="19.33203125" style="47" customWidth="1"/>
    <col min="8451" max="8453" width="14.5" style="47" customWidth="1"/>
    <col min="8454" max="8454" width="32.1640625" style="47" customWidth="1"/>
    <col min="8455" max="8455" width="11.83203125" style="47" customWidth="1"/>
    <col min="8456" max="8456" width="28.1640625" style="47" customWidth="1"/>
    <col min="8457" max="8457" width="20.1640625" style="47" customWidth="1"/>
    <col min="8458" max="8458" width="11.33203125" style="47" customWidth="1"/>
    <col min="8459" max="8459" width="10.33203125" style="47" customWidth="1"/>
    <col min="8460" max="8460" width="19.83203125" style="47" customWidth="1"/>
    <col min="8461" max="8461" width="16.6640625" style="47" customWidth="1"/>
    <col min="8462" max="8462" width="8.33203125" style="47" customWidth="1"/>
    <col min="8463" max="8463" width="11.33203125" style="47" customWidth="1"/>
    <col min="8464" max="8464" width="30" style="47" customWidth="1"/>
    <col min="8465" max="8703" width="9" style="47"/>
    <col min="8704" max="8704" width="5.1640625" style="47" customWidth="1"/>
    <col min="8705" max="8705" width="14.33203125" style="47" customWidth="1"/>
    <col min="8706" max="8706" width="19.33203125" style="47" customWidth="1"/>
    <col min="8707" max="8709" width="14.5" style="47" customWidth="1"/>
    <col min="8710" max="8710" width="32.1640625" style="47" customWidth="1"/>
    <col min="8711" max="8711" width="11.83203125" style="47" customWidth="1"/>
    <col min="8712" max="8712" width="28.1640625" style="47" customWidth="1"/>
    <col min="8713" max="8713" width="20.1640625" style="47" customWidth="1"/>
    <col min="8714" max="8714" width="11.33203125" style="47" customWidth="1"/>
    <col min="8715" max="8715" width="10.33203125" style="47" customWidth="1"/>
    <col min="8716" max="8716" width="19.83203125" style="47" customWidth="1"/>
    <col min="8717" max="8717" width="16.6640625" style="47" customWidth="1"/>
    <col min="8718" max="8718" width="8.33203125" style="47" customWidth="1"/>
    <col min="8719" max="8719" width="11.33203125" style="47" customWidth="1"/>
    <col min="8720" max="8720" width="30" style="47" customWidth="1"/>
    <col min="8721" max="8959" width="9" style="47"/>
    <col min="8960" max="8960" width="5.1640625" style="47" customWidth="1"/>
    <col min="8961" max="8961" width="14.33203125" style="47" customWidth="1"/>
    <col min="8962" max="8962" width="19.33203125" style="47" customWidth="1"/>
    <col min="8963" max="8965" width="14.5" style="47" customWidth="1"/>
    <col min="8966" max="8966" width="32.1640625" style="47" customWidth="1"/>
    <col min="8967" max="8967" width="11.83203125" style="47" customWidth="1"/>
    <col min="8968" max="8968" width="28.1640625" style="47" customWidth="1"/>
    <col min="8969" max="8969" width="20.1640625" style="47" customWidth="1"/>
    <col min="8970" max="8970" width="11.33203125" style="47" customWidth="1"/>
    <col min="8971" max="8971" width="10.33203125" style="47" customWidth="1"/>
    <col min="8972" max="8972" width="19.83203125" style="47" customWidth="1"/>
    <col min="8973" max="8973" width="16.6640625" style="47" customWidth="1"/>
    <col min="8974" max="8974" width="8.33203125" style="47" customWidth="1"/>
    <col min="8975" max="8975" width="11.33203125" style="47" customWidth="1"/>
    <col min="8976" max="8976" width="30" style="47" customWidth="1"/>
    <col min="8977" max="9215" width="9" style="47"/>
    <col min="9216" max="9216" width="5.1640625" style="47" customWidth="1"/>
    <col min="9217" max="9217" width="14.33203125" style="47" customWidth="1"/>
    <col min="9218" max="9218" width="19.33203125" style="47" customWidth="1"/>
    <col min="9219" max="9221" width="14.5" style="47" customWidth="1"/>
    <col min="9222" max="9222" width="32.1640625" style="47" customWidth="1"/>
    <col min="9223" max="9223" width="11.83203125" style="47" customWidth="1"/>
    <col min="9224" max="9224" width="28.1640625" style="47" customWidth="1"/>
    <col min="9225" max="9225" width="20.1640625" style="47" customWidth="1"/>
    <col min="9226" max="9226" width="11.33203125" style="47" customWidth="1"/>
    <col min="9227" max="9227" width="10.33203125" style="47" customWidth="1"/>
    <col min="9228" max="9228" width="19.83203125" style="47" customWidth="1"/>
    <col min="9229" max="9229" width="16.6640625" style="47" customWidth="1"/>
    <col min="9230" max="9230" width="8.33203125" style="47" customWidth="1"/>
    <col min="9231" max="9231" width="11.33203125" style="47" customWidth="1"/>
    <col min="9232" max="9232" width="30" style="47" customWidth="1"/>
    <col min="9233" max="9471" width="9" style="47"/>
    <col min="9472" max="9472" width="5.1640625" style="47" customWidth="1"/>
    <col min="9473" max="9473" width="14.33203125" style="47" customWidth="1"/>
    <col min="9474" max="9474" width="19.33203125" style="47" customWidth="1"/>
    <col min="9475" max="9477" width="14.5" style="47" customWidth="1"/>
    <col min="9478" max="9478" width="32.1640625" style="47" customWidth="1"/>
    <col min="9479" max="9479" width="11.83203125" style="47" customWidth="1"/>
    <col min="9480" max="9480" width="28.1640625" style="47" customWidth="1"/>
    <col min="9481" max="9481" width="20.1640625" style="47" customWidth="1"/>
    <col min="9482" max="9482" width="11.33203125" style="47" customWidth="1"/>
    <col min="9483" max="9483" width="10.33203125" style="47" customWidth="1"/>
    <col min="9484" max="9484" width="19.83203125" style="47" customWidth="1"/>
    <col min="9485" max="9485" width="16.6640625" style="47" customWidth="1"/>
    <col min="9486" max="9486" width="8.33203125" style="47" customWidth="1"/>
    <col min="9487" max="9487" width="11.33203125" style="47" customWidth="1"/>
    <col min="9488" max="9488" width="30" style="47" customWidth="1"/>
    <col min="9489" max="9727" width="9" style="47"/>
    <col min="9728" max="9728" width="5.1640625" style="47" customWidth="1"/>
    <col min="9729" max="9729" width="14.33203125" style="47" customWidth="1"/>
    <col min="9730" max="9730" width="19.33203125" style="47" customWidth="1"/>
    <col min="9731" max="9733" width="14.5" style="47" customWidth="1"/>
    <col min="9734" max="9734" width="32.1640625" style="47" customWidth="1"/>
    <col min="9735" max="9735" width="11.83203125" style="47" customWidth="1"/>
    <col min="9736" max="9736" width="28.1640625" style="47" customWidth="1"/>
    <col min="9737" max="9737" width="20.1640625" style="47" customWidth="1"/>
    <col min="9738" max="9738" width="11.33203125" style="47" customWidth="1"/>
    <col min="9739" max="9739" width="10.33203125" style="47" customWidth="1"/>
    <col min="9740" max="9740" width="19.83203125" style="47" customWidth="1"/>
    <col min="9741" max="9741" width="16.6640625" style="47" customWidth="1"/>
    <col min="9742" max="9742" width="8.33203125" style="47" customWidth="1"/>
    <col min="9743" max="9743" width="11.33203125" style="47" customWidth="1"/>
    <col min="9744" max="9744" width="30" style="47" customWidth="1"/>
    <col min="9745" max="9983" width="9" style="47"/>
    <col min="9984" max="9984" width="5.1640625" style="47" customWidth="1"/>
    <col min="9985" max="9985" width="14.33203125" style="47" customWidth="1"/>
    <col min="9986" max="9986" width="19.33203125" style="47" customWidth="1"/>
    <col min="9987" max="9989" width="14.5" style="47" customWidth="1"/>
    <col min="9990" max="9990" width="32.1640625" style="47" customWidth="1"/>
    <col min="9991" max="9991" width="11.83203125" style="47" customWidth="1"/>
    <col min="9992" max="9992" width="28.1640625" style="47" customWidth="1"/>
    <col min="9993" max="9993" width="20.1640625" style="47" customWidth="1"/>
    <col min="9994" max="9994" width="11.33203125" style="47" customWidth="1"/>
    <col min="9995" max="9995" width="10.33203125" style="47" customWidth="1"/>
    <col min="9996" max="9996" width="19.83203125" style="47" customWidth="1"/>
    <col min="9997" max="9997" width="16.6640625" style="47" customWidth="1"/>
    <col min="9998" max="9998" width="8.33203125" style="47" customWidth="1"/>
    <col min="9999" max="9999" width="11.33203125" style="47" customWidth="1"/>
    <col min="10000" max="10000" width="30" style="47" customWidth="1"/>
    <col min="10001" max="10239" width="9" style="47"/>
    <col min="10240" max="10240" width="5.1640625" style="47" customWidth="1"/>
    <col min="10241" max="10241" width="14.33203125" style="47" customWidth="1"/>
    <col min="10242" max="10242" width="19.33203125" style="47" customWidth="1"/>
    <col min="10243" max="10245" width="14.5" style="47" customWidth="1"/>
    <col min="10246" max="10246" width="32.1640625" style="47" customWidth="1"/>
    <col min="10247" max="10247" width="11.83203125" style="47" customWidth="1"/>
    <col min="10248" max="10248" width="28.1640625" style="47" customWidth="1"/>
    <col min="10249" max="10249" width="20.1640625" style="47" customWidth="1"/>
    <col min="10250" max="10250" width="11.33203125" style="47" customWidth="1"/>
    <col min="10251" max="10251" width="10.33203125" style="47" customWidth="1"/>
    <col min="10252" max="10252" width="19.83203125" style="47" customWidth="1"/>
    <col min="10253" max="10253" width="16.6640625" style="47" customWidth="1"/>
    <col min="10254" max="10254" width="8.33203125" style="47" customWidth="1"/>
    <col min="10255" max="10255" width="11.33203125" style="47" customWidth="1"/>
    <col min="10256" max="10256" width="30" style="47" customWidth="1"/>
    <col min="10257" max="10495" width="9" style="47"/>
    <col min="10496" max="10496" width="5.1640625" style="47" customWidth="1"/>
    <col min="10497" max="10497" width="14.33203125" style="47" customWidth="1"/>
    <col min="10498" max="10498" width="19.33203125" style="47" customWidth="1"/>
    <col min="10499" max="10501" width="14.5" style="47" customWidth="1"/>
    <col min="10502" max="10502" width="32.1640625" style="47" customWidth="1"/>
    <col min="10503" max="10503" width="11.83203125" style="47" customWidth="1"/>
    <col min="10504" max="10504" width="28.1640625" style="47" customWidth="1"/>
    <col min="10505" max="10505" width="20.1640625" style="47" customWidth="1"/>
    <col min="10506" max="10506" width="11.33203125" style="47" customWidth="1"/>
    <col min="10507" max="10507" width="10.33203125" style="47" customWidth="1"/>
    <col min="10508" max="10508" width="19.83203125" style="47" customWidth="1"/>
    <col min="10509" max="10509" width="16.6640625" style="47" customWidth="1"/>
    <col min="10510" max="10510" width="8.33203125" style="47" customWidth="1"/>
    <col min="10511" max="10511" width="11.33203125" style="47" customWidth="1"/>
    <col min="10512" max="10512" width="30" style="47" customWidth="1"/>
    <col min="10513" max="10751" width="9" style="47"/>
    <col min="10752" max="10752" width="5.1640625" style="47" customWidth="1"/>
    <col min="10753" max="10753" width="14.33203125" style="47" customWidth="1"/>
    <col min="10754" max="10754" width="19.33203125" style="47" customWidth="1"/>
    <col min="10755" max="10757" width="14.5" style="47" customWidth="1"/>
    <col min="10758" max="10758" width="32.1640625" style="47" customWidth="1"/>
    <col min="10759" max="10759" width="11.83203125" style="47" customWidth="1"/>
    <col min="10760" max="10760" width="28.1640625" style="47" customWidth="1"/>
    <col min="10761" max="10761" width="20.1640625" style="47" customWidth="1"/>
    <col min="10762" max="10762" width="11.33203125" style="47" customWidth="1"/>
    <col min="10763" max="10763" width="10.33203125" style="47" customWidth="1"/>
    <col min="10764" max="10764" width="19.83203125" style="47" customWidth="1"/>
    <col min="10765" max="10765" width="16.6640625" style="47" customWidth="1"/>
    <col min="10766" max="10766" width="8.33203125" style="47" customWidth="1"/>
    <col min="10767" max="10767" width="11.33203125" style="47" customWidth="1"/>
    <col min="10768" max="10768" width="30" style="47" customWidth="1"/>
    <col min="10769" max="11007" width="9" style="47"/>
    <col min="11008" max="11008" width="5.1640625" style="47" customWidth="1"/>
    <col min="11009" max="11009" width="14.33203125" style="47" customWidth="1"/>
    <col min="11010" max="11010" width="19.33203125" style="47" customWidth="1"/>
    <col min="11011" max="11013" width="14.5" style="47" customWidth="1"/>
    <col min="11014" max="11014" width="32.1640625" style="47" customWidth="1"/>
    <col min="11015" max="11015" width="11.83203125" style="47" customWidth="1"/>
    <col min="11016" max="11016" width="28.1640625" style="47" customWidth="1"/>
    <col min="11017" max="11017" width="20.1640625" style="47" customWidth="1"/>
    <col min="11018" max="11018" width="11.33203125" style="47" customWidth="1"/>
    <col min="11019" max="11019" width="10.33203125" style="47" customWidth="1"/>
    <col min="11020" max="11020" width="19.83203125" style="47" customWidth="1"/>
    <col min="11021" max="11021" width="16.6640625" style="47" customWidth="1"/>
    <col min="11022" max="11022" width="8.33203125" style="47" customWidth="1"/>
    <col min="11023" max="11023" width="11.33203125" style="47" customWidth="1"/>
    <col min="11024" max="11024" width="30" style="47" customWidth="1"/>
    <col min="11025" max="11263" width="9" style="47"/>
    <col min="11264" max="11264" width="5.1640625" style="47" customWidth="1"/>
    <col min="11265" max="11265" width="14.33203125" style="47" customWidth="1"/>
    <col min="11266" max="11266" width="19.33203125" style="47" customWidth="1"/>
    <col min="11267" max="11269" width="14.5" style="47" customWidth="1"/>
    <col min="11270" max="11270" width="32.1640625" style="47" customWidth="1"/>
    <col min="11271" max="11271" width="11.83203125" style="47" customWidth="1"/>
    <col min="11272" max="11272" width="28.1640625" style="47" customWidth="1"/>
    <col min="11273" max="11273" width="20.1640625" style="47" customWidth="1"/>
    <col min="11274" max="11274" width="11.33203125" style="47" customWidth="1"/>
    <col min="11275" max="11275" width="10.33203125" style="47" customWidth="1"/>
    <col min="11276" max="11276" width="19.83203125" style="47" customWidth="1"/>
    <col min="11277" max="11277" width="16.6640625" style="47" customWidth="1"/>
    <col min="11278" max="11278" width="8.33203125" style="47" customWidth="1"/>
    <col min="11279" max="11279" width="11.33203125" style="47" customWidth="1"/>
    <col min="11280" max="11280" width="30" style="47" customWidth="1"/>
    <col min="11281" max="11519" width="9" style="47"/>
    <col min="11520" max="11520" width="5.1640625" style="47" customWidth="1"/>
    <col min="11521" max="11521" width="14.33203125" style="47" customWidth="1"/>
    <col min="11522" max="11522" width="19.33203125" style="47" customWidth="1"/>
    <col min="11523" max="11525" width="14.5" style="47" customWidth="1"/>
    <col min="11526" max="11526" width="32.1640625" style="47" customWidth="1"/>
    <col min="11527" max="11527" width="11.83203125" style="47" customWidth="1"/>
    <col min="11528" max="11528" width="28.1640625" style="47" customWidth="1"/>
    <col min="11529" max="11529" width="20.1640625" style="47" customWidth="1"/>
    <col min="11530" max="11530" width="11.33203125" style="47" customWidth="1"/>
    <col min="11531" max="11531" width="10.33203125" style="47" customWidth="1"/>
    <col min="11532" max="11532" width="19.83203125" style="47" customWidth="1"/>
    <col min="11533" max="11533" width="16.6640625" style="47" customWidth="1"/>
    <col min="11534" max="11534" width="8.33203125" style="47" customWidth="1"/>
    <col min="11535" max="11535" width="11.33203125" style="47" customWidth="1"/>
    <col min="11536" max="11536" width="30" style="47" customWidth="1"/>
    <col min="11537" max="11775" width="9" style="47"/>
    <col min="11776" max="11776" width="5.1640625" style="47" customWidth="1"/>
    <col min="11777" max="11777" width="14.33203125" style="47" customWidth="1"/>
    <col min="11778" max="11778" width="19.33203125" style="47" customWidth="1"/>
    <col min="11779" max="11781" width="14.5" style="47" customWidth="1"/>
    <col min="11782" max="11782" width="32.1640625" style="47" customWidth="1"/>
    <col min="11783" max="11783" width="11.83203125" style="47" customWidth="1"/>
    <col min="11784" max="11784" width="28.1640625" style="47" customWidth="1"/>
    <col min="11785" max="11785" width="20.1640625" style="47" customWidth="1"/>
    <col min="11786" max="11786" width="11.33203125" style="47" customWidth="1"/>
    <col min="11787" max="11787" width="10.33203125" style="47" customWidth="1"/>
    <col min="11788" max="11788" width="19.83203125" style="47" customWidth="1"/>
    <col min="11789" max="11789" width="16.6640625" style="47" customWidth="1"/>
    <col min="11790" max="11790" width="8.33203125" style="47" customWidth="1"/>
    <col min="11791" max="11791" width="11.33203125" style="47" customWidth="1"/>
    <col min="11792" max="11792" width="30" style="47" customWidth="1"/>
    <col min="11793" max="12031" width="9" style="47"/>
    <col min="12032" max="12032" width="5.1640625" style="47" customWidth="1"/>
    <col min="12033" max="12033" width="14.33203125" style="47" customWidth="1"/>
    <col min="12034" max="12034" width="19.33203125" style="47" customWidth="1"/>
    <col min="12035" max="12037" width="14.5" style="47" customWidth="1"/>
    <col min="12038" max="12038" width="32.1640625" style="47" customWidth="1"/>
    <col min="12039" max="12039" width="11.83203125" style="47" customWidth="1"/>
    <col min="12040" max="12040" width="28.1640625" style="47" customWidth="1"/>
    <col min="12041" max="12041" width="20.1640625" style="47" customWidth="1"/>
    <col min="12042" max="12042" width="11.33203125" style="47" customWidth="1"/>
    <col min="12043" max="12043" width="10.33203125" style="47" customWidth="1"/>
    <col min="12044" max="12044" width="19.83203125" style="47" customWidth="1"/>
    <col min="12045" max="12045" width="16.6640625" style="47" customWidth="1"/>
    <col min="12046" max="12046" width="8.33203125" style="47" customWidth="1"/>
    <col min="12047" max="12047" width="11.33203125" style="47" customWidth="1"/>
    <col min="12048" max="12048" width="30" style="47" customWidth="1"/>
    <col min="12049" max="12287" width="9" style="47"/>
    <col min="12288" max="12288" width="5.1640625" style="47" customWidth="1"/>
    <col min="12289" max="12289" width="14.33203125" style="47" customWidth="1"/>
    <col min="12290" max="12290" width="19.33203125" style="47" customWidth="1"/>
    <col min="12291" max="12293" width="14.5" style="47" customWidth="1"/>
    <col min="12294" max="12294" width="32.1640625" style="47" customWidth="1"/>
    <col min="12295" max="12295" width="11.83203125" style="47" customWidth="1"/>
    <col min="12296" max="12296" width="28.1640625" style="47" customWidth="1"/>
    <col min="12297" max="12297" width="20.1640625" style="47" customWidth="1"/>
    <col min="12298" max="12298" width="11.33203125" style="47" customWidth="1"/>
    <col min="12299" max="12299" width="10.33203125" style="47" customWidth="1"/>
    <col min="12300" max="12300" width="19.83203125" style="47" customWidth="1"/>
    <col min="12301" max="12301" width="16.6640625" style="47" customWidth="1"/>
    <col min="12302" max="12302" width="8.33203125" style="47" customWidth="1"/>
    <col min="12303" max="12303" width="11.33203125" style="47" customWidth="1"/>
    <col min="12304" max="12304" width="30" style="47" customWidth="1"/>
    <col min="12305" max="12543" width="9" style="47"/>
    <col min="12544" max="12544" width="5.1640625" style="47" customWidth="1"/>
    <col min="12545" max="12545" width="14.33203125" style="47" customWidth="1"/>
    <col min="12546" max="12546" width="19.33203125" style="47" customWidth="1"/>
    <col min="12547" max="12549" width="14.5" style="47" customWidth="1"/>
    <col min="12550" max="12550" width="32.1640625" style="47" customWidth="1"/>
    <col min="12551" max="12551" width="11.83203125" style="47" customWidth="1"/>
    <col min="12552" max="12552" width="28.1640625" style="47" customWidth="1"/>
    <col min="12553" max="12553" width="20.1640625" style="47" customWidth="1"/>
    <col min="12554" max="12554" width="11.33203125" style="47" customWidth="1"/>
    <col min="12555" max="12555" width="10.33203125" style="47" customWidth="1"/>
    <col min="12556" max="12556" width="19.83203125" style="47" customWidth="1"/>
    <col min="12557" max="12557" width="16.6640625" style="47" customWidth="1"/>
    <col min="12558" max="12558" width="8.33203125" style="47" customWidth="1"/>
    <col min="12559" max="12559" width="11.33203125" style="47" customWidth="1"/>
    <col min="12560" max="12560" width="30" style="47" customWidth="1"/>
    <col min="12561" max="12799" width="9" style="47"/>
    <col min="12800" max="12800" width="5.1640625" style="47" customWidth="1"/>
    <col min="12801" max="12801" width="14.33203125" style="47" customWidth="1"/>
    <col min="12802" max="12802" width="19.33203125" style="47" customWidth="1"/>
    <col min="12803" max="12805" width="14.5" style="47" customWidth="1"/>
    <col min="12806" max="12806" width="32.1640625" style="47" customWidth="1"/>
    <col min="12807" max="12807" width="11.83203125" style="47" customWidth="1"/>
    <col min="12808" max="12808" width="28.1640625" style="47" customWidth="1"/>
    <col min="12809" max="12809" width="20.1640625" style="47" customWidth="1"/>
    <col min="12810" max="12810" width="11.33203125" style="47" customWidth="1"/>
    <col min="12811" max="12811" width="10.33203125" style="47" customWidth="1"/>
    <col min="12812" max="12812" width="19.83203125" style="47" customWidth="1"/>
    <col min="12813" max="12813" width="16.6640625" style="47" customWidth="1"/>
    <col min="12814" max="12814" width="8.33203125" style="47" customWidth="1"/>
    <col min="12815" max="12815" width="11.33203125" style="47" customWidth="1"/>
    <col min="12816" max="12816" width="30" style="47" customWidth="1"/>
    <col min="12817" max="13055" width="9" style="47"/>
    <col min="13056" max="13056" width="5.1640625" style="47" customWidth="1"/>
    <col min="13057" max="13057" width="14.33203125" style="47" customWidth="1"/>
    <col min="13058" max="13058" width="19.33203125" style="47" customWidth="1"/>
    <col min="13059" max="13061" width="14.5" style="47" customWidth="1"/>
    <col min="13062" max="13062" width="32.1640625" style="47" customWidth="1"/>
    <col min="13063" max="13063" width="11.83203125" style="47" customWidth="1"/>
    <col min="13064" max="13064" width="28.1640625" style="47" customWidth="1"/>
    <col min="13065" max="13065" width="20.1640625" style="47" customWidth="1"/>
    <col min="13066" max="13066" width="11.33203125" style="47" customWidth="1"/>
    <col min="13067" max="13067" width="10.33203125" style="47" customWidth="1"/>
    <col min="13068" max="13068" width="19.83203125" style="47" customWidth="1"/>
    <col min="13069" max="13069" width="16.6640625" style="47" customWidth="1"/>
    <col min="13070" max="13070" width="8.33203125" style="47" customWidth="1"/>
    <col min="13071" max="13071" width="11.33203125" style="47" customWidth="1"/>
    <col min="13072" max="13072" width="30" style="47" customWidth="1"/>
    <col min="13073" max="13311" width="9" style="47"/>
    <col min="13312" max="13312" width="5.1640625" style="47" customWidth="1"/>
    <col min="13313" max="13313" width="14.33203125" style="47" customWidth="1"/>
    <col min="13314" max="13314" width="19.33203125" style="47" customWidth="1"/>
    <col min="13315" max="13317" width="14.5" style="47" customWidth="1"/>
    <col min="13318" max="13318" width="32.1640625" style="47" customWidth="1"/>
    <col min="13319" max="13319" width="11.83203125" style="47" customWidth="1"/>
    <col min="13320" max="13320" width="28.1640625" style="47" customWidth="1"/>
    <col min="13321" max="13321" width="20.1640625" style="47" customWidth="1"/>
    <col min="13322" max="13322" width="11.33203125" style="47" customWidth="1"/>
    <col min="13323" max="13323" width="10.33203125" style="47" customWidth="1"/>
    <col min="13324" max="13324" width="19.83203125" style="47" customWidth="1"/>
    <col min="13325" max="13325" width="16.6640625" style="47" customWidth="1"/>
    <col min="13326" max="13326" width="8.33203125" style="47" customWidth="1"/>
    <col min="13327" max="13327" width="11.33203125" style="47" customWidth="1"/>
    <col min="13328" max="13328" width="30" style="47" customWidth="1"/>
    <col min="13329" max="13567" width="9" style="47"/>
    <col min="13568" max="13568" width="5.1640625" style="47" customWidth="1"/>
    <col min="13569" max="13569" width="14.33203125" style="47" customWidth="1"/>
    <col min="13570" max="13570" width="19.33203125" style="47" customWidth="1"/>
    <col min="13571" max="13573" width="14.5" style="47" customWidth="1"/>
    <col min="13574" max="13574" width="32.1640625" style="47" customWidth="1"/>
    <col min="13575" max="13575" width="11.83203125" style="47" customWidth="1"/>
    <col min="13576" max="13576" width="28.1640625" style="47" customWidth="1"/>
    <col min="13577" max="13577" width="20.1640625" style="47" customWidth="1"/>
    <col min="13578" max="13578" width="11.33203125" style="47" customWidth="1"/>
    <col min="13579" max="13579" width="10.33203125" style="47" customWidth="1"/>
    <col min="13580" max="13580" width="19.83203125" style="47" customWidth="1"/>
    <col min="13581" max="13581" width="16.6640625" style="47" customWidth="1"/>
    <col min="13582" max="13582" width="8.33203125" style="47" customWidth="1"/>
    <col min="13583" max="13583" width="11.33203125" style="47" customWidth="1"/>
    <col min="13584" max="13584" width="30" style="47" customWidth="1"/>
    <col min="13585" max="13823" width="9" style="47"/>
    <col min="13824" max="13824" width="5.1640625" style="47" customWidth="1"/>
    <col min="13825" max="13825" width="14.33203125" style="47" customWidth="1"/>
    <col min="13826" max="13826" width="19.33203125" style="47" customWidth="1"/>
    <col min="13827" max="13829" width="14.5" style="47" customWidth="1"/>
    <col min="13830" max="13830" width="32.1640625" style="47" customWidth="1"/>
    <col min="13831" max="13831" width="11.83203125" style="47" customWidth="1"/>
    <col min="13832" max="13832" width="28.1640625" style="47" customWidth="1"/>
    <col min="13833" max="13833" width="20.1640625" style="47" customWidth="1"/>
    <col min="13834" max="13834" width="11.33203125" style="47" customWidth="1"/>
    <col min="13835" max="13835" width="10.33203125" style="47" customWidth="1"/>
    <col min="13836" max="13836" width="19.83203125" style="47" customWidth="1"/>
    <col min="13837" max="13837" width="16.6640625" style="47" customWidth="1"/>
    <col min="13838" max="13838" width="8.33203125" style="47" customWidth="1"/>
    <col min="13839" max="13839" width="11.33203125" style="47" customWidth="1"/>
    <col min="13840" max="13840" width="30" style="47" customWidth="1"/>
    <col min="13841" max="14079" width="9" style="47"/>
    <col min="14080" max="14080" width="5.1640625" style="47" customWidth="1"/>
    <col min="14081" max="14081" width="14.33203125" style="47" customWidth="1"/>
    <col min="14082" max="14082" width="19.33203125" style="47" customWidth="1"/>
    <col min="14083" max="14085" width="14.5" style="47" customWidth="1"/>
    <col min="14086" max="14086" width="32.1640625" style="47" customWidth="1"/>
    <col min="14087" max="14087" width="11.83203125" style="47" customWidth="1"/>
    <col min="14088" max="14088" width="28.1640625" style="47" customWidth="1"/>
    <col min="14089" max="14089" width="20.1640625" style="47" customWidth="1"/>
    <col min="14090" max="14090" width="11.33203125" style="47" customWidth="1"/>
    <col min="14091" max="14091" width="10.33203125" style="47" customWidth="1"/>
    <col min="14092" max="14092" width="19.83203125" style="47" customWidth="1"/>
    <col min="14093" max="14093" width="16.6640625" style="47" customWidth="1"/>
    <col min="14094" max="14094" width="8.33203125" style="47" customWidth="1"/>
    <col min="14095" max="14095" width="11.33203125" style="47" customWidth="1"/>
    <col min="14096" max="14096" width="30" style="47" customWidth="1"/>
    <col min="14097" max="14335" width="9" style="47"/>
    <col min="14336" max="14336" width="5.1640625" style="47" customWidth="1"/>
    <col min="14337" max="14337" width="14.33203125" style="47" customWidth="1"/>
    <col min="14338" max="14338" width="19.33203125" style="47" customWidth="1"/>
    <col min="14339" max="14341" width="14.5" style="47" customWidth="1"/>
    <col min="14342" max="14342" width="32.1640625" style="47" customWidth="1"/>
    <col min="14343" max="14343" width="11.83203125" style="47" customWidth="1"/>
    <col min="14344" max="14344" width="28.1640625" style="47" customWidth="1"/>
    <col min="14345" max="14345" width="20.1640625" style="47" customWidth="1"/>
    <col min="14346" max="14346" width="11.33203125" style="47" customWidth="1"/>
    <col min="14347" max="14347" width="10.33203125" style="47" customWidth="1"/>
    <col min="14348" max="14348" width="19.83203125" style="47" customWidth="1"/>
    <col min="14349" max="14349" width="16.6640625" style="47" customWidth="1"/>
    <col min="14350" max="14350" width="8.33203125" style="47" customWidth="1"/>
    <col min="14351" max="14351" width="11.33203125" style="47" customWidth="1"/>
    <col min="14352" max="14352" width="30" style="47" customWidth="1"/>
    <col min="14353" max="14591" width="9" style="47"/>
    <col min="14592" max="14592" width="5.1640625" style="47" customWidth="1"/>
    <col min="14593" max="14593" width="14.33203125" style="47" customWidth="1"/>
    <col min="14594" max="14594" width="19.33203125" style="47" customWidth="1"/>
    <col min="14595" max="14597" width="14.5" style="47" customWidth="1"/>
    <col min="14598" max="14598" width="32.1640625" style="47" customWidth="1"/>
    <col min="14599" max="14599" width="11.83203125" style="47" customWidth="1"/>
    <col min="14600" max="14600" width="28.1640625" style="47" customWidth="1"/>
    <col min="14601" max="14601" width="20.1640625" style="47" customWidth="1"/>
    <col min="14602" max="14602" width="11.33203125" style="47" customWidth="1"/>
    <col min="14603" max="14603" width="10.33203125" style="47" customWidth="1"/>
    <col min="14604" max="14604" width="19.83203125" style="47" customWidth="1"/>
    <col min="14605" max="14605" width="16.6640625" style="47" customWidth="1"/>
    <col min="14606" max="14606" width="8.33203125" style="47" customWidth="1"/>
    <col min="14607" max="14607" width="11.33203125" style="47" customWidth="1"/>
    <col min="14608" max="14608" width="30" style="47" customWidth="1"/>
    <col min="14609" max="14847" width="9" style="47"/>
    <col min="14848" max="14848" width="5.1640625" style="47" customWidth="1"/>
    <col min="14849" max="14849" width="14.33203125" style="47" customWidth="1"/>
    <col min="14850" max="14850" width="19.33203125" style="47" customWidth="1"/>
    <col min="14851" max="14853" width="14.5" style="47" customWidth="1"/>
    <col min="14854" max="14854" width="32.1640625" style="47" customWidth="1"/>
    <col min="14855" max="14855" width="11.83203125" style="47" customWidth="1"/>
    <col min="14856" max="14856" width="28.1640625" style="47" customWidth="1"/>
    <col min="14857" max="14857" width="20.1640625" style="47" customWidth="1"/>
    <col min="14858" max="14858" width="11.33203125" style="47" customWidth="1"/>
    <col min="14859" max="14859" width="10.33203125" style="47" customWidth="1"/>
    <col min="14860" max="14860" width="19.83203125" style="47" customWidth="1"/>
    <col min="14861" max="14861" width="16.6640625" style="47" customWidth="1"/>
    <col min="14862" max="14862" width="8.33203125" style="47" customWidth="1"/>
    <col min="14863" max="14863" width="11.33203125" style="47" customWidth="1"/>
    <col min="14864" max="14864" width="30" style="47" customWidth="1"/>
    <col min="14865" max="15103" width="9" style="47"/>
    <col min="15104" max="15104" width="5.1640625" style="47" customWidth="1"/>
    <col min="15105" max="15105" width="14.33203125" style="47" customWidth="1"/>
    <col min="15106" max="15106" width="19.33203125" style="47" customWidth="1"/>
    <col min="15107" max="15109" width="14.5" style="47" customWidth="1"/>
    <col min="15110" max="15110" width="32.1640625" style="47" customWidth="1"/>
    <col min="15111" max="15111" width="11.83203125" style="47" customWidth="1"/>
    <col min="15112" max="15112" width="28.1640625" style="47" customWidth="1"/>
    <col min="15113" max="15113" width="20.1640625" style="47" customWidth="1"/>
    <col min="15114" max="15114" width="11.33203125" style="47" customWidth="1"/>
    <col min="15115" max="15115" width="10.33203125" style="47" customWidth="1"/>
    <col min="15116" max="15116" width="19.83203125" style="47" customWidth="1"/>
    <col min="15117" max="15117" width="16.6640625" style="47" customWidth="1"/>
    <col min="15118" max="15118" width="8.33203125" style="47" customWidth="1"/>
    <col min="15119" max="15119" width="11.33203125" style="47" customWidth="1"/>
    <col min="15120" max="15120" width="30" style="47" customWidth="1"/>
    <col min="15121" max="15359" width="9" style="47"/>
    <col min="15360" max="15360" width="5.1640625" style="47" customWidth="1"/>
    <col min="15361" max="15361" width="14.33203125" style="47" customWidth="1"/>
    <col min="15362" max="15362" width="19.33203125" style="47" customWidth="1"/>
    <col min="15363" max="15365" width="14.5" style="47" customWidth="1"/>
    <col min="15366" max="15366" width="32.1640625" style="47" customWidth="1"/>
    <col min="15367" max="15367" width="11.83203125" style="47" customWidth="1"/>
    <col min="15368" max="15368" width="28.1640625" style="47" customWidth="1"/>
    <col min="15369" max="15369" width="20.1640625" style="47" customWidth="1"/>
    <col min="15370" max="15370" width="11.33203125" style="47" customWidth="1"/>
    <col min="15371" max="15371" width="10.33203125" style="47" customWidth="1"/>
    <col min="15372" max="15372" width="19.83203125" style="47" customWidth="1"/>
    <col min="15373" max="15373" width="16.6640625" style="47" customWidth="1"/>
    <col min="15374" max="15374" width="8.33203125" style="47" customWidth="1"/>
    <col min="15375" max="15375" width="11.33203125" style="47" customWidth="1"/>
    <col min="15376" max="15376" width="30" style="47" customWidth="1"/>
    <col min="15377" max="15615" width="9" style="47"/>
    <col min="15616" max="15616" width="5.1640625" style="47" customWidth="1"/>
    <col min="15617" max="15617" width="14.33203125" style="47" customWidth="1"/>
    <col min="15618" max="15618" width="19.33203125" style="47" customWidth="1"/>
    <col min="15619" max="15621" width="14.5" style="47" customWidth="1"/>
    <col min="15622" max="15622" width="32.1640625" style="47" customWidth="1"/>
    <col min="15623" max="15623" width="11.83203125" style="47" customWidth="1"/>
    <col min="15624" max="15624" width="28.1640625" style="47" customWidth="1"/>
    <col min="15625" max="15625" width="20.1640625" style="47" customWidth="1"/>
    <col min="15626" max="15626" width="11.33203125" style="47" customWidth="1"/>
    <col min="15627" max="15627" width="10.33203125" style="47" customWidth="1"/>
    <col min="15628" max="15628" width="19.83203125" style="47" customWidth="1"/>
    <col min="15629" max="15629" width="16.6640625" style="47" customWidth="1"/>
    <col min="15630" max="15630" width="8.33203125" style="47" customWidth="1"/>
    <col min="15631" max="15631" width="11.33203125" style="47" customWidth="1"/>
    <col min="15632" max="15632" width="30" style="47" customWidth="1"/>
    <col min="15633" max="15871" width="9" style="47"/>
    <col min="15872" max="15872" width="5.1640625" style="47" customWidth="1"/>
    <col min="15873" max="15873" width="14.33203125" style="47" customWidth="1"/>
    <col min="15874" max="15874" width="19.33203125" style="47" customWidth="1"/>
    <col min="15875" max="15877" width="14.5" style="47" customWidth="1"/>
    <col min="15878" max="15878" width="32.1640625" style="47" customWidth="1"/>
    <col min="15879" max="15879" width="11.83203125" style="47" customWidth="1"/>
    <col min="15880" max="15880" width="28.1640625" style="47" customWidth="1"/>
    <col min="15881" max="15881" width="20.1640625" style="47" customWidth="1"/>
    <col min="15882" max="15882" width="11.33203125" style="47" customWidth="1"/>
    <col min="15883" max="15883" width="10.33203125" style="47" customWidth="1"/>
    <col min="15884" max="15884" width="19.83203125" style="47" customWidth="1"/>
    <col min="15885" max="15885" width="16.6640625" style="47" customWidth="1"/>
    <col min="15886" max="15886" width="8.33203125" style="47" customWidth="1"/>
    <col min="15887" max="15887" width="11.33203125" style="47" customWidth="1"/>
    <col min="15888" max="15888" width="30" style="47" customWidth="1"/>
    <col min="15889" max="16127" width="9" style="47"/>
    <col min="16128" max="16128" width="5.1640625" style="47" customWidth="1"/>
    <col min="16129" max="16129" width="14.33203125" style="47" customWidth="1"/>
    <col min="16130" max="16130" width="19.33203125" style="47" customWidth="1"/>
    <col min="16131" max="16133" width="14.5" style="47" customWidth="1"/>
    <col min="16134" max="16134" width="32.1640625" style="47" customWidth="1"/>
    <col min="16135" max="16135" width="11.83203125" style="47" customWidth="1"/>
    <col min="16136" max="16136" width="28.1640625" style="47" customWidth="1"/>
    <col min="16137" max="16137" width="20.1640625" style="47" customWidth="1"/>
    <col min="16138" max="16138" width="11.33203125" style="47" customWidth="1"/>
    <col min="16139" max="16139" width="10.33203125" style="47" customWidth="1"/>
    <col min="16140" max="16140" width="19.83203125" style="47" customWidth="1"/>
    <col min="16141" max="16141" width="16.6640625" style="47" customWidth="1"/>
    <col min="16142" max="16142" width="8.33203125" style="47" customWidth="1"/>
    <col min="16143" max="16143" width="11.33203125" style="47" customWidth="1"/>
    <col min="16144" max="16144" width="30" style="47" customWidth="1"/>
    <col min="16145" max="16384" width="9" style="47"/>
  </cols>
  <sheetData>
    <row r="1" spans="1:16" ht="44.25" hidden="1" customHeight="1" x14ac:dyDescent="0.25">
      <c r="A1" s="164"/>
      <c r="B1" s="257" t="s">
        <v>279</v>
      </c>
      <c r="C1" s="257"/>
      <c r="D1" s="257"/>
      <c r="E1" s="257"/>
      <c r="F1" s="257"/>
      <c r="G1" s="257"/>
      <c r="H1" s="257"/>
      <c r="I1" s="257"/>
      <c r="J1" s="257"/>
      <c r="K1" s="257"/>
      <c r="L1" s="257"/>
      <c r="M1" s="257"/>
      <c r="N1" s="258"/>
      <c r="O1" s="257"/>
      <c r="P1" s="257"/>
    </row>
    <row r="2" spans="1:16" ht="17.25" hidden="1" customHeight="1" x14ac:dyDescent="0.25">
      <c r="A2" s="164"/>
      <c r="B2" s="243" t="s">
        <v>144</v>
      </c>
      <c r="C2" s="243"/>
      <c r="D2" s="244" t="s">
        <v>273</v>
      </c>
      <c r="E2" s="245"/>
      <c r="F2" s="261" t="s">
        <v>486</v>
      </c>
      <c r="G2" s="262"/>
      <c r="H2" s="263"/>
      <c r="I2" s="267" t="s">
        <v>487</v>
      </c>
      <c r="J2" s="268"/>
      <c r="K2" s="268"/>
      <c r="L2" s="268"/>
      <c r="M2" s="268"/>
      <c r="N2" s="268"/>
      <c r="O2" s="165" t="s">
        <v>150</v>
      </c>
      <c r="P2" s="86" t="s">
        <v>262</v>
      </c>
    </row>
    <row r="3" spans="1:16" hidden="1" x14ac:dyDescent="0.25">
      <c r="A3" s="164"/>
      <c r="B3" s="243" t="s">
        <v>145</v>
      </c>
      <c r="C3" s="243"/>
      <c r="D3" s="246" t="s">
        <v>274</v>
      </c>
      <c r="E3" s="247"/>
      <c r="F3" s="264"/>
      <c r="G3" s="265"/>
      <c r="H3" s="266"/>
      <c r="I3" s="269"/>
      <c r="J3" s="270"/>
      <c r="K3" s="270"/>
      <c r="L3" s="270"/>
      <c r="M3" s="270"/>
      <c r="N3" s="270"/>
      <c r="O3" s="166" t="s">
        <v>151</v>
      </c>
      <c r="P3" s="88" t="s">
        <v>207</v>
      </c>
    </row>
    <row r="4" spans="1:16" hidden="1" x14ac:dyDescent="0.25">
      <c r="A4" s="164"/>
      <c r="B4" s="243" t="s">
        <v>146</v>
      </c>
      <c r="C4" s="243"/>
      <c r="D4" s="246" t="s">
        <v>275</v>
      </c>
      <c r="E4" s="247"/>
      <c r="F4" s="264"/>
      <c r="G4" s="265"/>
      <c r="H4" s="266"/>
      <c r="I4" s="269"/>
      <c r="J4" s="270"/>
      <c r="K4" s="270"/>
      <c r="L4" s="270"/>
      <c r="M4" s="270"/>
      <c r="N4" s="270"/>
      <c r="O4" s="166" t="s">
        <v>149</v>
      </c>
      <c r="P4" s="89">
        <v>42773</v>
      </c>
    </row>
    <row r="5" spans="1:16" hidden="1" x14ac:dyDescent="0.25">
      <c r="A5" s="164"/>
      <c r="B5" s="243" t="s">
        <v>147</v>
      </c>
      <c r="C5" s="243"/>
      <c r="D5" s="248">
        <v>42793</v>
      </c>
      <c r="E5" s="247"/>
      <c r="F5" s="264"/>
      <c r="G5" s="265"/>
      <c r="H5" s="266"/>
      <c r="I5" s="269"/>
      <c r="J5" s="270"/>
      <c r="K5" s="270"/>
      <c r="L5" s="270"/>
      <c r="M5" s="270"/>
      <c r="N5" s="270"/>
      <c r="O5" s="164"/>
      <c r="P5" s="88"/>
    </row>
    <row r="6" spans="1:16" hidden="1" x14ac:dyDescent="0.25">
      <c r="A6" s="164"/>
      <c r="B6" s="260" t="s">
        <v>148</v>
      </c>
      <c r="C6" s="260"/>
      <c r="D6" s="248">
        <v>43009</v>
      </c>
      <c r="E6" s="247"/>
      <c r="F6" s="264"/>
      <c r="G6" s="265"/>
      <c r="H6" s="266"/>
      <c r="I6" s="269"/>
      <c r="J6" s="270"/>
      <c r="K6" s="270"/>
      <c r="L6" s="270"/>
      <c r="M6" s="270"/>
      <c r="N6" s="270"/>
      <c r="O6" s="167"/>
      <c r="P6" s="168"/>
    </row>
    <row r="7" spans="1:16" s="48" customFormat="1" ht="26" customHeight="1" x14ac:dyDescent="0.15">
      <c r="A7" s="259" t="s">
        <v>443</v>
      </c>
      <c r="B7" s="259" t="s">
        <v>444</v>
      </c>
      <c r="C7" s="259" t="s">
        <v>445</v>
      </c>
      <c r="D7" s="259" t="s">
        <v>446</v>
      </c>
      <c r="E7" s="259" t="s">
        <v>257</v>
      </c>
      <c r="F7" s="259" t="s">
        <v>208</v>
      </c>
      <c r="G7" s="259" t="s">
        <v>209</v>
      </c>
      <c r="H7" s="259" t="s">
        <v>447</v>
      </c>
      <c r="I7" s="259" t="s">
        <v>214</v>
      </c>
      <c r="J7" s="259" t="s">
        <v>33</v>
      </c>
      <c r="K7" s="259" t="s">
        <v>211</v>
      </c>
      <c r="L7" s="259" t="s">
        <v>213</v>
      </c>
      <c r="M7" s="259"/>
      <c r="N7" s="259" t="s">
        <v>212</v>
      </c>
      <c r="O7" s="259" t="s">
        <v>213</v>
      </c>
      <c r="P7" s="259"/>
    </row>
    <row r="8" spans="1:16" s="48" customFormat="1" ht="26" customHeight="1" x14ac:dyDescent="0.15">
      <c r="A8" s="259"/>
      <c r="B8" s="259"/>
      <c r="C8" s="259"/>
      <c r="D8" s="259"/>
      <c r="E8" s="259"/>
      <c r="F8" s="259"/>
      <c r="G8" s="259"/>
      <c r="H8" s="259"/>
      <c r="I8" s="259"/>
      <c r="J8" s="259"/>
      <c r="K8" s="259"/>
      <c r="L8" s="159" t="s">
        <v>34</v>
      </c>
      <c r="M8" s="159" t="s">
        <v>501</v>
      </c>
      <c r="N8" s="259"/>
      <c r="O8" s="159" t="s">
        <v>34</v>
      </c>
      <c r="P8" s="159" t="s">
        <v>501</v>
      </c>
    </row>
    <row r="9" spans="1:16" s="48" customFormat="1" ht="14.5" customHeight="1" x14ac:dyDescent="0.15">
      <c r="A9" s="277" t="s">
        <v>450</v>
      </c>
      <c r="B9" s="254">
        <v>1</v>
      </c>
      <c r="C9" s="253" t="s">
        <v>488</v>
      </c>
      <c r="D9" s="272" t="s">
        <v>362</v>
      </c>
      <c r="E9" s="254">
        <v>0.5</v>
      </c>
      <c r="F9" s="254"/>
      <c r="G9" s="254"/>
      <c r="H9" s="271" t="s">
        <v>363</v>
      </c>
      <c r="I9" s="271" t="s">
        <v>282</v>
      </c>
      <c r="J9" s="271" t="s">
        <v>284</v>
      </c>
      <c r="K9" s="144" t="s">
        <v>288</v>
      </c>
      <c r="L9" s="145" t="s">
        <v>293</v>
      </c>
      <c r="M9" s="146"/>
      <c r="N9" s="170" t="s">
        <v>285</v>
      </c>
      <c r="O9" s="146" t="s">
        <v>286</v>
      </c>
      <c r="P9" s="146"/>
    </row>
    <row r="10" spans="1:16" s="48" customFormat="1" ht="16" x14ac:dyDescent="0.15">
      <c r="A10" s="277"/>
      <c r="B10" s="254"/>
      <c r="C10" s="253"/>
      <c r="D10" s="253"/>
      <c r="E10" s="254"/>
      <c r="F10" s="254"/>
      <c r="G10" s="254"/>
      <c r="H10" s="271"/>
      <c r="I10" s="271"/>
      <c r="J10" s="271"/>
      <c r="K10" s="144" t="s">
        <v>289</v>
      </c>
      <c r="L10" s="145" t="s">
        <v>293</v>
      </c>
      <c r="M10" s="146"/>
      <c r="N10" s="176" t="s">
        <v>320</v>
      </c>
      <c r="O10" s="147" t="s">
        <v>321</v>
      </c>
      <c r="P10" s="146"/>
    </row>
    <row r="11" spans="1:16" s="48" customFormat="1" ht="16" x14ac:dyDescent="0.15">
      <c r="A11" s="277"/>
      <c r="B11" s="254"/>
      <c r="C11" s="253"/>
      <c r="D11" s="253"/>
      <c r="E11" s="254"/>
      <c r="F11" s="254"/>
      <c r="G11" s="254"/>
      <c r="H11" s="271"/>
      <c r="I11" s="271"/>
      <c r="J11" s="271"/>
      <c r="K11" s="144" t="s">
        <v>290</v>
      </c>
      <c r="L11" s="145" t="s">
        <v>294</v>
      </c>
      <c r="M11" s="146"/>
      <c r="N11" s="170"/>
      <c r="O11" s="146"/>
      <c r="P11" s="146"/>
    </row>
    <row r="12" spans="1:16" s="48" customFormat="1" ht="16" x14ac:dyDescent="0.15">
      <c r="A12" s="277"/>
      <c r="B12" s="254"/>
      <c r="C12" s="253"/>
      <c r="D12" s="253"/>
      <c r="E12" s="254"/>
      <c r="F12" s="254"/>
      <c r="G12" s="254"/>
      <c r="H12" s="271"/>
      <c r="I12" s="271"/>
      <c r="J12" s="271"/>
      <c r="K12" s="144" t="s">
        <v>291</v>
      </c>
      <c r="L12" s="145" t="s">
        <v>294</v>
      </c>
      <c r="M12" s="146"/>
      <c r="N12" s="170"/>
      <c r="O12" s="146"/>
      <c r="P12" s="146"/>
    </row>
    <row r="13" spans="1:16" s="48" customFormat="1" ht="16" x14ac:dyDescent="0.15">
      <c r="A13" s="277"/>
      <c r="B13" s="254"/>
      <c r="C13" s="253"/>
      <c r="D13" s="253"/>
      <c r="E13" s="254"/>
      <c r="F13" s="254"/>
      <c r="G13" s="254"/>
      <c r="H13" s="271"/>
      <c r="I13" s="271"/>
      <c r="J13" s="271"/>
      <c r="K13" s="144" t="s">
        <v>292</v>
      </c>
      <c r="L13" s="145" t="s">
        <v>294</v>
      </c>
      <c r="M13" s="146"/>
      <c r="N13" s="170"/>
      <c r="O13" s="146"/>
      <c r="P13" s="146"/>
    </row>
    <row r="14" spans="1:16" s="48" customFormat="1" ht="16" x14ac:dyDescent="0.15">
      <c r="A14" s="277"/>
      <c r="B14" s="254"/>
      <c r="C14" s="253"/>
      <c r="D14" s="253"/>
      <c r="E14" s="254"/>
      <c r="F14" s="254"/>
      <c r="G14" s="254"/>
      <c r="H14" s="271"/>
      <c r="I14" s="271"/>
      <c r="J14" s="271"/>
      <c r="K14" s="144" t="s">
        <v>287</v>
      </c>
      <c r="L14" s="145" t="s">
        <v>293</v>
      </c>
      <c r="M14" s="146"/>
      <c r="N14" s="170"/>
      <c r="O14" s="146"/>
      <c r="P14" s="146"/>
    </row>
    <row r="15" spans="1:16" s="48" customFormat="1" ht="16" x14ac:dyDescent="0.15">
      <c r="A15" s="277"/>
      <c r="B15" s="254"/>
      <c r="C15" s="253"/>
      <c r="D15" s="253" t="s">
        <v>489</v>
      </c>
      <c r="E15" s="254">
        <v>0.5</v>
      </c>
      <c r="F15" s="254"/>
      <c r="G15" s="273"/>
      <c r="H15" s="271" t="s">
        <v>281</v>
      </c>
      <c r="I15" s="271" t="s">
        <v>283</v>
      </c>
      <c r="J15" s="271" t="s">
        <v>300</v>
      </c>
      <c r="K15" s="144" t="s">
        <v>296</v>
      </c>
      <c r="L15" s="145" t="s">
        <v>286</v>
      </c>
      <c r="M15" s="146"/>
      <c r="N15" s="170" t="s">
        <v>295</v>
      </c>
      <c r="O15" s="146" t="s">
        <v>286</v>
      </c>
      <c r="P15" s="146"/>
    </row>
    <row r="16" spans="1:16" s="48" customFormat="1" ht="16" x14ac:dyDescent="0.15">
      <c r="A16" s="277"/>
      <c r="B16" s="254"/>
      <c r="C16" s="253"/>
      <c r="D16" s="253"/>
      <c r="E16" s="254"/>
      <c r="F16" s="254"/>
      <c r="G16" s="273"/>
      <c r="H16" s="271"/>
      <c r="I16" s="271"/>
      <c r="J16" s="271"/>
      <c r="K16" s="144" t="s">
        <v>297</v>
      </c>
      <c r="L16" s="145" t="s">
        <v>286</v>
      </c>
      <c r="M16" s="146"/>
      <c r="N16" s="170" t="s">
        <v>324</v>
      </c>
      <c r="O16" s="146" t="s">
        <v>325</v>
      </c>
      <c r="P16" s="146"/>
    </row>
    <row r="17" spans="1:17" s="48" customFormat="1" ht="42" customHeight="1" x14ac:dyDescent="0.15">
      <c r="A17" s="277"/>
      <c r="B17" s="254"/>
      <c r="C17" s="253"/>
      <c r="D17" s="253"/>
      <c r="E17" s="254"/>
      <c r="F17" s="254"/>
      <c r="G17" s="273"/>
      <c r="H17" s="271"/>
      <c r="I17" s="271"/>
      <c r="J17" s="271"/>
      <c r="K17" s="161"/>
      <c r="L17" s="161"/>
      <c r="M17" s="146"/>
      <c r="N17" s="170" t="s">
        <v>298</v>
      </c>
      <c r="O17" s="146" t="s">
        <v>299</v>
      </c>
      <c r="P17" s="146"/>
    </row>
    <row r="18" spans="1:17" s="48" customFormat="1" ht="27.75" customHeight="1" x14ac:dyDescent="0.15">
      <c r="A18" s="277"/>
      <c r="B18" s="254"/>
      <c r="C18" s="253"/>
      <c r="D18" s="145" t="s">
        <v>364</v>
      </c>
      <c r="E18" s="146"/>
      <c r="F18" s="146"/>
      <c r="G18" s="150"/>
      <c r="H18" s="170"/>
      <c r="I18" s="170"/>
      <c r="J18" s="170"/>
      <c r="K18" s="161"/>
      <c r="L18" s="161"/>
      <c r="M18" s="146"/>
      <c r="N18" s="170"/>
      <c r="O18" s="146"/>
      <c r="P18" s="146"/>
    </row>
    <row r="19" spans="1:17" s="51" customFormat="1" ht="28" x14ac:dyDescent="0.15">
      <c r="A19" s="277"/>
      <c r="B19" s="249">
        <v>2</v>
      </c>
      <c r="C19" s="250" t="s">
        <v>422</v>
      </c>
      <c r="D19" s="251" t="s">
        <v>152</v>
      </c>
      <c r="E19" s="252">
        <v>1</v>
      </c>
      <c r="F19" s="255">
        <v>42793</v>
      </c>
      <c r="G19" s="255">
        <f>F19+E19-1</f>
        <v>42793</v>
      </c>
      <c r="H19" s="256" t="s">
        <v>490</v>
      </c>
      <c r="I19" s="256" t="s">
        <v>215</v>
      </c>
      <c r="J19" s="256" t="s">
        <v>242</v>
      </c>
      <c r="K19" s="65" t="s">
        <v>35</v>
      </c>
      <c r="L19" s="96" t="s">
        <v>27</v>
      </c>
      <c r="M19" s="94"/>
      <c r="N19" s="177" t="s">
        <v>39</v>
      </c>
      <c r="O19" s="94" t="s">
        <v>27</v>
      </c>
      <c r="P19" s="94"/>
    </row>
    <row r="20" spans="1:17" s="51" customFormat="1" ht="16" x14ac:dyDescent="0.15">
      <c r="A20" s="277"/>
      <c r="B20" s="249"/>
      <c r="C20" s="250"/>
      <c r="D20" s="251"/>
      <c r="E20" s="252"/>
      <c r="F20" s="252"/>
      <c r="G20" s="252"/>
      <c r="H20" s="256"/>
      <c r="I20" s="256"/>
      <c r="J20" s="256"/>
      <c r="K20" s="65" t="s">
        <v>36</v>
      </c>
      <c r="L20" s="96" t="s">
        <v>27</v>
      </c>
      <c r="M20" s="94"/>
      <c r="N20" s="177" t="s">
        <v>40</v>
      </c>
      <c r="O20" s="94" t="s">
        <v>27</v>
      </c>
      <c r="P20" s="94"/>
    </row>
    <row r="21" spans="1:17" s="51" customFormat="1" ht="16.5" customHeight="1" x14ac:dyDescent="0.15">
      <c r="A21" s="277"/>
      <c r="B21" s="249"/>
      <c r="C21" s="250"/>
      <c r="D21" s="251"/>
      <c r="E21" s="252"/>
      <c r="F21" s="252"/>
      <c r="G21" s="252"/>
      <c r="H21" s="256"/>
      <c r="I21" s="256"/>
      <c r="J21" s="256"/>
      <c r="K21" s="50" t="s">
        <v>39</v>
      </c>
      <c r="L21" s="96" t="s">
        <v>286</v>
      </c>
      <c r="M21" s="94"/>
      <c r="N21" s="177" t="s">
        <v>42</v>
      </c>
      <c r="O21" s="94" t="s">
        <v>46</v>
      </c>
      <c r="P21" s="94"/>
    </row>
    <row r="22" spans="1:17" s="51" customFormat="1" ht="16" x14ac:dyDescent="0.15">
      <c r="A22" s="277"/>
      <c r="B22" s="249"/>
      <c r="C22" s="250"/>
      <c r="D22" s="251"/>
      <c r="E22" s="252"/>
      <c r="F22" s="252"/>
      <c r="G22" s="252"/>
      <c r="H22" s="256"/>
      <c r="I22" s="256"/>
      <c r="J22" s="256"/>
      <c r="K22" s="67" t="s">
        <v>323</v>
      </c>
      <c r="L22" s="175" t="s">
        <v>321</v>
      </c>
      <c r="M22" s="94"/>
      <c r="N22" s="177" t="s">
        <v>37</v>
      </c>
      <c r="O22" s="94"/>
      <c r="P22" s="94" t="s">
        <v>27</v>
      </c>
    </row>
    <row r="23" spans="1:17" s="51" customFormat="1" ht="16" x14ac:dyDescent="0.15">
      <c r="A23" s="277"/>
      <c r="B23" s="249"/>
      <c r="C23" s="250"/>
      <c r="D23" s="251"/>
      <c r="E23" s="252"/>
      <c r="F23" s="252"/>
      <c r="G23" s="252"/>
      <c r="H23" s="256"/>
      <c r="I23" s="256"/>
      <c r="J23" s="256"/>
      <c r="K23" s="65"/>
      <c r="L23" s="96"/>
      <c r="M23" s="94"/>
      <c r="N23" s="177" t="s">
        <v>38</v>
      </c>
      <c r="O23" s="94"/>
      <c r="P23" s="94" t="s">
        <v>27</v>
      </c>
    </row>
    <row r="24" spans="1:17" s="51" customFormat="1" ht="16" x14ac:dyDescent="0.15">
      <c r="A24" s="277"/>
      <c r="B24" s="249"/>
      <c r="C24" s="250"/>
      <c r="D24" s="251"/>
      <c r="E24" s="252"/>
      <c r="F24" s="252"/>
      <c r="G24" s="252"/>
      <c r="H24" s="256"/>
      <c r="I24" s="256"/>
      <c r="J24" s="256"/>
      <c r="K24" s="65"/>
      <c r="L24" s="96"/>
      <c r="M24" s="94"/>
      <c r="N24" s="177" t="s">
        <v>41</v>
      </c>
      <c r="O24" s="94"/>
      <c r="P24" s="94" t="s">
        <v>27</v>
      </c>
    </row>
    <row r="25" spans="1:17" s="51" customFormat="1" ht="16" x14ac:dyDescent="0.15">
      <c r="A25" s="277"/>
      <c r="B25" s="249"/>
      <c r="C25" s="250"/>
      <c r="D25" s="251"/>
      <c r="E25" s="252"/>
      <c r="F25" s="252"/>
      <c r="G25" s="252"/>
      <c r="H25" s="256"/>
      <c r="I25" s="256"/>
      <c r="J25" s="256"/>
      <c r="K25" s="65"/>
      <c r="L25" s="96"/>
      <c r="M25" s="94"/>
      <c r="N25" s="178" t="s">
        <v>322</v>
      </c>
      <c r="O25" s="53"/>
      <c r="P25" s="53" t="s">
        <v>321</v>
      </c>
    </row>
    <row r="26" spans="1:17" s="51" customFormat="1" ht="16" x14ac:dyDescent="0.15">
      <c r="A26" s="277"/>
      <c r="B26" s="249"/>
      <c r="C26" s="250"/>
      <c r="D26" s="251"/>
      <c r="E26" s="252"/>
      <c r="F26" s="252"/>
      <c r="G26" s="252"/>
      <c r="H26" s="256"/>
      <c r="I26" s="256"/>
      <c r="J26" s="256"/>
      <c r="K26" s="65"/>
      <c r="L26" s="96"/>
      <c r="M26" s="94"/>
      <c r="N26" s="177"/>
      <c r="O26" s="94"/>
      <c r="P26" s="94"/>
    </row>
    <row r="27" spans="1:17" s="51" customFormat="1" ht="35.25" customHeight="1" x14ac:dyDescent="0.15">
      <c r="A27" s="277"/>
      <c r="B27" s="94">
        <v>3</v>
      </c>
      <c r="C27" s="96" t="s">
        <v>430</v>
      </c>
      <c r="D27" s="148" t="s">
        <v>431</v>
      </c>
      <c r="E27" s="169">
        <v>0.5</v>
      </c>
      <c r="F27" s="148"/>
      <c r="G27" s="148"/>
      <c r="H27" s="174"/>
      <c r="I27" s="174"/>
      <c r="J27" s="171"/>
      <c r="K27" s="95"/>
      <c r="L27" s="96"/>
      <c r="M27" s="95"/>
      <c r="N27" s="179"/>
      <c r="O27" s="94"/>
      <c r="P27" s="94"/>
    </row>
    <row r="28" spans="1:17" s="51" customFormat="1" ht="35.25" customHeight="1" x14ac:dyDescent="0.15">
      <c r="A28" s="277"/>
      <c r="B28" s="94">
        <v>4</v>
      </c>
      <c r="C28" s="96" t="s">
        <v>425</v>
      </c>
      <c r="D28" s="148" t="s">
        <v>426</v>
      </c>
      <c r="E28" s="169">
        <v>0.5</v>
      </c>
      <c r="F28" s="148"/>
      <c r="G28" s="148"/>
      <c r="H28" s="174"/>
      <c r="I28" s="174"/>
      <c r="J28" s="171"/>
      <c r="K28" s="95"/>
      <c r="L28" s="96"/>
      <c r="M28" s="95"/>
      <c r="N28" s="179"/>
      <c r="O28" s="94"/>
      <c r="P28" s="94"/>
    </row>
    <row r="29" spans="1:17" s="51" customFormat="1" ht="38.25" customHeight="1" x14ac:dyDescent="0.15">
      <c r="A29" s="277"/>
      <c r="B29" s="249">
        <v>5</v>
      </c>
      <c r="C29" s="250" t="s">
        <v>424</v>
      </c>
      <c r="D29" s="251" t="s">
        <v>153</v>
      </c>
      <c r="E29" s="249">
        <v>1</v>
      </c>
      <c r="F29" s="255">
        <v>42801</v>
      </c>
      <c r="G29" s="255">
        <v>42801</v>
      </c>
      <c r="H29" s="256" t="s">
        <v>491</v>
      </c>
      <c r="I29" s="256" t="s">
        <v>219</v>
      </c>
      <c r="J29" s="256" t="s">
        <v>43</v>
      </c>
      <c r="K29" s="95" t="s">
        <v>44</v>
      </c>
      <c r="L29" s="96" t="s">
        <v>27</v>
      </c>
      <c r="M29" s="94"/>
      <c r="N29" s="177" t="s">
        <v>44</v>
      </c>
      <c r="O29" s="94" t="s">
        <v>27</v>
      </c>
      <c r="P29" s="94"/>
      <c r="Q29" s="66"/>
    </row>
    <row r="30" spans="1:17" s="51" customFormat="1" ht="38.25" customHeight="1" x14ac:dyDescent="0.15">
      <c r="A30" s="277"/>
      <c r="B30" s="249"/>
      <c r="C30" s="250"/>
      <c r="D30" s="251"/>
      <c r="E30" s="249"/>
      <c r="F30" s="255"/>
      <c r="G30" s="255"/>
      <c r="H30" s="256"/>
      <c r="I30" s="256"/>
      <c r="J30" s="256"/>
      <c r="K30" s="95"/>
      <c r="L30" s="96"/>
      <c r="M30" s="95"/>
      <c r="N30" s="180" t="s">
        <v>278</v>
      </c>
      <c r="O30" s="53" t="s">
        <v>27</v>
      </c>
      <c r="P30" s="94"/>
    </row>
    <row r="31" spans="1:17" s="51" customFormat="1" ht="38.25" customHeight="1" x14ac:dyDescent="0.15">
      <c r="A31" s="277"/>
      <c r="B31" s="249"/>
      <c r="C31" s="250"/>
      <c r="D31" s="251"/>
      <c r="E31" s="249"/>
      <c r="F31" s="255"/>
      <c r="G31" s="255"/>
      <c r="H31" s="256"/>
      <c r="I31" s="256"/>
      <c r="J31" s="256"/>
      <c r="K31" s="95"/>
      <c r="L31" s="96"/>
      <c r="M31" s="95"/>
      <c r="N31" s="179" t="s">
        <v>45</v>
      </c>
      <c r="O31" s="94" t="s">
        <v>27</v>
      </c>
      <c r="P31" s="94"/>
    </row>
    <row r="32" spans="1:17" s="51" customFormat="1" ht="37.5" customHeight="1" x14ac:dyDescent="0.15">
      <c r="A32" s="277"/>
      <c r="B32" s="249">
        <v>6</v>
      </c>
      <c r="C32" s="250" t="s">
        <v>276</v>
      </c>
      <c r="D32" s="251" t="s">
        <v>154</v>
      </c>
      <c r="E32" s="249">
        <v>3</v>
      </c>
      <c r="F32" s="255">
        <v>42800</v>
      </c>
      <c r="G32" s="255">
        <v>42802</v>
      </c>
      <c r="H32" s="256" t="s">
        <v>337</v>
      </c>
      <c r="I32" s="256" t="s">
        <v>216</v>
      </c>
      <c r="J32" s="256" t="s">
        <v>236</v>
      </c>
      <c r="K32" s="95" t="s">
        <v>42</v>
      </c>
      <c r="L32" s="96" t="s">
        <v>46</v>
      </c>
      <c r="M32" s="94"/>
      <c r="N32" s="177" t="s">
        <v>256</v>
      </c>
      <c r="O32" s="94" t="s">
        <v>46</v>
      </c>
      <c r="P32" s="94"/>
    </row>
    <row r="33" spans="1:16" s="51" customFormat="1" ht="33" customHeight="1" x14ac:dyDescent="0.15">
      <c r="A33" s="277"/>
      <c r="B33" s="249"/>
      <c r="C33" s="250"/>
      <c r="D33" s="251"/>
      <c r="E33" s="249"/>
      <c r="F33" s="249"/>
      <c r="G33" s="249"/>
      <c r="H33" s="256"/>
      <c r="I33" s="256"/>
      <c r="J33" s="256"/>
      <c r="K33" s="95" t="s">
        <v>47</v>
      </c>
      <c r="L33" s="96" t="s">
        <v>48</v>
      </c>
      <c r="M33" s="94"/>
      <c r="N33" s="177" t="s">
        <v>49</v>
      </c>
      <c r="O33" s="94" t="s">
        <v>46</v>
      </c>
      <c r="P33" s="94"/>
    </row>
    <row r="34" spans="1:16" s="51" customFormat="1" ht="33" customHeight="1" x14ac:dyDescent="0.15">
      <c r="A34" s="277"/>
      <c r="B34" s="94">
        <v>7</v>
      </c>
      <c r="C34" s="96" t="s">
        <v>429</v>
      </c>
      <c r="D34" s="49" t="s">
        <v>427</v>
      </c>
      <c r="E34" s="94">
        <v>10</v>
      </c>
      <c r="F34" s="94"/>
      <c r="G34" s="94"/>
      <c r="H34" s="154"/>
      <c r="I34" s="154"/>
      <c r="J34" s="154"/>
      <c r="K34" s="95"/>
      <c r="L34" s="96"/>
      <c r="M34" s="94"/>
      <c r="N34" s="177"/>
      <c r="O34" s="94"/>
      <c r="P34" s="94"/>
    </row>
    <row r="35" spans="1:16" s="51" customFormat="1" ht="86.25" customHeight="1" x14ac:dyDescent="0.15">
      <c r="A35" s="278" t="s">
        <v>456</v>
      </c>
      <c r="B35" s="249">
        <v>8</v>
      </c>
      <c r="C35" s="250" t="s">
        <v>434</v>
      </c>
      <c r="D35" s="49" t="s">
        <v>155</v>
      </c>
      <c r="E35" s="94">
        <v>3</v>
      </c>
      <c r="F35" s="68">
        <v>42808</v>
      </c>
      <c r="G35" s="68">
        <v>42811</v>
      </c>
      <c r="H35" s="256" t="s">
        <v>492</v>
      </c>
      <c r="I35" s="154" t="s">
        <v>217</v>
      </c>
      <c r="J35" s="172" t="s">
        <v>493</v>
      </c>
      <c r="K35" s="95" t="s">
        <v>432</v>
      </c>
      <c r="L35" s="96"/>
      <c r="M35" s="94" t="s">
        <v>321</v>
      </c>
      <c r="N35" s="178" t="s">
        <v>433</v>
      </c>
      <c r="O35" s="53" t="s">
        <v>50</v>
      </c>
      <c r="P35" s="94"/>
    </row>
    <row r="36" spans="1:16" s="51" customFormat="1" ht="56" x14ac:dyDescent="0.15">
      <c r="A36" s="278"/>
      <c r="B36" s="249"/>
      <c r="C36" s="250"/>
      <c r="D36" s="49" t="s">
        <v>365</v>
      </c>
      <c r="E36" s="94">
        <v>15</v>
      </c>
      <c r="F36" s="68">
        <v>42815</v>
      </c>
      <c r="G36" s="68">
        <v>42835</v>
      </c>
      <c r="H36" s="256"/>
      <c r="I36" s="154" t="s">
        <v>220</v>
      </c>
      <c r="J36" s="172"/>
      <c r="K36" s="95"/>
      <c r="L36" s="96"/>
      <c r="M36" s="94"/>
      <c r="N36" s="177" t="s">
        <v>52</v>
      </c>
      <c r="O36" s="94" t="s">
        <v>50</v>
      </c>
      <c r="P36" s="94"/>
    </row>
    <row r="37" spans="1:16" s="51" customFormat="1" ht="25.5" customHeight="1" x14ac:dyDescent="0.15">
      <c r="A37" s="278"/>
      <c r="B37" s="249"/>
      <c r="C37" s="250"/>
      <c r="D37" s="49" t="s">
        <v>157</v>
      </c>
      <c r="E37" s="94">
        <v>1</v>
      </c>
      <c r="F37" s="68">
        <v>42835</v>
      </c>
      <c r="G37" s="68">
        <v>42835</v>
      </c>
      <c r="H37" s="256"/>
      <c r="I37" s="154" t="s">
        <v>221</v>
      </c>
      <c r="J37" s="172"/>
      <c r="K37" s="95"/>
      <c r="L37" s="96"/>
      <c r="M37" s="94"/>
      <c r="N37" s="177" t="s">
        <v>326</v>
      </c>
      <c r="O37" s="94" t="s">
        <v>50</v>
      </c>
      <c r="P37" s="94"/>
    </row>
    <row r="38" spans="1:16" s="51" customFormat="1" ht="25.5" customHeight="1" x14ac:dyDescent="0.15">
      <c r="A38" s="278"/>
      <c r="B38" s="249"/>
      <c r="C38" s="250"/>
      <c r="D38" s="49" t="s">
        <v>210</v>
      </c>
      <c r="E38" s="94">
        <v>2</v>
      </c>
      <c r="F38" s="68"/>
      <c r="G38" s="68"/>
      <c r="H38" s="256"/>
      <c r="I38" s="154" t="s">
        <v>222</v>
      </c>
      <c r="J38" s="172"/>
      <c r="K38" s="95"/>
      <c r="L38" s="96"/>
      <c r="M38" s="94"/>
      <c r="N38" s="177" t="s">
        <v>54</v>
      </c>
      <c r="O38" s="94"/>
      <c r="P38" s="94" t="s">
        <v>27</v>
      </c>
    </row>
    <row r="39" spans="1:16" s="51" customFormat="1" ht="30" customHeight="1" x14ac:dyDescent="0.15">
      <c r="A39" s="278"/>
      <c r="B39" s="249">
        <v>9</v>
      </c>
      <c r="C39" s="250" t="s">
        <v>436</v>
      </c>
      <c r="D39" s="49" t="s">
        <v>156</v>
      </c>
      <c r="E39" s="94">
        <v>1</v>
      </c>
      <c r="F39" s="68">
        <v>42814</v>
      </c>
      <c r="G39" s="68">
        <v>42814</v>
      </c>
      <c r="H39" s="256" t="s">
        <v>448</v>
      </c>
      <c r="I39" s="154" t="s">
        <v>218</v>
      </c>
      <c r="J39" s="172"/>
      <c r="K39" s="95" t="s">
        <v>53</v>
      </c>
      <c r="L39" s="96" t="s">
        <v>27</v>
      </c>
      <c r="M39" s="94"/>
      <c r="N39" s="177" t="s">
        <v>51</v>
      </c>
      <c r="O39" s="94" t="s">
        <v>50</v>
      </c>
      <c r="P39" s="94"/>
    </row>
    <row r="40" spans="1:16" s="51" customFormat="1" ht="30" customHeight="1" x14ac:dyDescent="0.15">
      <c r="A40" s="278"/>
      <c r="B40" s="249"/>
      <c r="C40" s="250"/>
      <c r="D40" s="77" t="s">
        <v>411</v>
      </c>
      <c r="E40" s="94"/>
      <c r="F40" s="68"/>
      <c r="G40" s="68"/>
      <c r="H40" s="256"/>
      <c r="I40" s="154"/>
      <c r="J40" s="172"/>
      <c r="K40" s="95"/>
      <c r="L40" s="96"/>
      <c r="M40" s="94"/>
      <c r="N40" s="177"/>
      <c r="O40" s="94"/>
      <c r="P40" s="94"/>
    </row>
    <row r="41" spans="1:16" s="51" customFormat="1" ht="25.5" customHeight="1" x14ac:dyDescent="0.15">
      <c r="A41" s="278"/>
      <c r="B41" s="249"/>
      <c r="C41" s="250"/>
      <c r="D41" s="49" t="s">
        <v>435</v>
      </c>
      <c r="E41" s="94">
        <v>2</v>
      </c>
      <c r="F41" s="68">
        <v>42836</v>
      </c>
      <c r="G41" s="68">
        <v>42836</v>
      </c>
      <c r="H41" s="256"/>
      <c r="I41" s="154" t="s">
        <v>224</v>
      </c>
      <c r="J41" s="172"/>
      <c r="K41" s="95"/>
      <c r="L41" s="96"/>
      <c r="M41" s="94"/>
      <c r="N41" s="177" t="s">
        <v>327</v>
      </c>
      <c r="O41" s="94" t="s">
        <v>325</v>
      </c>
      <c r="P41" s="94"/>
    </row>
    <row r="42" spans="1:16" s="51" customFormat="1" ht="21.75" customHeight="1" x14ac:dyDescent="0.15">
      <c r="A42" s="278"/>
      <c r="B42" s="249"/>
      <c r="C42" s="250"/>
      <c r="D42" s="151" t="s">
        <v>304</v>
      </c>
      <c r="E42" s="94">
        <v>0.5</v>
      </c>
      <c r="F42" s="68"/>
      <c r="G42" s="68"/>
      <c r="H42" s="256"/>
      <c r="I42" s="154" t="s">
        <v>301</v>
      </c>
      <c r="J42" s="172"/>
      <c r="K42" s="95"/>
      <c r="L42" s="96"/>
      <c r="M42" s="94"/>
      <c r="N42" s="177"/>
      <c r="O42" s="94"/>
      <c r="P42" s="94"/>
    </row>
    <row r="43" spans="1:16" s="51" customFormat="1" ht="21.75" customHeight="1" x14ac:dyDescent="0.15">
      <c r="A43" s="278"/>
      <c r="B43" s="249"/>
      <c r="C43" s="250"/>
      <c r="D43" s="251" t="s">
        <v>158</v>
      </c>
      <c r="E43" s="249">
        <v>2</v>
      </c>
      <c r="F43" s="255">
        <v>42837</v>
      </c>
      <c r="G43" s="255">
        <v>42837</v>
      </c>
      <c r="H43" s="256"/>
      <c r="I43" s="256" t="s">
        <v>223</v>
      </c>
      <c r="J43" s="172"/>
      <c r="K43" s="95"/>
      <c r="L43" s="96"/>
      <c r="M43" s="94"/>
      <c r="N43" s="177" t="s">
        <v>302</v>
      </c>
      <c r="O43" s="94"/>
      <c r="P43" s="94" t="s">
        <v>27</v>
      </c>
    </row>
    <row r="44" spans="1:16" s="51" customFormat="1" ht="21.75" customHeight="1" x14ac:dyDescent="0.15">
      <c r="A44" s="278"/>
      <c r="B44" s="249"/>
      <c r="C44" s="250"/>
      <c r="D44" s="251"/>
      <c r="E44" s="249"/>
      <c r="F44" s="249"/>
      <c r="G44" s="249"/>
      <c r="H44" s="256"/>
      <c r="I44" s="256"/>
      <c r="J44" s="172"/>
      <c r="K44" s="95"/>
      <c r="L44" s="96"/>
      <c r="M44" s="94"/>
      <c r="N44" s="177"/>
      <c r="O44" s="94"/>
      <c r="P44" s="94"/>
    </row>
    <row r="45" spans="1:16" s="51" customFormat="1" ht="21" customHeight="1" x14ac:dyDescent="0.15">
      <c r="A45" s="278"/>
      <c r="B45" s="94">
        <v>10</v>
      </c>
      <c r="C45" s="96" t="s">
        <v>438</v>
      </c>
      <c r="D45" s="151" t="s">
        <v>370</v>
      </c>
      <c r="E45" s="94"/>
      <c r="F45" s="68"/>
      <c r="G45" s="68"/>
      <c r="H45" s="154" t="s">
        <v>339</v>
      </c>
      <c r="I45" s="154" t="s">
        <v>340</v>
      </c>
      <c r="J45" s="154"/>
      <c r="K45" s="95" t="s">
        <v>341</v>
      </c>
      <c r="L45" s="96"/>
      <c r="M45" s="94"/>
      <c r="N45" s="181" t="s">
        <v>303</v>
      </c>
      <c r="O45" s="69"/>
      <c r="P45" s="69" t="s">
        <v>27</v>
      </c>
    </row>
    <row r="46" spans="1:16" s="51" customFormat="1" ht="21" customHeight="1" x14ac:dyDescent="0.15">
      <c r="A46" s="278"/>
      <c r="B46" s="249">
        <v>11</v>
      </c>
      <c r="C46" s="250" t="s">
        <v>439</v>
      </c>
      <c r="D46" s="151" t="s">
        <v>366</v>
      </c>
      <c r="E46" s="94"/>
      <c r="F46" s="68"/>
      <c r="G46" s="68"/>
      <c r="H46" s="256"/>
      <c r="I46" s="154"/>
      <c r="J46" s="154"/>
      <c r="K46" s="95"/>
      <c r="L46" s="96"/>
      <c r="M46" s="94"/>
      <c r="N46" s="181"/>
      <c r="O46" s="69"/>
      <c r="P46" s="69"/>
    </row>
    <row r="47" spans="1:16" s="51" customFormat="1" ht="21" customHeight="1" x14ac:dyDescent="0.15">
      <c r="A47" s="278"/>
      <c r="B47" s="249"/>
      <c r="C47" s="250"/>
      <c r="D47" s="151" t="s">
        <v>367</v>
      </c>
      <c r="E47" s="94"/>
      <c r="F47" s="68"/>
      <c r="G47" s="68"/>
      <c r="H47" s="256"/>
      <c r="I47" s="154"/>
      <c r="J47" s="154"/>
      <c r="K47" s="95"/>
      <c r="L47" s="96"/>
      <c r="M47" s="94"/>
      <c r="N47" s="181"/>
      <c r="O47" s="69"/>
      <c r="P47" s="69"/>
    </row>
    <row r="48" spans="1:16" s="51" customFormat="1" ht="21" customHeight="1" x14ac:dyDescent="0.15">
      <c r="A48" s="278"/>
      <c r="B48" s="249">
        <v>12</v>
      </c>
      <c r="C48" s="250" t="s">
        <v>441</v>
      </c>
      <c r="D48" s="151" t="s">
        <v>368</v>
      </c>
      <c r="E48" s="94"/>
      <c r="F48" s="68"/>
      <c r="G48" s="68"/>
      <c r="H48" s="256"/>
      <c r="I48" s="154"/>
      <c r="J48" s="154"/>
      <c r="K48" s="95"/>
      <c r="L48" s="96"/>
      <c r="M48" s="94"/>
      <c r="N48" s="181"/>
      <c r="O48" s="69"/>
      <c r="P48" s="69"/>
    </row>
    <row r="49" spans="1:16" s="51" customFormat="1" ht="21" customHeight="1" x14ac:dyDescent="0.15">
      <c r="A49" s="278"/>
      <c r="B49" s="249"/>
      <c r="C49" s="250"/>
      <c r="D49" s="151" t="s">
        <v>369</v>
      </c>
      <c r="E49" s="94"/>
      <c r="F49" s="68"/>
      <c r="G49" s="68"/>
      <c r="H49" s="256"/>
      <c r="I49" s="154"/>
      <c r="J49" s="154"/>
      <c r="K49" s="95"/>
      <c r="L49" s="96"/>
      <c r="M49" s="94"/>
      <c r="N49" s="181"/>
      <c r="O49" s="69"/>
      <c r="P49" s="69"/>
    </row>
    <row r="50" spans="1:16" s="51" customFormat="1" ht="21" customHeight="1" x14ac:dyDescent="0.15">
      <c r="A50" s="278"/>
      <c r="B50" s="94">
        <v>13</v>
      </c>
      <c r="C50" s="96" t="s">
        <v>442</v>
      </c>
      <c r="D50" s="152" t="s">
        <v>338</v>
      </c>
      <c r="E50" s="94"/>
      <c r="F50" s="68"/>
      <c r="G50" s="68"/>
      <c r="H50" s="154"/>
      <c r="I50" s="154"/>
      <c r="J50" s="154"/>
      <c r="K50" s="95"/>
      <c r="L50" s="96"/>
      <c r="M50" s="94"/>
      <c r="N50" s="177"/>
      <c r="O50" s="94"/>
      <c r="P50" s="94"/>
    </row>
    <row r="51" spans="1:16" s="51" customFormat="1" ht="16" x14ac:dyDescent="0.15">
      <c r="A51" s="278"/>
      <c r="B51" s="249">
        <v>14</v>
      </c>
      <c r="C51" s="250" t="s">
        <v>371</v>
      </c>
      <c r="D51" s="49" t="s">
        <v>159</v>
      </c>
      <c r="E51" s="94">
        <v>2</v>
      </c>
      <c r="F51" s="68">
        <v>42849</v>
      </c>
      <c r="G51" s="68">
        <v>42850</v>
      </c>
      <c r="H51" s="256" t="s">
        <v>56</v>
      </c>
      <c r="I51" s="154" t="s">
        <v>216</v>
      </c>
      <c r="J51" s="256" t="s">
        <v>57</v>
      </c>
      <c r="K51" s="95" t="s">
        <v>58</v>
      </c>
      <c r="L51" s="96" t="s">
        <v>50</v>
      </c>
      <c r="M51" s="94"/>
      <c r="N51" s="177" t="s">
        <v>59</v>
      </c>
      <c r="O51" s="94" t="s">
        <v>50</v>
      </c>
      <c r="P51" s="94"/>
    </row>
    <row r="52" spans="1:16" s="51" customFormat="1" ht="28" x14ac:dyDescent="0.15">
      <c r="A52" s="278"/>
      <c r="B52" s="249"/>
      <c r="C52" s="250"/>
      <c r="D52" s="49" t="s">
        <v>160</v>
      </c>
      <c r="E52" s="94">
        <v>15</v>
      </c>
      <c r="F52" s="68">
        <v>42851</v>
      </c>
      <c r="G52" s="68">
        <v>42868</v>
      </c>
      <c r="H52" s="256"/>
      <c r="I52" s="154" t="s">
        <v>225</v>
      </c>
      <c r="J52" s="256"/>
      <c r="K52" s="95" t="s">
        <v>60</v>
      </c>
      <c r="L52" s="96" t="s">
        <v>50</v>
      </c>
      <c r="M52" s="94"/>
      <c r="N52" s="177" t="s">
        <v>61</v>
      </c>
      <c r="O52" s="94" t="s">
        <v>50</v>
      </c>
      <c r="P52" s="94"/>
    </row>
    <row r="53" spans="1:16" s="51" customFormat="1" ht="16" x14ac:dyDescent="0.15">
      <c r="A53" s="278"/>
      <c r="B53" s="249"/>
      <c r="C53" s="250"/>
      <c r="D53" s="251" t="s">
        <v>161</v>
      </c>
      <c r="E53" s="249">
        <v>3</v>
      </c>
      <c r="F53" s="255">
        <v>42869</v>
      </c>
      <c r="G53" s="255">
        <v>42872</v>
      </c>
      <c r="H53" s="256"/>
      <c r="I53" s="256" t="s">
        <v>226</v>
      </c>
      <c r="J53" s="256"/>
      <c r="K53" s="95" t="s">
        <v>62</v>
      </c>
      <c r="L53" s="96" t="s">
        <v>50</v>
      </c>
      <c r="M53" s="94"/>
      <c r="N53" s="177" t="s">
        <v>63</v>
      </c>
      <c r="O53" s="94" t="s">
        <v>50</v>
      </c>
      <c r="P53" s="94"/>
    </row>
    <row r="54" spans="1:16" s="51" customFormat="1" ht="16" x14ac:dyDescent="0.15">
      <c r="A54" s="278"/>
      <c r="B54" s="249"/>
      <c r="C54" s="250"/>
      <c r="D54" s="251"/>
      <c r="E54" s="249"/>
      <c r="F54" s="249"/>
      <c r="G54" s="249"/>
      <c r="H54" s="256"/>
      <c r="I54" s="256"/>
      <c r="J54" s="256"/>
      <c r="K54" s="95" t="s">
        <v>64</v>
      </c>
      <c r="L54" s="96" t="s">
        <v>50</v>
      </c>
      <c r="M54" s="94"/>
      <c r="N54" s="154" t="s">
        <v>65</v>
      </c>
      <c r="O54" s="94"/>
      <c r="P54" s="94" t="s">
        <v>66</v>
      </c>
    </row>
    <row r="55" spans="1:16" s="51" customFormat="1" ht="16" x14ac:dyDescent="0.15">
      <c r="A55" s="278"/>
      <c r="B55" s="249"/>
      <c r="C55" s="250"/>
      <c r="D55" s="251"/>
      <c r="E55" s="249"/>
      <c r="F55" s="249"/>
      <c r="G55" s="249"/>
      <c r="H55" s="256"/>
      <c r="I55" s="256"/>
      <c r="J55" s="256"/>
      <c r="K55" s="95" t="s">
        <v>67</v>
      </c>
      <c r="L55" s="96" t="s">
        <v>50</v>
      </c>
      <c r="M55" s="94"/>
      <c r="N55" s="177"/>
      <c r="O55" s="94"/>
      <c r="P55" s="94"/>
    </row>
    <row r="56" spans="1:16" s="51" customFormat="1" ht="16.5" customHeight="1" x14ac:dyDescent="0.15">
      <c r="A56" s="278"/>
      <c r="B56" s="249"/>
      <c r="C56" s="250"/>
      <c r="D56" s="251"/>
      <c r="E56" s="249"/>
      <c r="F56" s="249"/>
      <c r="G56" s="249"/>
      <c r="H56" s="256"/>
      <c r="I56" s="256"/>
      <c r="J56" s="256"/>
      <c r="K56" s="95" t="s">
        <v>68</v>
      </c>
      <c r="L56" s="96" t="s">
        <v>50</v>
      </c>
      <c r="M56" s="94"/>
      <c r="N56" s="177"/>
      <c r="O56" s="94"/>
      <c r="P56" s="94"/>
    </row>
    <row r="57" spans="1:16" s="51" customFormat="1" ht="16" x14ac:dyDescent="0.15">
      <c r="A57" s="278"/>
      <c r="B57" s="249"/>
      <c r="C57" s="250"/>
      <c r="D57" s="251"/>
      <c r="E57" s="249"/>
      <c r="F57" s="249"/>
      <c r="G57" s="249"/>
      <c r="H57" s="256"/>
      <c r="I57" s="256"/>
      <c r="J57" s="256"/>
      <c r="K57" s="95"/>
      <c r="L57" s="96"/>
      <c r="M57" s="94"/>
      <c r="N57" s="177"/>
      <c r="O57" s="94"/>
      <c r="P57" s="94"/>
    </row>
    <row r="58" spans="1:16" s="51" customFormat="1" ht="16" x14ac:dyDescent="0.15">
      <c r="A58" s="278"/>
      <c r="B58" s="249"/>
      <c r="C58" s="250"/>
      <c r="D58" s="251"/>
      <c r="E58" s="249"/>
      <c r="F58" s="249"/>
      <c r="G58" s="249"/>
      <c r="H58" s="256"/>
      <c r="I58" s="256"/>
      <c r="J58" s="256"/>
      <c r="K58" s="95"/>
      <c r="L58" s="96"/>
      <c r="M58" s="94"/>
      <c r="N58" s="177"/>
      <c r="O58" s="94"/>
      <c r="P58" s="94"/>
    </row>
    <row r="59" spans="1:16" s="51" customFormat="1" ht="24.75" customHeight="1" x14ac:dyDescent="0.15">
      <c r="A59" s="278"/>
      <c r="B59" s="249"/>
      <c r="C59" s="250"/>
      <c r="D59" s="251"/>
      <c r="E59" s="249"/>
      <c r="F59" s="249"/>
      <c r="G59" s="249"/>
      <c r="H59" s="256"/>
      <c r="I59" s="256"/>
      <c r="J59" s="256"/>
      <c r="K59" s="95"/>
      <c r="L59" s="96"/>
      <c r="M59" s="94"/>
      <c r="N59" s="177"/>
      <c r="O59" s="94"/>
      <c r="P59" s="94"/>
    </row>
    <row r="60" spans="1:16" s="51" customFormat="1" ht="28" x14ac:dyDescent="0.15">
      <c r="A60" s="278"/>
      <c r="B60" s="249">
        <v>15</v>
      </c>
      <c r="C60" s="250" t="s">
        <v>372</v>
      </c>
      <c r="D60" s="49" t="s">
        <v>162</v>
      </c>
      <c r="E60" s="94">
        <v>10</v>
      </c>
      <c r="F60" s="68">
        <v>42854</v>
      </c>
      <c r="G60" s="68">
        <v>42880</v>
      </c>
      <c r="H60" s="256" t="s">
        <v>235</v>
      </c>
      <c r="I60" s="256" t="s">
        <v>225</v>
      </c>
      <c r="J60" s="256" t="s">
        <v>237</v>
      </c>
      <c r="K60" s="95" t="s">
        <v>270</v>
      </c>
      <c r="L60" s="96" t="s">
        <v>50</v>
      </c>
      <c r="M60" s="94"/>
      <c r="N60" s="177" t="s">
        <v>308</v>
      </c>
      <c r="O60" s="94" t="s">
        <v>69</v>
      </c>
      <c r="P60" s="94"/>
    </row>
    <row r="61" spans="1:16" s="51" customFormat="1" ht="16" x14ac:dyDescent="0.15">
      <c r="A61" s="278"/>
      <c r="B61" s="249"/>
      <c r="C61" s="250"/>
      <c r="D61" s="49" t="s">
        <v>163</v>
      </c>
      <c r="E61" s="94">
        <v>15</v>
      </c>
      <c r="F61" s="68">
        <v>42870</v>
      </c>
      <c r="G61" s="68">
        <v>42885</v>
      </c>
      <c r="H61" s="256"/>
      <c r="I61" s="256"/>
      <c r="J61" s="256"/>
      <c r="K61" s="95" t="s">
        <v>328</v>
      </c>
      <c r="L61" s="96" t="s">
        <v>69</v>
      </c>
      <c r="M61" s="94"/>
      <c r="N61" s="177" t="s">
        <v>272</v>
      </c>
      <c r="O61" s="94" t="s">
        <v>50</v>
      </c>
      <c r="P61" s="94"/>
    </row>
    <row r="62" spans="1:16" s="51" customFormat="1" ht="16" x14ac:dyDescent="0.15">
      <c r="A62" s="278"/>
      <c r="B62" s="249"/>
      <c r="C62" s="250"/>
      <c r="D62" s="251" t="s">
        <v>164</v>
      </c>
      <c r="E62" s="249">
        <v>5</v>
      </c>
      <c r="F62" s="255">
        <v>42887</v>
      </c>
      <c r="G62" s="255">
        <v>42892</v>
      </c>
      <c r="H62" s="256"/>
      <c r="I62" s="256"/>
      <c r="J62" s="256"/>
      <c r="K62" s="95" t="s">
        <v>271</v>
      </c>
      <c r="L62" s="96" t="s">
        <v>69</v>
      </c>
      <c r="M62" s="94"/>
      <c r="N62" s="177" t="s">
        <v>70</v>
      </c>
      <c r="O62" s="94" t="s">
        <v>27</v>
      </c>
      <c r="P62" s="94"/>
    </row>
    <row r="63" spans="1:16" s="51" customFormat="1" ht="16" x14ac:dyDescent="0.15">
      <c r="A63" s="278"/>
      <c r="B63" s="249"/>
      <c r="C63" s="250"/>
      <c r="D63" s="251"/>
      <c r="E63" s="249"/>
      <c r="F63" s="249"/>
      <c r="G63" s="249"/>
      <c r="H63" s="256"/>
      <c r="I63" s="256"/>
      <c r="J63" s="256"/>
      <c r="K63" s="95"/>
      <c r="L63" s="96"/>
      <c r="M63" s="94"/>
      <c r="N63" s="177" t="s">
        <v>55</v>
      </c>
      <c r="O63" s="94"/>
      <c r="P63" s="94" t="s">
        <v>27</v>
      </c>
    </row>
    <row r="64" spans="1:16" s="51" customFormat="1" ht="16" x14ac:dyDescent="0.15">
      <c r="A64" s="278"/>
      <c r="B64" s="249"/>
      <c r="C64" s="250"/>
      <c r="D64" s="251"/>
      <c r="E64" s="249"/>
      <c r="F64" s="249"/>
      <c r="G64" s="249"/>
      <c r="H64" s="256"/>
      <c r="I64" s="256"/>
      <c r="J64" s="256"/>
      <c r="K64" s="95"/>
      <c r="L64" s="96"/>
      <c r="M64" s="94"/>
      <c r="N64" s="178" t="s">
        <v>329</v>
      </c>
      <c r="O64" s="53"/>
      <c r="P64" s="53" t="s">
        <v>321</v>
      </c>
    </row>
    <row r="65" spans="1:16" s="51" customFormat="1" ht="16" x14ac:dyDescent="0.15">
      <c r="A65" s="278"/>
      <c r="B65" s="249"/>
      <c r="C65" s="250"/>
      <c r="D65" s="251"/>
      <c r="E65" s="249"/>
      <c r="F65" s="249"/>
      <c r="G65" s="249"/>
      <c r="H65" s="256"/>
      <c r="I65" s="256"/>
      <c r="J65" s="256"/>
      <c r="K65" s="95"/>
      <c r="L65" s="96"/>
      <c r="M65" s="94"/>
      <c r="N65" s="154" t="s">
        <v>312</v>
      </c>
      <c r="O65" s="94"/>
      <c r="P65" s="94" t="s">
        <v>27</v>
      </c>
    </row>
    <row r="66" spans="1:16" s="51" customFormat="1" ht="16" x14ac:dyDescent="0.15">
      <c r="A66" s="278"/>
      <c r="B66" s="249">
        <v>16</v>
      </c>
      <c r="C66" s="250" t="s">
        <v>374</v>
      </c>
      <c r="D66" s="49" t="s">
        <v>342</v>
      </c>
      <c r="E66" s="94">
        <v>2</v>
      </c>
      <c r="F66" s="68">
        <v>42845</v>
      </c>
      <c r="G66" s="68">
        <v>42847</v>
      </c>
      <c r="H66" s="256" t="s">
        <v>71</v>
      </c>
      <c r="I66" s="256" t="s">
        <v>227</v>
      </c>
      <c r="J66" s="256" t="s">
        <v>72</v>
      </c>
      <c r="K66" s="95" t="s">
        <v>266</v>
      </c>
      <c r="L66" s="96" t="s">
        <v>50</v>
      </c>
      <c r="M66" s="94"/>
      <c r="N66" s="154" t="s">
        <v>268</v>
      </c>
      <c r="O66" s="94" t="s">
        <v>50</v>
      </c>
      <c r="P66" s="94"/>
    </row>
    <row r="67" spans="1:16" s="51" customFormat="1" ht="16" x14ac:dyDescent="0.15">
      <c r="A67" s="278"/>
      <c r="B67" s="249"/>
      <c r="C67" s="250"/>
      <c r="D67" s="49" t="s">
        <v>165</v>
      </c>
      <c r="E67" s="94">
        <v>1</v>
      </c>
      <c r="F67" s="68">
        <v>42848</v>
      </c>
      <c r="G67" s="68">
        <v>42848</v>
      </c>
      <c r="H67" s="256"/>
      <c r="I67" s="256"/>
      <c r="J67" s="256"/>
      <c r="K67" s="95" t="s">
        <v>267</v>
      </c>
      <c r="L67" s="96" t="s">
        <v>50</v>
      </c>
      <c r="M67" s="94"/>
      <c r="N67" s="177" t="s">
        <v>269</v>
      </c>
      <c r="O67" s="94" t="s">
        <v>50</v>
      </c>
      <c r="P67" s="94"/>
    </row>
    <row r="68" spans="1:16" s="51" customFormat="1" ht="16" x14ac:dyDescent="0.15">
      <c r="A68" s="278"/>
      <c r="B68" s="249"/>
      <c r="C68" s="250"/>
      <c r="D68" s="49" t="s">
        <v>166</v>
      </c>
      <c r="E68" s="94"/>
      <c r="F68" s="68">
        <v>42849</v>
      </c>
      <c r="G68" s="68">
        <v>42885</v>
      </c>
      <c r="H68" s="256"/>
      <c r="I68" s="256"/>
      <c r="J68" s="256"/>
      <c r="K68" s="95"/>
      <c r="L68" s="96" t="s">
        <v>50</v>
      </c>
      <c r="M68" s="94"/>
      <c r="N68" s="177"/>
      <c r="O68" s="94"/>
      <c r="P68" s="94"/>
    </row>
    <row r="69" spans="1:16" s="51" customFormat="1" ht="26.25" customHeight="1" x14ac:dyDescent="0.15">
      <c r="A69" s="278"/>
      <c r="B69" s="249">
        <v>17</v>
      </c>
      <c r="C69" s="250" t="s">
        <v>453</v>
      </c>
      <c r="D69" s="49" t="s">
        <v>167</v>
      </c>
      <c r="E69" s="94">
        <v>3</v>
      </c>
      <c r="F69" s="68">
        <v>42877</v>
      </c>
      <c r="G69" s="68">
        <f>F69+2</f>
        <v>42879</v>
      </c>
      <c r="H69" s="256" t="s">
        <v>73</v>
      </c>
      <c r="I69" s="256" t="s">
        <v>228</v>
      </c>
      <c r="J69" s="256" t="s">
        <v>74</v>
      </c>
      <c r="K69" s="95" t="s">
        <v>75</v>
      </c>
      <c r="L69" s="96" t="s">
        <v>50</v>
      </c>
      <c r="M69" s="94"/>
      <c r="N69" s="177" t="s">
        <v>76</v>
      </c>
      <c r="O69" s="94"/>
      <c r="P69" s="94" t="s">
        <v>252</v>
      </c>
    </row>
    <row r="70" spans="1:16" s="51" customFormat="1" ht="26.25" customHeight="1" x14ac:dyDescent="0.15">
      <c r="A70" s="278"/>
      <c r="B70" s="249"/>
      <c r="C70" s="250"/>
      <c r="D70" s="64" t="s">
        <v>373</v>
      </c>
      <c r="E70" s="94">
        <v>2</v>
      </c>
      <c r="F70" s="68"/>
      <c r="G70" s="68"/>
      <c r="H70" s="256"/>
      <c r="I70" s="256"/>
      <c r="J70" s="256"/>
      <c r="K70" s="52" t="s">
        <v>307</v>
      </c>
      <c r="L70" s="175" t="s">
        <v>306</v>
      </c>
      <c r="M70" s="94"/>
      <c r="N70" s="177" t="s">
        <v>244</v>
      </c>
      <c r="O70" s="94" t="s">
        <v>50</v>
      </c>
      <c r="P70" s="94"/>
    </row>
    <row r="71" spans="1:16" s="51" customFormat="1" ht="26.25" customHeight="1" x14ac:dyDescent="0.15">
      <c r="A71" s="278"/>
      <c r="B71" s="249"/>
      <c r="C71" s="250"/>
      <c r="D71" s="49" t="s">
        <v>168</v>
      </c>
      <c r="E71" s="94"/>
      <c r="F71" s="68">
        <v>42896</v>
      </c>
      <c r="G71" s="68">
        <v>42901</v>
      </c>
      <c r="H71" s="256"/>
      <c r="I71" s="256"/>
      <c r="J71" s="256"/>
      <c r="K71" s="95"/>
      <c r="L71" s="96"/>
      <c r="M71" s="94"/>
      <c r="N71" s="177" t="s">
        <v>245</v>
      </c>
      <c r="O71" s="94" t="s">
        <v>50</v>
      </c>
      <c r="P71" s="94"/>
    </row>
    <row r="72" spans="1:16" s="51" customFormat="1" ht="26.25" customHeight="1" x14ac:dyDescent="0.15">
      <c r="A72" s="278"/>
      <c r="B72" s="249"/>
      <c r="C72" s="250"/>
      <c r="D72" s="49" t="s">
        <v>169</v>
      </c>
      <c r="E72" s="94">
        <v>15</v>
      </c>
      <c r="F72" s="68">
        <v>42902</v>
      </c>
      <c r="G72" s="68">
        <v>42916</v>
      </c>
      <c r="H72" s="256"/>
      <c r="I72" s="256"/>
      <c r="J72" s="256"/>
      <c r="K72" s="95"/>
      <c r="L72" s="96"/>
      <c r="M72" s="94"/>
      <c r="N72" s="177" t="s">
        <v>77</v>
      </c>
      <c r="O72" s="94" t="s">
        <v>50</v>
      </c>
      <c r="P72" s="94"/>
    </row>
    <row r="73" spans="1:16" s="51" customFormat="1" ht="26.25" customHeight="1" x14ac:dyDescent="0.15">
      <c r="A73" s="278"/>
      <c r="B73" s="249"/>
      <c r="C73" s="250"/>
      <c r="D73" s="65" t="s">
        <v>170</v>
      </c>
      <c r="E73" s="94">
        <v>5</v>
      </c>
      <c r="F73" s="68">
        <v>42917</v>
      </c>
      <c r="G73" s="68">
        <v>42922</v>
      </c>
      <c r="H73" s="256"/>
      <c r="I73" s="256"/>
      <c r="J73" s="256"/>
      <c r="K73" s="95"/>
      <c r="L73" s="96"/>
      <c r="M73" s="94"/>
      <c r="N73" s="177" t="s">
        <v>246</v>
      </c>
      <c r="O73" s="94" t="s">
        <v>27</v>
      </c>
      <c r="P73" s="94"/>
    </row>
    <row r="74" spans="1:16" s="51" customFormat="1" ht="26.25" customHeight="1" x14ac:dyDescent="0.15">
      <c r="A74" s="278"/>
      <c r="B74" s="249"/>
      <c r="C74" s="250"/>
      <c r="D74" s="49" t="s">
        <v>461</v>
      </c>
      <c r="E74" s="94">
        <v>2</v>
      </c>
      <c r="F74" s="68">
        <v>42921</v>
      </c>
      <c r="G74" s="68">
        <v>42923</v>
      </c>
      <c r="H74" s="256"/>
      <c r="I74" s="256"/>
      <c r="J74" s="256"/>
      <c r="K74" s="95"/>
      <c r="L74" s="96"/>
      <c r="M74" s="94"/>
      <c r="N74" s="182" t="s">
        <v>310</v>
      </c>
      <c r="O74" s="53" t="s">
        <v>306</v>
      </c>
      <c r="P74" s="94"/>
    </row>
    <row r="75" spans="1:16" s="51" customFormat="1" ht="16" x14ac:dyDescent="0.15">
      <c r="A75" s="278"/>
      <c r="B75" s="249">
        <v>18</v>
      </c>
      <c r="C75" s="250" t="s">
        <v>376</v>
      </c>
      <c r="D75" s="49" t="s">
        <v>171</v>
      </c>
      <c r="E75" s="94">
        <v>1</v>
      </c>
      <c r="F75" s="68">
        <f>F19</f>
        <v>42793</v>
      </c>
      <c r="G75" s="68">
        <f>G19</f>
        <v>42793</v>
      </c>
      <c r="H75" s="256" t="s">
        <v>78</v>
      </c>
      <c r="I75" s="256" t="s">
        <v>225</v>
      </c>
      <c r="J75" s="256" t="s">
        <v>79</v>
      </c>
      <c r="K75" s="95" t="s">
        <v>80</v>
      </c>
      <c r="L75" s="96" t="s">
        <v>50</v>
      </c>
      <c r="M75" s="94"/>
      <c r="N75" s="177" t="s">
        <v>313</v>
      </c>
      <c r="O75" s="94" t="s">
        <v>50</v>
      </c>
      <c r="P75" s="94"/>
    </row>
    <row r="76" spans="1:16" s="51" customFormat="1" ht="16" x14ac:dyDescent="0.15">
      <c r="A76" s="278"/>
      <c r="B76" s="249"/>
      <c r="C76" s="250"/>
      <c r="D76" s="49" t="s">
        <v>172</v>
      </c>
      <c r="E76" s="94">
        <v>1</v>
      </c>
      <c r="F76" s="68">
        <f>F36</f>
        <v>42815</v>
      </c>
      <c r="G76" s="68">
        <f>G36</f>
        <v>42835</v>
      </c>
      <c r="H76" s="256"/>
      <c r="I76" s="256"/>
      <c r="J76" s="256"/>
      <c r="K76" s="95" t="s">
        <v>77</v>
      </c>
      <c r="L76" s="96" t="s">
        <v>50</v>
      </c>
      <c r="M76" s="94"/>
      <c r="N76" s="177" t="s">
        <v>314</v>
      </c>
      <c r="O76" s="94" t="s">
        <v>50</v>
      </c>
      <c r="P76" s="94"/>
    </row>
    <row r="77" spans="1:16" s="51" customFormat="1" ht="16" x14ac:dyDescent="0.15">
      <c r="A77" s="278"/>
      <c r="B77" s="249"/>
      <c r="C77" s="250"/>
      <c r="D77" s="49" t="s">
        <v>173</v>
      </c>
      <c r="E77" s="94">
        <v>1</v>
      </c>
      <c r="F77" s="68">
        <f>F51</f>
        <v>42849</v>
      </c>
      <c r="G77" s="68">
        <f>G62</f>
        <v>42892</v>
      </c>
      <c r="H77" s="256"/>
      <c r="I77" s="256"/>
      <c r="J77" s="256"/>
      <c r="K77" s="95"/>
      <c r="L77" s="96"/>
      <c r="M77" s="94"/>
      <c r="N77" s="177"/>
      <c r="O77" s="94"/>
      <c r="P77" s="94"/>
    </row>
    <row r="78" spans="1:16" s="51" customFormat="1" ht="24" customHeight="1" x14ac:dyDescent="0.15">
      <c r="A78" s="278"/>
      <c r="B78" s="249"/>
      <c r="C78" s="250"/>
      <c r="D78" s="49" t="s">
        <v>343</v>
      </c>
      <c r="E78" s="94">
        <v>10</v>
      </c>
      <c r="F78" s="68">
        <f>F69</f>
        <v>42877</v>
      </c>
      <c r="G78" s="68">
        <f>G74</f>
        <v>42923</v>
      </c>
      <c r="H78" s="256"/>
      <c r="I78" s="256"/>
      <c r="J78" s="256"/>
      <c r="K78" s="95"/>
      <c r="L78" s="96"/>
      <c r="M78" s="94"/>
      <c r="N78" s="177"/>
      <c r="O78" s="94"/>
      <c r="P78" s="94"/>
    </row>
    <row r="79" spans="1:16" s="51" customFormat="1" ht="14.25" customHeight="1" x14ac:dyDescent="0.15">
      <c r="A79" s="278"/>
      <c r="B79" s="249">
        <v>19</v>
      </c>
      <c r="C79" s="250" t="s">
        <v>455</v>
      </c>
      <c r="D79" s="251" t="s">
        <v>174</v>
      </c>
      <c r="E79" s="249">
        <v>2</v>
      </c>
      <c r="F79" s="255">
        <f>G78</f>
        <v>42923</v>
      </c>
      <c r="G79" s="255">
        <f>G78</f>
        <v>42923</v>
      </c>
      <c r="H79" s="256"/>
      <c r="I79" s="256"/>
      <c r="J79" s="256"/>
      <c r="K79" s="95"/>
      <c r="L79" s="96"/>
      <c r="M79" s="94"/>
      <c r="N79" s="177"/>
      <c r="O79" s="94"/>
      <c r="P79" s="94"/>
    </row>
    <row r="80" spans="1:16" s="51" customFormat="1" ht="16.5" customHeight="1" x14ac:dyDescent="0.15">
      <c r="A80" s="278"/>
      <c r="B80" s="249"/>
      <c r="C80" s="250"/>
      <c r="D80" s="251"/>
      <c r="E80" s="249"/>
      <c r="F80" s="249"/>
      <c r="G80" s="249"/>
      <c r="H80" s="256"/>
      <c r="I80" s="256"/>
      <c r="J80" s="256"/>
      <c r="K80" s="95"/>
      <c r="L80" s="96"/>
      <c r="M80" s="94"/>
      <c r="N80" s="177"/>
      <c r="O80" s="94"/>
      <c r="P80" s="94"/>
    </row>
    <row r="81" spans="1:16" s="51" customFormat="1" ht="26.25" customHeight="1" x14ac:dyDescent="0.15">
      <c r="A81" s="278"/>
      <c r="B81" s="94">
        <v>20</v>
      </c>
      <c r="C81" s="95" t="s">
        <v>345</v>
      </c>
      <c r="D81" s="65" t="s">
        <v>387</v>
      </c>
      <c r="E81" s="94"/>
      <c r="F81" s="68"/>
      <c r="G81" s="68"/>
      <c r="H81" s="154"/>
      <c r="I81" s="185" t="s">
        <v>387</v>
      </c>
      <c r="J81" s="154"/>
      <c r="K81" s="95"/>
      <c r="L81" s="96"/>
      <c r="M81" s="94"/>
      <c r="N81" s="182"/>
      <c r="O81" s="53"/>
      <c r="P81" s="94"/>
    </row>
    <row r="82" spans="1:16" s="51" customFormat="1" ht="16" x14ac:dyDescent="0.15">
      <c r="A82" s="278"/>
      <c r="B82" s="249">
        <v>21</v>
      </c>
      <c r="C82" s="250" t="s">
        <v>377</v>
      </c>
      <c r="D82" s="49" t="s">
        <v>175</v>
      </c>
      <c r="E82" s="94">
        <v>1</v>
      </c>
      <c r="F82" s="68">
        <v>42911</v>
      </c>
      <c r="G82" s="68">
        <v>42911</v>
      </c>
      <c r="H82" s="256" t="s">
        <v>81</v>
      </c>
      <c r="I82" s="256" t="s">
        <v>229</v>
      </c>
      <c r="J82" s="256" t="s">
        <v>238</v>
      </c>
      <c r="K82" s="95" t="s">
        <v>82</v>
      </c>
      <c r="L82" s="96" t="s">
        <v>50</v>
      </c>
      <c r="M82" s="94"/>
      <c r="N82" s="154" t="s">
        <v>315</v>
      </c>
      <c r="O82" s="94" t="s">
        <v>50</v>
      </c>
      <c r="P82" s="94"/>
    </row>
    <row r="83" spans="1:16" s="51" customFormat="1" ht="16" x14ac:dyDescent="0.15">
      <c r="A83" s="278"/>
      <c r="B83" s="249"/>
      <c r="C83" s="250"/>
      <c r="D83" s="49" t="s">
        <v>176</v>
      </c>
      <c r="E83" s="94">
        <v>5</v>
      </c>
      <c r="F83" s="68">
        <v>42912</v>
      </c>
      <c r="G83" s="68">
        <v>42928</v>
      </c>
      <c r="H83" s="256"/>
      <c r="I83" s="256"/>
      <c r="J83" s="256"/>
      <c r="K83" s="95" t="s">
        <v>83</v>
      </c>
      <c r="L83" s="96" t="s">
        <v>50</v>
      </c>
      <c r="M83" s="94"/>
      <c r="N83" s="177" t="s">
        <v>316</v>
      </c>
      <c r="O83" s="94"/>
      <c r="P83" s="94" t="s">
        <v>84</v>
      </c>
    </row>
    <row r="84" spans="1:16" s="51" customFormat="1" ht="16" x14ac:dyDescent="0.15">
      <c r="A84" s="278"/>
      <c r="B84" s="249"/>
      <c r="C84" s="250"/>
      <c r="D84" s="49" t="s">
        <v>177</v>
      </c>
      <c r="E84" s="94">
        <v>3</v>
      </c>
      <c r="F84" s="68">
        <v>42928</v>
      </c>
      <c r="G84" s="68">
        <f>F84+E84</f>
        <v>42931</v>
      </c>
      <c r="H84" s="256"/>
      <c r="I84" s="256"/>
      <c r="J84" s="256"/>
      <c r="K84" s="95" t="s">
        <v>85</v>
      </c>
      <c r="L84" s="96" t="s">
        <v>50</v>
      </c>
      <c r="M84" s="94"/>
      <c r="N84" s="177" t="s">
        <v>317</v>
      </c>
      <c r="O84" s="94" t="s">
        <v>50</v>
      </c>
      <c r="P84" s="94"/>
    </row>
    <row r="85" spans="1:16" s="51" customFormat="1" ht="16" x14ac:dyDescent="0.15">
      <c r="A85" s="278"/>
      <c r="B85" s="249"/>
      <c r="C85" s="250"/>
      <c r="D85" s="64" t="s">
        <v>309</v>
      </c>
      <c r="E85" s="94">
        <v>0.5</v>
      </c>
      <c r="F85" s="68">
        <f>G84</f>
        <v>42931</v>
      </c>
      <c r="G85" s="68">
        <f>F85+E85</f>
        <v>42931.5</v>
      </c>
      <c r="H85" s="256"/>
      <c r="I85" s="256"/>
      <c r="J85" s="256"/>
      <c r="K85" s="95" t="s">
        <v>86</v>
      </c>
      <c r="L85" s="96" t="s">
        <v>50</v>
      </c>
      <c r="M85" s="94"/>
      <c r="N85" s="177"/>
      <c r="O85" s="94"/>
      <c r="P85" s="94"/>
    </row>
    <row r="86" spans="1:16" s="51" customFormat="1" ht="16" x14ac:dyDescent="0.15">
      <c r="A86" s="278"/>
      <c r="B86" s="249"/>
      <c r="C86" s="250"/>
      <c r="D86" s="49" t="s">
        <v>178</v>
      </c>
      <c r="E86" s="94">
        <v>1</v>
      </c>
      <c r="F86" s="68">
        <v>42936</v>
      </c>
      <c r="G86" s="68">
        <v>42936</v>
      </c>
      <c r="H86" s="256"/>
      <c r="I86" s="256"/>
      <c r="J86" s="256"/>
      <c r="K86" s="95"/>
      <c r="L86" s="96"/>
      <c r="M86" s="94"/>
      <c r="N86" s="177"/>
      <c r="O86" s="94"/>
      <c r="P86" s="94"/>
    </row>
    <row r="87" spans="1:16" s="51" customFormat="1" ht="16.5" customHeight="1" x14ac:dyDescent="0.15">
      <c r="A87" s="278"/>
      <c r="B87" s="249"/>
      <c r="C87" s="250"/>
      <c r="D87" s="49" t="s">
        <v>179</v>
      </c>
      <c r="E87" s="94">
        <v>1</v>
      </c>
      <c r="F87" s="68">
        <v>42936</v>
      </c>
      <c r="G87" s="68">
        <v>42936</v>
      </c>
      <c r="H87" s="256"/>
      <c r="I87" s="256"/>
      <c r="J87" s="256"/>
      <c r="K87" s="95"/>
      <c r="L87" s="96"/>
      <c r="M87" s="94"/>
      <c r="N87" s="177"/>
      <c r="O87" s="94"/>
      <c r="P87" s="94"/>
    </row>
    <row r="88" spans="1:16" s="51" customFormat="1" ht="16.5" customHeight="1" x14ac:dyDescent="0.15">
      <c r="A88" s="278" t="s">
        <v>476</v>
      </c>
      <c r="B88" s="94">
        <v>22</v>
      </c>
      <c r="C88" s="96" t="s">
        <v>459</v>
      </c>
      <c r="D88" s="49" t="s">
        <v>458</v>
      </c>
      <c r="E88" s="94"/>
      <c r="F88" s="94"/>
      <c r="G88" s="94"/>
      <c r="H88" s="154" t="s">
        <v>498</v>
      </c>
      <c r="I88" s="154"/>
      <c r="J88" s="154" t="s">
        <v>500</v>
      </c>
      <c r="K88" s="95"/>
      <c r="L88" s="96"/>
      <c r="M88" s="94"/>
      <c r="N88" s="154"/>
      <c r="O88" s="94"/>
      <c r="P88" s="94"/>
    </row>
    <row r="89" spans="1:16" s="51" customFormat="1" ht="15.75" customHeight="1" x14ac:dyDescent="0.15">
      <c r="A89" s="278"/>
      <c r="B89" s="249">
        <v>23</v>
      </c>
      <c r="C89" s="250" t="s">
        <v>457</v>
      </c>
      <c r="D89" s="49" t="s">
        <v>185</v>
      </c>
      <c r="E89" s="94">
        <v>2</v>
      </c>
      <c r="F89" s="68">
        <v>42934</v>
      </c>
      <c r="G89" s="68">
        <v>42936</v>
      </c>
      <c r="H89" s="256" t="s">
        <v>97</v>
      </c>
      <c r="I89" s="256" t="s">
        <v>225</v>
      </c>
      <c r="J89" s="256" t="s">
        <v>98</v>
      </c>
      <c r="K89" s="95" t="s">
        <v>99</v>
      </c>
      <c r="L89" s="96" t="s">
        <v>69</v>
      </c>
      <c r="M89" s="94" t="s">
        <v>27</v>
      </c>
      <c r="N89" s="177" t="s">
        <v>100</v>
      </c>
      <c r="O89" s="94"/>
      <c r="P89" s="94"/>
    </row>
    <row r="90" spans="1:16" s="51" customFormat="1" ht="16.5" customHeight="1" x14ac:dyDescent="0.15">
      <c r="A90" s="278"/>
      <c r="B90" s="249"/>
      <c r="C90" s="250"/>
      <c r="D90" s="49" t="s">
        <v>186</v>
      </c>
      <c r="E90" s="94">
        <v>3</v>
      </c>
      <c r="F90" s="68">
        <f>G89</f>
        <v>42936</v>
      </c>
      <c r="G90" s="68">
        <f>F90+E90</f>
        <v>42939</v>
      </c>
      <c r="H90" s="256"/>
      <c r="I90" s="256"/>
      <c r="J90" s="256"/>
      <c r="K90" s="95"/>
      <c r="L90" s="96"/>
      <c r="M90" s="94"/>
      <c r="N90" s="177" t="s">
        <v>101</v>
      </c>
      <c r="O90" s="94" t="s">
        <v>69</v>
      </c>
      <c r="P90" s="94"/>
    </row>
    <row r="91" spans="1:16" s="51" customFormat="1" ht="16" x14ac:dyDescent="0.15">
      <c r="A91" s="278"/>
      <c r="B91" s="249"/>
      <c r="C91" s="250"/>
      <c r="D91" s="49" t="s">
        <v>187</v>
      </c>
      <c r="E91" s="94">
        <v>2</v>
      </c>
      <c r="F91" s="68">
        <f>G90</f>
        <v>42939</v>
      </c>
      <c r="G91" s="68">
        <f>G90</f>
        <v>42939</v>
      </c>
      <c r="H91" s="256"/>
      <c r="I91" s="256"/>
      <c r="J91" s="256"/>
      <c r="K91" s="95"/>
      <c r="L91" s="96"/>
      <c r="M91" s="94"/>
      <c r="N91" s="154"/>
      <c r="O91" s="94"/>
      <c r="P91" s="94"/>
    </row>
    <row r="92" spans="1:16" s="51" customFormat="1" ht="16" x14ac:dyDescent="0.15">
      <c r="A92" s="278"/>
      <c r="B92" s="94">
        <v>24</v>
      </c>
      <c r="C92" s="96" t="s">
        <v>460</v>
      </c>
      <c r="D92" s="49" t="s">
        <v>460</v>
      </c>
      <c r="E92" s="94"/>
      <c r="F92" s="68"/>
      <c r="G92" s="68"/>
      <c r="H92" s="154" t="s">
        <v>499</v>
      </c>
      <c r="I92" s="154"/>
      <c r="J92" s="154"/>
      <c r="K92" s="95"/>
      <c r="L92" s="96"/>
      <c r="M92" s="94"/>
      <c r="N92" s="154"/>
      <c r="O92" s="94"/>
      <c r="P92" s="94"/>
    </row>
    <row r="93" spans="1:16" s="51" customFormat="1" ht="28" x14ac:dyDescent="0.15">
      <c r="A93" s="278"/>
      <c r="B93" s="249">
        <v>25</v>
      </c>
      <c r="C93" s="250" t="s">
        <v>379</v>
      </c>
      <c r="D93" s="49" t="s">
        <v>181</v>
      </c>
      <c r="E93" s="94">
        <v>5</v>
      </c>
      <c r="F93" s="68">
        <v>42924</v>
      </c>
      <c r="G93" s="68">
        <v>42931</v>
      </c>
      <c r="H93" s="256" t="s">
        <v>89</v>
      </c>
      <c r="I93" s="256" t="s">
        <v>465</v>
      </c>
      <c r="J93" s="256" t="s">
        <v>347</v>
      </c>
      <c r="K93" s="95" t="s">
        <v>90</v>
      </c>
      <c r="L93" s="96" t="s">
        <v>50</v>
      </c>
      <c r="M93" s="94"/>
      <c r="N93" s="177" t="s">
        <v>247</v>
      </c>
      <c r="O93" s="94" t="s">
        <v>91</v>
      </c>
      <c r="P93" s="94"/>
    </row>
    <row r="94" spans="1:16" s="51" customFormat="1" ht="16" x14ac:dyDescent="0.15">
      <c r="A94" s="278"/>
      <c r="B94" s="249"/>
      <c r="C94" s="250"/>
      <c r="D94" s="49" t="s">
        <v>346</v>
      </c>
      <c r="E94" s="94">
        <v>10</v>
      </c>
      <c r="F94" s="68">
        <v>42926</v>
      </c>
      <c r="G94" s="68">
        <v>42936</v>
      </c>
      <c r="H94" s="256"/>
      <c r="I94" s="256"/>
      <c r="J94" s="256"/>
      <c r="K94" s="95" t="s">
        <v>85</v>
      </c>
      <c r="L94" s="96" t="s">
        <v>50</v>
      </c>
      <c r="M94" s="94"/>
      <c r="N94" s="177" t="s">
        <v>248</v>
      </c>
      <c r="O94" s="94" t="s">
        <v>92</v>
      </c>
      <c r="P94" s="94"/>
    </row>
    <row r="95" spans="1:16" s="51" customFormat="1" ht="16" x14ac:dyDescent="0.15">
      <c r="A95" s="278"/>
      <c r="B95" s="249"/>
      <c r="C95" s="250"/>
      <c r="D95" s="49" t="s">
        <v>182</v>
      </c>
      <c r="E95" s="94">
        <v>30</v>
      </c>
      <c r="F95" s="68">
        <v>42940</v>
      </c>
      <c r="G95" s="68">
        <v>42967</v>
      </c>
      <c r="H95" s="256"/>
      <c r="I95" s="256"/>
      <c r="J95" s="256"/>
      <c r="K95" s="95"/>
      <c r="L95" s="96"/>
      <c r="M95" s="94"/>
      <c r="N95" s="177" t="s">
        <v>93</v>
      </c>
      <c r="O95" s="94" t="s">
        <v>69</v>
      </c>
      <c r="P95" s="94"/>
    </row>
    <row r="96" spans="1:16" s="51" customFormat="1" ht="24" customHeight="1" x14ac:dyDescent="0.15">
      <c r="A96" s="278"/>
      <c r="B96" s="249"/>
      <c r="C96" s="250"/>
      <c r="D96" s="49" t="s">
        <v>183</v>
      </c>
      <c r="E96" s="94">
        <v>5</v>
      </c>
      <c r="F96" s="68">
        <v>42957</v>
      </c>
      <c r="G96" s="68">
        <v>42971</v>
      </c>
      <c r="H96" s="256"/>
      <c r="I96" s="256"/>
      <c r="J96" s="256"/>
      <c r="K96" s="95"/>
      <c r="L96" s="96"/>
      <c r="M96" s="94"/>
      <c r="N96" s="177" t="s">
        <v>330</v>
      </c>
      <c r="O96" s="94" t="s">
        <v>94</v>
      </c>
      <c r="P96" s="94"/>
    </row>
    <row r="97" spans="1:16" s="51" customFormat="1" ht="24" customHeight="1" x14ac:dyDescent="0.15">
      <c r="A97" s="278"/>
      <c r="B97" s="249"/>
      <c r="C97" s="250"/>
      <c r="D97" s="251" t="s">
        <v>184</v>
      </c>
      <c r="E97" s="249">
        <v>5</v>
      </c>
      <c r="F97" s="255">
        <v>42962</v>
      </c>
      <c r="G97" s="255">
        <v>42977</v>
      </c>
      <c r="H97" s="256"/>
      <c r="I97" s="256"/>
      <c r="J97" s="256"/>
      <c r="K97" s="95"/>
      <c r="L97" s="96"/>
      <c r="M97" s="94"/>
      <c r="N97" s="177" t="s">
        <v>95</v>
      </c>
      <c r="O97" s="94" t="s">
        <v>69</v>
      </c>
      <c r="P97" s="94"/>
    </row>
    <row r="98" spans="1:16" s="51" customFormat="1" ht="24" customHeight="1" x14ac:dyDescent="0.15">
      <c r="A98" s="278"/>
      <c r="B98" s="249"/>
      <c r="C98" s="250"/>
      <c r="D98" s="251"/>
      <c r="E98" s="249"/>
      <c r="F98" s="249"/>
      <c r="G98" s="249"/>
      <c r="H98" s="256"/>
      <c r="I98" s="256"/>
      <c r="J98" s="256"/>
      <c r="K98" s="95"/>
      <c r="L98" s="96"/>
      <c r="M98" s="94"/>
      <c r="N98" s="177" t="s">
        <v>26</v>
      </c>
      <c r="O98" s="94"/>
      <c r="P98" s="94" t="s">
        <v>27</v>
      </c>
    </row>
    <row r="99" spans="1:16" s="51" customFormat="1" ht="16.5" customHeight="1" x14ac:dyDescent="0.15">
      <c r="A99" s="278"/>
      <c r="B99" s="249"/>
      <c r="C99" s="250"/>
      <c r="D99" s="251"/>
      <c r="E99" s="249"/>
      <c r="F99" s="249"/>
      <c r="G99" s="249"/>
      <c r="H99" s="256"/>
      <c r="I99" s="256"/>
      <c r="J99" s="256"/>
      <c r="K99" s="95"/>
      <c r="L99" s="96"/>
      <c r="M99" s="94"/>
      <c r="N99" s="154" t="s">
        <v>96</v>
      </c>
      <c r="O99" s="94" t="s">
        <v>27</v>
      </c>
      <c r="P99" s="94"/>
    </row>
    <row r="100" spans="1:16" s="51" customFormat="1" ht="28" x14ac:dyDescent="0.15">
      <c r="A100" s="278"/>
      <c r="B100" s="94">
        <v>26</v>
      </c>
      <c r="C100" s="65" t="s">
        <v>464</v>
      </c>
      <c r="D100" s="65" t="s">
        <v>464</v>
      </c>
      <c r="E100" s="94"/>
      <c r="F100" s="94"/>
      <c r="G100" s="94"/>
      <c r="H100" s="154" t="s">
        <v>386</v>
      </c>
      <c r="I100" s="185" t="s">
        <v>467</v>
      </c>
      <c r="J100" s="154"/>
      <c r="K100" s="95"/>
      <c r="L100" s="96"/>
      <c r="M100" s="94"/>
      <c r="N100" s="177"/>
      <c r="O100" s="94"/>
      <c r="P100" s="94"/>
    </row>
    <row r="101" spans="1:16" s="51" customFormat="1" ht="28" x14ac:dyDescent="0.15">
      <c r="A101" s="278"/>
      <c r="B101" s="94">
        <v>27</v>
      </c>
      <c r="C101" s="49" t="s">
        <v>462</v>
      </c>
      <c r="D101" s="49" t="s">
        <v>462</v>
      </c>
      <c r="E101" s="94"/>
      <c r="F101" s="94"/>
      <c r="G101" s="94"/>
      <c r="H101" s="154" t="s">
        <v>463</v>
      </c>
      <c r="I101" s="154" t="s">
        <v>466</v>
      </c>
      <c r="J101" s="154"/>
      <c r="K101" s="95"/>
      <c r="L101" s="96"/>
      <c r="M101" s="94"/>
      <c r="N101" s="154"/>
      <c r="O101" s="94"/>
      <c r="P101" s="94"/>
    </row>
    <row r="102" spans="1:16" s="51" customFormat="1" ht="16.5" customHeight="1" x14ac:dyDescent="0.15">
      <c r="A102" s="278"/>
      <c r="B102" s="249">
        <v>28</v>
      </c>
      <c r="C102" s="250" t="s">
        <v>469</v>
      </c>
      <c r="D102" s="49" t="s">
        <v>188</v>
      </c>
      <c r="E102" s="94">
        <v>1</v>
      </c>
      <c r="F102" s="68">
        <v>42941</v>
      </c>
      <c r="G102" s="68">
        <v>42941</v>
      </c>
      <c r="H102" s="256" t="s">
        <v>494</v>
      </c>
      <c r="I102" s="256" t="s">
        <v>231</v>
      </c>
      <c r="J102" s="256" t="s">
        <v>239</v>
      </c>
      <c r="K102" s="95" t="s">
        <v>102</v>
      </c>
      <c r="L102" s="96" t="s">
        <v>50</v>
      </c>
      <c r="M102" s="94"/>
      <c r="N102" s="177"/>
      <c r="O102" s="94"/>
      <c r="P102" s="94"/>
    </row>
    <row r="103" spans="1:16" s="51" customFormat="1" ht="28" x14ac:dyDescent="0.15">
      <c r="A103" s="278"/>
      <c r="B103" s="249"/>
      <c r="C103" s="250"/>
      <c r="D103" s="49" t="s">
        <v>495</v>
      </c>
      <c r="E103" s="94">
        <v>7</v>
      </c>
      <c r="F103" s="68">
        <v>42948</v>
      </c>
      <c r="G103" s="68">
        <v>42955</v>
      </c>
      <c r="H103" s="256"/>
      <c r="I103" s="256"/>
      <c r="J103" s="256"/>
      <c r="K103" s="95" t="s">
        <v>103</v>
      </c>
      <c r="L103" s="96"/>
      <c r="M103" s="94" t="s">
        <v>27</v>
      </c>
      <c r="N103" s="177" t="s">
        <v>104</v>
      </c>
      <c r="O103" s="94" t="s">
        <v>69</v>
      </c>
      <c r="P103" s="94" t="s">
        <v>27</v>
      </c>
    </row>
    <row r="104" spans="1:16" s="51" customFormat="1" ht="28" x14ac:dyDescent="0.15">
      <c r="A104" s="278"/>
      <c r="B104" s="249"/>
      <c r="C104" s="250"/>
      <c r="D104" s="49" t="s">
        <v>189</v>
      </c>
      <c r="E104" s="94">
        <v>1</v>
      </c>
      <c r="F104" s="68">
        <f>G103+E104</f>
        <v>42956</v>
      </c>
      <c r="G104" s="68">
        <f>F104</f>
        <v>42956</v>
      </c>
      <c r="H104" s="256"/>
      <c r="I104" s="256"/>
      <c r="J104" s="256"/>
      <c r="K104" s="95"/>
      <c r="L104" s="96"/>
      <c r="M104" s="94"/>
      <c r="N104" s="177" t="s">
        <v>105</v>
      </c>
      <c r="O104" s="94"/>
      <c r="P104" s="94" t="s">
        <v>27</v>
      </c>
    </row>
    <row r="105" spans="1:16" s="51" customFormat="1" ht="16" x14ac:dyDescent="0.15">
      <c r="A105" s="278"/>
      <c r="B105" s="249"/>
      <c r="C105" s="250"/>
      <c r="D105" s="49" t="s">
        <v>190</v>
      </c>
      <c r="E105" s="94">
        <v>10</v>
      </c>
      <c r="F105" s="68">
        <f>G104</f>
        <v>42956</v>
      </c>
      <c r="G105" s="68">
        <f>F105+E105</f>
        <v>42966</v>
      </c>
      <c r="H105" s="256"/>
      <c r="I105" s="256"/>
      <c r="J105" s="256"/>
      <c r="K105" s="95" t="s">
        <v>105</v>
      </c>
      <c r="L105" s="96"/>
      <c r="M105" s="94"/>
      <c r="N105" s="177" t="s">
        <v>106</v>
      </c>
      <c r="O105" s="94"/>
      <c r="P105" s="94" t="s">
        <v>27</v>
      </c>
    </row>
    <row r="106" spans="1:16" s="51" customFormat="1" ht="16" x14ac:dyDescent="0.15">
      <c r="A106" s="278"/>
      <c r="B106" s="249"/>
      <c r="C106" s="250"/>
      <c r="D106" s="77" t="s">
        <v>470</v>
      </c>
      <c r="E106" s="94"/>
      <c r="F106" s="94"/>
      <c r="G106" s="94"/>
      <c r="H106" s="256"/>
      <c r="I106" s="256"/>
      <c r="J106" s="256"/>
      <c r="K106" s="95"/>
      <c r="L106" s="96"/>
      <c r="M106" s="94"/>
      <c r="N106" s="177"/>
      <c r="O106" s="94"/>
      <c r="P106" s="94"/>
    </row>
    <row r="107" spans="1:16" s="51" customFormat="1" ht="16" x14ac:dyDescent="0.15">
      <c r="A107" s="278"/>
      <c r="B107" s="249"/>
      <c r="C107" s="250"/>
      <c r="D107" s="49" t="s">
        <v>191</v>
      </c>
      <c r="E107" s="94">
        <v>15</v>
      </c>
      <c r="F107" s="68">
        <f>G105</f>
        <v>42966</v>
      </c>
      <c r="G107" s="68">
        <f>F107+15</f>
        <v>42981</v>
      </c>
      <c r="H107" s="256"/>
      <c r="I107" s="256"/>
      <c r="J107" s="256"/>
      <c r="K107" s="95" t="s">
        <v>107</v>
      </c>
      <c r="L107" s="96" t="s">
        <v>50</v>
      </c>
      <c r="M107" s="94"/>
      <c r="N107" s="177" t="s">
        <v>63</v>
      </c>
      <c r="O107" s="94" t="s">
        <v>69</v>
      </c>
      <c r="P107" s="94" t="s">
        <v>27</v>
      </c>
    </row>
    <row r="108" spans="1:16" s="51" customFormat="1" ht="28" x14ac:dyDescent="0.15">
      <c r="A108" s="278"/>
      <c r="B108" s="249"/>
      <c r="C108" s="250"/>
      <c r="D108" s="49" t="s">
        <v>192</v>
      </c>
      <c r="E108" s="94">
        <v>1</v>
      </c>
      <c r="F108" s="68">
        <f>G107</f>
        <v>42981</v>
      </c>
      <c r="G108" s="68">
        <f>F108</f>
        <v>42981</v>
      </c>
      <c r="H108" s="256"/>
      <c r="I108" s="256"/>
      <c r="J108" s="256"/>
      <c r="K108" s="95"/>
      <c r="L108" s="96"/>
      <c r="M108" s="94"/>
      <c r="N108" s="177" t="s">
        <v>319</v>
      </c>
      <c r="O108" s="94" t="s">
        <v>27</v>
      </c>
      <c r="P108" s="94" t="s">
        <v>27</v>
      </c>
    </row>
    <row r="109" spans="1:16" s="51" customFormat="1" ht="16" x14ac:dyDescent="0.15">
      <c r="A109" s="278"/>
      <c r="B109" s="249"/>
      <c r="C109" s="250"/>
      <c r="D109" s="77" t="s">
        <v>471</v>
      </c>
      <c r="E109" s="94"/>
      <c r="F109" s="94"/>
      <c r="G109" s="94"/>
      <c r="H109" s="256"/>
      <c r="I109" s="256"/>
      <c r="J109" s="256"/>
      <c r="K109" s="95"/>
      <c r="L109" s="96"/>
      <c r="M109" s="94"/>
      <c r="N109" s="177"/>
      <c r="O109" s="94"/>
      <c r="P109" s="94"/>
    </row>
    <row r="110" spans="1:16" s="51" customFormat="1" ht="16" x14ac:dyDescent="0.15">
      <c r="A110" s="278"/>
      <c r="B110" s="249"/>
      <c r="C110" s="250"/>
      <c r="D110" s="49" t="s">
        <v>193</v>
      </c>
      <c r="E110" s="94">
        <v>15</v>
      </c>
      <c r="F110" s="68">
        <f>G108+1</f>
        <v>42982</v>
      </c>
      <c r="G110" s="68">
        <f>F110+E110</f>
        <v>42997</v>
      </c>
      <c r="H110" s="256"/>
      <c r="I110" s="256"/>
      <c r="J110" s="256"/>
      <c r="K110" s="95" t="s">
        <v>108</v>
      </c>
      <c r="L110" s="96" t="s">
        <v>50</v>
      </c>
      <c r="M110" s="94"/>
      <c r="N110" s="177" t="s">
        <v>318</v>
      </c>
      <c r="O110" s="94" t="s">
        <v>69</v>
      </c>
      <c r="P110" s="94" t="s">
        <v>27</v>
      </c>
    </row>
    <row r="111" spans="1:16" s="51" customFormat="1" ht="16" x14ac:dyDescent="0.15">
      <c r="A111" s="278"/>
      <c r="B111" s="249"/>
      <c r="C111" s="250"/>
      <c r="D111" s="77" t="s">
        <v>472</v>
      </c>
      <c r="E111" s="94"/>
      <c r="F111" s="94"/>
      <c r="G111" s="94"/>
      <c r="H111" s="256"/>
      <c r="I111" s="256"/>
      <c r="J111" s="256"/>
      <c r="K111" s="95"/>
      <c r="L111" s="96"/>
      <c r="M111" s="94"/>
      <c r="N111" s="177"/>
      <c r="O111" s="94"/>
      <c r="P111" s="94"/>
    </row>
    <row r="112" spans="1:16" s="51" customFormat="1" ht="18.75" customHeight="1" x14ac:dyDescent="0.15">
      <c r="A112" s="278"/>
      <c r="B112" s="94">
        <v>29</v>
      </c>
      <c r="C112" s="95" t="s">
        <v>468</v>
      </c>
      <c r="D112" s="65" t="s">
        <v>194</v>
      </c>
      <c r="E112" s="95">
        <v>2</v>
      </c>
      <c r="F112" s="153">
        <f>G110</f>
        <v>42997</v>
      </c>
      <c r="G112" s="153">
        <f>F112</f>
        <v>42997</v>
      </c>
      <c r="H112" s="256"/>
      <c r="I112" s="256"/>
      <c r="J112" s="256"/>
      <c r="K112" s="95"/>
      <c r="L112" s="96"/>
      <c r="M112" s="94"/>
      <c r="N112" s="178" t="s">
        <v>331</v>
      </c>
      <c r="O112" s="53" t="s">
        <v>321</v>
      </c>
      <c r="P112" s="94"/>
    </row>
    <row r="113" spans="1:16" s="51" customFormat="1" ht="18.75" customHeight="1" x14ac:dyDescent="0.15">
      <c r="A113" s="278"/>
      <c r="B113" s="94">
        <v>30</v>
      </c>
      <c r="C113" s="95" t="s">
        <v>474</v>
      </c>
      <c r="D113" s="65" t="s">
        <v>473</v>
      </c>
      <c r="E113" s="95"/>
      <c r="F113" s="153"/>
      <c r="G113" s="153"/>
      <c r="H113" s="154"/>
      <c r="I113" s="154"/>
      <c r="J113" s="154"/>
      <c r="K113" s="95"/>
      <c r="L113" s="96"/>
      <c r="M113" s="94"/>
      <c r="N113" s="178"/>
      <c r="O113" s="53"/>
      <c r="P113" s="94"/>
    </row>
    <row r="114" spans="1:16" s="51" customFormat="1" ht="18.75" customHeight="1" x14ac:dyDescent="0.15">
      <c r="A114" s="278"/>
      <c r="B114" s="94">
        <v>31</v>
      </c>
      <c r="C114" s="95" t="s">
        <v>475</v>
      </c>
      <c r="D114" s="65" t="s">
        <v>349</v>
      </c>
      <c r="E114" s="95"/>
      <c r="F114" s="153"/>
      <c r="G114" s="153"/>
      <c r="H114" s="154"/>
      <c r="I114" s="154"/>
      <c r="J114" s="154"/>
      <c r="K114" s="95"/>
      <c r="L114" s="96"/>
      <c r="M114" s="94"/>
      <c r="N114" s="178"/>
      <c r="O114" s="53"/>
      <c r="P114" s="94"/>
    </row>
    <row r="115" spans="1:16" s="51" customFormat="1" ht="16.5" customHeight="1" x14ac:dyDescent="0.15">
      <c r="A115" s="278"/>
      <c r="B115" s="249">
        <v>32</v>
      </c>
      <c r="C115" s="250" t="s">
        <v>381</v>
      </c>
      <c r="D115" s="49" t="s">
        <v>496</v>
      </c>
      <c r="E115" s="94">
        <v>1</v>
      </c>
      <c r="F115" s="68">
        <v>42975</v>
      </c>
      <c r="G115" s="68">
        <f>F115</f>
        <v>42975</v>
      </c>
      <c r="H115" s="256" t="s">
        <v>109</v>
      </c>
      <c r="I115" s="256" t="s">
        <v>232</v>
      </c>
      <c r="J115" s="256" t="s">
        <v>240</v>
      </c>
      <c r="K115" s="95" t="s">
        <v>110</v>
      </c>
      <c r="L115" s="256" t="s">
        <v>111</v>
      </c>
      <c r="M115" s="95"/>
      <c r="N115" s="177" t="s">
        <v>112</v>
      </c>
      <c r="O115" s="94" t="s">
        <v>249</v>
      </c>
      <c r="P115" s="94"/>
    </row>
    <row r="116" spans="1:16" s="51" customFormat="1" ht="16" x14ac:dyDescent="0.15">
      <c r="A116" s="278"/>
      <c r="B116" s="249"/>
      <c r="C116" s="250"/>
      <c r="D116" s="49" t="s">
        <v>195</v>
      </c>
      <c r="E116" s="94">
        <v>5</v>
      </c>
      <c r="F116" s="68">
        <v>42998</v>
      </c>
      <c r="G116" s="68">
        <f>F116+3</f>
        <v>43001</v>
      </c>
      <c r="H116" s="256"/>
      <c r="I116" s="256"/>
      <c r="J116" s="256"/>
      <c r="K116" s="95" t="s">
        <v>113</v>
      </c>
      <c r="L116" s="256"/>
      <c r="M116" s="95"/>
      <c r="N116" s="177" t="s">
        <v>114</v>
      </c>
      <c r="O116" s="94" t="s">
        <v>249</v>
      </c>
      <c r="P116" s="94"/>
    </row>
    <row r="117" spans="1:16" s="51" customFormat="1" ht="16" x14ac:dyDescent="0.15">
      <c r="A117" s="278"/>
      <c r="B117" s="249"/>
      <c r="C117" s="250"/>
      <c r="D117" s="49" t="s">
        <v>196</v>
      </c>
      <c r="E117" s="94">
        <v>2</v>
      </c>
      <c r="F117" s="68">
        <f>F122-3</f>
        <v>43006</v>
      </c>
      <c r="G117" s="68">
        <f>F117</f>
        <v>43006</v>
      </c>
      <c r="H117" s="256"/>
      <c r="I117" s="256"/>
      <c r="J117" s="256"/>
      <c r="K117" s="95"/>
      <c r="L117" s="256"/>
      <c r="M117" s="95"/>
      <c r="N117" s="177" t="s">
        <v>115</v>
      </c>
      <c r="O117" s="94" t="s">
        <v>249</v>
      </c>
      <c r="P117" s="94"/>
    </row>
    <row r="118" spans="1:16" s="51" customFormat="1" ht="16" x14ac:dyDescent="0.15">
      <c r="A118" s="278"/>
      <c r="B118" s="249"/>
      <c r="C118" s="250"/>
      <c r="D118" s="49" t="s">
        <v>197</v>
      </c>
      <c r="E118" s="94">
        <v>5</v>
      </c>
      <c r="F118" s="68">
        <f>G117+1</f>
        <v>43007</v>
      </c>
      <c r="G118" s="68">
        <f>F118+3</f>
        <v>43010</v>
      </c>
      <c r="H118" s="256"/>
      <c r="I118" s="256"/>
      <c r="J118" s="256"/>
      <c r="K118" s="95"/>
      <c r="L118" s="256"/>
      <c r="M118" s="95"/>
      <c r="N118" s="177" t="s">
        <v>116</v>
      </c>
      <c r="O118" s="94"/>
      <c r="P118" s="94" t="s">
        <v>117</v>
      </c>
    </row>
    <row r="119" spans="1:16" s="51" customFormat="1" ht="16" x14ac:dyDescent="0.15">
      <c r="A119" s="278"/>
      <c r="B119" s="249"/>
      <c r="C119" s="250"/>
      <c r="D119" s="49" t="s">
        <v>198</v>
      </c>
      <c r="E119" s="94">
        <v>1</v>
      </c>
      <c r="F119" s="68">
        <f>G118+1</f>
        <v>43011</v>
      </c>
      <c r="G119" s="68">
        <f>F119</f>
        <v>43011</v>
      </c>
      <c r="H119" s="256"/>
      <c r="I119" s="256"/>
      <c r="J119" s="256"/>
      <c r="K119" s="95"/>
      <c r="L119" s="256"/>
      <c r="M119" s="95"/>
      <c r="N119" s="177" t="s">
        <v>118</v>
      </c>
      <c r="O119" s="94"/>
      <c r="P119" s="94" t="s">
        <v>250</v>
      </c>
    </row>
    <row r="120" spans="1:16" s="51" customFormat="1" ht="28" x14ac:dyDescent="0.15">
      <c r="A120" s="274" t="s">
        <v>479</v>
      </c>
      <c r="B120" s="249">
        <v>33</v>
      </c>
      <c r="C120" s="249" t="s">
        <v>383</v>
      </c>
      <c r="D120" s="49" t="s">
        <v>350</v>
      </c>
      <c r="E120" s="94">
        <v>1</v>
      </c>
      <c r="F120" s="68">
        <f>F122-7</f>
        <v>43002</v>
      </c>
      <c r="G120" s="68">
        <f>F120</f>
        <v>43002</v>
      </c>
      <c r="H120" s="256" t="s">
        <v>353</v>
      </c>
      <c r="I120" s="256" t="s">
        <v>233</v>
      </c>
      <c r="J120" s="256" t="s">
        <v>241</v>
      </c>
      <c r="K120" s="95" t="s">
        <v>119</v>
      </c>
      <c r="L120" s="96" t="s">
        <v>253</v>
      </c>
      <c r="M120" s="94"/>
      <c r="N120" s="177" t="s">
        <v>120</v>
      </c>
      <c r="O120" s="94" t="s">
        <v>121</v>
      </c>
      <c r="P120" s="94" t="s">
        <v>117</v>
      </c>
    </row>
    <row r="121" spans="1:16" s="51" customFormat="1" ht="16" x14ac:dyDescent="0.15">
      <c r="A121" s="275"/>
      <c r="B121" s="249"/>
      <c r="C121" s="249"/>
      <c r="D121" s="49" t="s">
        <v>199</v>
      </c>
      <c r="E121" s="94">
        <v>1</v>
      </c>
      <c r="F121" s="68">
        <f>F123-7</f>
        <v>43002</v>
      </c>
      <c r="G121" s="68">
        <f>F121</f>
        <v>43002</v>
      </c>
      <c r="H121" s="256"/>
      <c r="I121" s="256"/>
      <c r="J121" s="256"/>
      <c r="K121" s="95" t="s">
        <v>122</v>
      </c>
      <c r="L121" s="96" t="s">
        <v>254</v>
      </c>
      <c r="M121" s="94"/>
      <c r="N121" s="177" t="s">
        <v>123</v>
      </c>
      <c r="O121" s="94" t="s">
        <v>121</v>
      </c>
      <c r="P121" s="94"/>
    </row>
    <row r="122" spans="1:16" s="51" customFormat="1" ht="16" x14ac:dyDescent="0.15">
      <c r="A122" s="275"/>
      <c r="B122" s="249"/>
      <c r="C122" s="249"/>
      <c r="D122" s="49" t="s">
        <v>200</v>
      </c>
      <c r="E122" s="94">
        <v>20</v>
      </c>
      <c r="F122" s="68">
        <v>43009</v>
      </c>
      <c r="G122" s="68">
        <v>43023</v>
      </c>
      <c r="H122" s="256"/>
      <c r="I122" s="256"/>
      <c r="J122" s="256"/>
      <c r="K122" s="95"/>
      <c r="L122" s="96"/>
      <c r="M122" s="94"/>
      <c r="N122" s="177" t="s">
        <v>124</v>
      </c>
      <c r="O122" s="94" t="s">
        <v>117</v>
      </c>
      <c r="P122" s="94"/>
    </row>
    <row r="123" spans="1:16" s="51" customFormat="1" ht="19.5" customHeight="1" x14ac:dyDescent="0.15">
      <c r="A123" s="275"/>
      <c r="B123" s="249">
        <v>34</v>
      </c>
      <c r="C123" s="249" t="s">
        <v>477</v>
      </c>
      <c r="D123" s="49" t="s">
        <v>351</v>
      </c>
      <c r="E123" s="94"/>
      <c r="F123" s="68">
        <v>43009</v>
      </c>
      <c r="G123" s="68">
        <v>43023</v>
      </c>
      <c r="H123" s="256"/>
      <c r="I123" s="256"/>
      <c r="J123" s="256"/>
      <c r="K123" s="95"/>
      <c r="L123" s="96"/>
      <c r="M123" s="94"/>
      <c r="N123" s="177"/>
      <c r="O123" s="94"/>
      <c r="P123" s="94"/>
    </row>
    <row r="124" spans="1:16" s="51" customFormat="1" ht="16" x14ac:dyDescent="0.15">
      <c r="A124" s="275"/>
      <c r="B124" s="249"/>
      <c r="C124" s="249"/>
      <c r="D124" s="49" t="s">
        <v>352</v>
      </c>
      <c r="E124" s="94">
        <v>1</v>
      </c>
      <c r="F124" s="68">
        <v>43023</v>
      </c>
      <c r="G124" s="68">
        <v>43023</v>
      </c>
      <c r="H124" s="256"/>
      <c r="I124" s="256"/>
      <c r="J124" s="256"/>
      <c r="K124" s="95"/>
      <c r="L124" s="96"/>
      <c r="M124" s="94"/>
      <c r="N124" s="177"/>
      <c r="O124" s="94"/>
      <c r="P124" s="94"/>
    </row>
    <row r="125" spans="1:16" s="51" customFormat="1" ht="28" x14ac:dyDescent="0.15">
      <c r="A125" s="275"/>
      <c r="B125" s="249">
        <v>35</v>
      </c>
      <c r="C125" s="250" t="s">
        <v>478</v>
      </c>
      <c r="D125" s="49" t="s">
        <v>201</v>
      </c>
      <c r="E125" s="94">
        <v>1</v>
      </c>
      <c r="F125" s="68">
        <f>G124</f>
        <v>43023</v>
      </c>
      <c r="G125" s="68">
        <f>G124</f>
        <v>43023</v>
      </c>
      <c r="H125" s="256" t="s">
        <v>125</v>
      </c>
      <c r="I125" s="256" t="s">
        <v>234</v>
      </c>
      <c r="J125" s="256" t="s">
        <v>126</v>
      </c>
      <c r="K125" s="95" t="s">
        <v>127</v>
      </c>
      <c r="L125" s="96" t="s">
        <v>254</v>
      </c>
      <c r="M125" s="94"/>
      <c r="N125" s="177" t="s">
        <v>128</v>
      </c>
      <c r="O125" s="94" t="s">
        <v>251</v>
      </c>
      <c r="P125" s="94"/>
    </row>
    <row r="126" spans="1:16" s="51" customFormat="1" ht="42" customHeight="1" x14ac:dyDescent="0.15">
      <c r="A126" s="275"/>
      <c r="B126" s="249"/>
      <c r="C126" s="250"/>
      <c r="D126" s="49" t="s">
        <v>202</v>
      </c>
      <c r="E126" s="94">
        <v>3</v>
      </c>
      <c r="F126" s="68">
        <f>G125+5</f>
        <v>43028</v>
      </c>
      <c r="G126" s="68">
        <f>F126+3</f>
        <v>43031</v>
      </c>
      <c r="H126" s="256"/>
      <c r="I126" s="256"/>
      <c r="J126" s="256"/>
      <c r="K126" s="95" t="s">
        <v>129</v>
      </c>
      <c r="L126" s="96" t="s">
        <v>254</v>
      </c>
      <c r="M126" s="94"/>
      <c r="N126" s="177" t="s">
        <v>130</v>
      </c>
      <c r="O126" s="94" t="s">
        <v>333</v>
      </c>
      <c r="P126" s="94"/>
    </row>
    <row r="127" spans="1:16" s="51" customFormat="1" ht="33" customHeight="1" x14ac:dyDescent="0.15">
      <c r="A127" s="275"/>
      <c r="B127" s="249"/>
      <c r="C127" s="250"/>
      <c r="D127" s="49" t="s">
        <v>203</v>
      </c>
      <c r="E127" s="94">
        <v>10</v>
      </c>
      <c r="F127" s="68">
        <f>F122+28</f>
        <v>43037</v>
      </c>
      <c r="G127" s="68">
        <f>F127+12</f>
        <v>43049</v>
      </c>
      <c r="H127" s="256"/>
      <c r="I127" s="256"/>
      <c r="J127" s="256"/>
      <c r="K127" s="52" t="s">
        <v>332</v>
      </c>
      <c r="L127" s="175" t="s">
        <v>325</v>
      </c>
      <c r="M127" s="94"/>
      <c r="N127" s="177" t="s">
        <v>131</v>
      </c>
      <c r="O127" s="94" t="s">
        <v>117</v>
      </c>
      <c r="P127" s="94"/>
    </row>
    <row r="128" spans="1:16" s="51" customFormat="1" ht="33" customHeight="1" x14ac:dyDescent="0.15">
      <c r="A128" s="275"/>
      <c r="B128" s="249"/>
      <c r="C128" s="250"/>
      <c r="D128" s="49" t="s">
        <v>204</v>
      </c>
      <c r="E128" s="94">
        <v>6</v>
      </c>
      <c r="F128" s="68">
        <f>F122+60</f>
        <v>43069</v>
      </c>
      <c r="G128" s="68">
        <f>F128+E128</f>
        <v>43075</v>
      </c>
      <c r="H128" s="256"/>
      <c r="I128" s="256"/>
      <c r="J128" s="256"/>
      <c r="K128" s="95"/>
      <c r="L128" s="96"/>
      <c r="M128" s="94"/>
      <c r="N128" s="177"/>
      <c r="O128" s="94"/>
      <c r="P128" s="94"/>
    </row>
    <row r="129" spans="1:16" s="51" customFormat="1" ht="33" customHeight="1" x14ac:dyDescent="0.15">
      <c r="A129" s="276"/>
      <c r="B129" s="249"/>
      <c r="C129" s="250"/>
      <c r="D129" s="49" t="s">
        <v>205</v>
      </c>
      <c r="E129" s="94">
        <v>4</v>
      </c>
      <c r="F129" s="68">
        <f>F122+90</f>
        <v>43099</v>
      </c>
      <c r="G129" s="68">
        <f>F129+6</f>
        <v>43105</v>
      </c>
      <c r="H129" s="256"/>
      <c r="I129" s="256"/>
      <c r="J129" s="256"/>
      <c r="K129" s="95"/>
      <c r="L129" s="96"/>
      <c r="M129" s="94"/>
      <c r="N129" s="177"/>
      <c r="O129" s="94"/>
      <c r="P129" s="94"/>
    </row>
    <row r="130" spans="1:16" s="51" customFormat="1" ht="33" customHeight="1" x14ac:dyDescent="0.15">
      <c r="A130" s="274" t="s">
        <v>485</v>
      </c>
      <c r="B130" s="249">
        <v>36</v>
      </c>
      <c r="C130" s="250" t="s">
        <v>480</v>
      </c>
      <c r="D130" s="49" t="s">
        <v>354</v>
      </c>
      <c r="E130" s="94"/>
      <c r="F130" s="68"/>
      <c r="G130" s="68"/>
      <c r="H130" s="256" t="s">
        <v>385</v>
      </c>
      <c r="I130" s="154"/>
      <c r="J130" s="154"/>
      <c r="K130" s="95"/>
      <c r="L130" s="96"/>
      <c r="M130" s="94"/>
      <c r="N130" s="177"/>
      <c r="O130" s="94"/>
      <c r="P130" s="94"/>
    </row>
    <row r="131" spans="1:16" s="51" customFormat="1" ht="33" customHeight="1" x14ac:dyDescent="0.15">
      <c r="A131" s="275"/>
      <c r="B131" s="249"/>
      <c r="C131" s="250"/>
      <c r="D131" s="49" t="s">
        <v>384</v>
      </c>
      <c r="E131" s="94"/>
      <c r="F131" s="68"/>
      <c r="G131" s="68"/>
      <c r="H131" s="256"/>
      <c r="I131" s="154"/>
      <c r="J131" s="154"/>
      <c r="K131" s="95"/>
      <c r="L131" s="96"/>
      <c r="M131" s="94"/>
      <c r="N131" s="177"/>
      <c r="O131" s="94"/>
      <c r="P131" s="94"/>
    </row>
    <row r="132" spans="1:16" s="51" customFormat="1" ht="33" customHeight="1" x14ac:dyDescent="0.15">
      <c r="A132" s="275"/>
      <c r="B132" s="94">
        <v>37</v>
      </c>
      <c r="C132" s="96" t="s">
        <v>481</v>
      </c>
      <c r="D132" s="49" t="s">
        <v>356</v>
      </c>
      <c r="E132" s="94"/>
      <c r="F132" s="68"/>
      <c r="G132" s="68"/>
      <c r="H132" s="154"/>
      <c r="I132" s="154"/>
      <c r="J132" s="154"/>
      <c r="K132" s="95"/>
      <c r="L132" s="96"/>
      <c r="M132" s="94"/>
      <c r="N132" s="177"/>
      <c r="O132" s="94"/>
      <c r="P132" s="94"/>
    </row>
    <row r="133" spans="1:16" s="51" customFormat="1" ht="21.75" customHeight="1" x14ac:dyDescent="0.15">
      <c r="A133" s="275"/>
      <c r="B133" s="249">
        <v>38</v>
      </c>
      <c r="C133" s="250" t="s">
        <v>482</v>
      </c>
      <c r="D133" s="49" t="s">
        <v>206</v>
      </c>
      <c r="E133" s="94">
        <v>5</v>
      </c>
      <c r="F133" s="68">
        <f>F128</f>
        <v>43069</v>
      </c>
      <c r="G133" s="68">
        <f>F133+20</f>
        <v>43089</v>
      </c>
      <c r="H133" s="256" t="s">
        <v>132</v>
      </c>
      <c r="I133" s="256"/>
      <c r="J133" s="256" t="s">
        <v>243</v>
      </c>
      <c r="K133" s="95"/>
      <c r="L133" s="96"/>
      <c r="M133" s="95"/>
      <c r="N133" s="177" t="s">
        <v>133</v>
      </c>
      <c r="O133" s="94" t="s">
        <v>250</v>
      </c>
      <c r="P133" s="94"/>
    </row>
    <row r="134" spans="1:16" s="51" customFormat="1" ht="16" x14ac:dyDescent="0.15">
      <c r="A134" s="275"/>
      <c r="B134" s="249"/>
      <c r="C134" s="250"/>
      <c r="D134" s="64" t="s">
        <v>357</v>
      </c>
      <c r="E134" s="94">
        <v>3</v>
      </c>
      <c r="F134" s="68"/>
      <c r="G134" s="68"/>
      <c r="H134" s="256"/>
      <c r="I134" s="256"/>
      <c r="J134" s="256"/>
      <c r="K134" s="95"/>
      <c r="L134" s="96"/>
      <c r="M134" s="95"/>
      <c r="N134" s="178" t="s">
        <v>311</v>
      </c>
      <c r="O134" s="53" t="s">
        <v>250</v>
      </c>
      <c r="P134" s="94"/>
    </row>
    <row r="135" spans="1:16" s="51" customFormat="1" ht="16" x14ac:dyDescent="0.15">
      <c r="A135" s="275"/>
      <c r="B135" s="249"/>
      <c r="C135" s="250"/>
      <c r="D135" s="49" t="s">
        <v>255</v>
      </c>
      <c r="E135" s="94">
        <v>1</v>
      </c>
      <c r="F135" s="68">
        <f>G129</f>
        <v>43105</v>
      </c>
      <c r="G135" s="68">
        <f>F135+5</f>
        <v>43110</v>
      </c>
      <c r="H135" s="256"/>
      <c r="I135" s="256"/>
      <c r="J135" s="256"/>
      <c r="K135" s="95"/>
      <c r="L135" s="96"/>
      <c r="M135" s="95"/>
      <c r="N135" s="177" t="s">
        <v>134</v>
      </c>
      <c r="O135" s="94" t="s">
        <v>250</v>
      </c>
      <c r="P135" s="94"/>
    </row>
    <row r="136" spans="1:16" s="51" customFormat="1" ht="16" x14ac:dyDescent="0.15">
      <c r="A136" s="275"/>
      <c r="B136" s="94">
        <v>39</v>
      </c>
      <c r="C136" s="96" t="s">
        <v>483</v>
      </c>
      <c r="D136" s="64" t="s">
        <v>361</v>
      </c>
      <c r="E136" s="94"/>
      <c r="F136" s="68"/>
      <c r="G136" s="68"/>
      <c r="H136" s="154"/>
      <c r="I136" s="154"/>
      <c r="J136" s="154"/>
      <c r="K136" s="95"/>
      <c r="L136" s="96"/>
      <c r="M136" s="95"/>
      <c r="N136" s="177"/>
      <c r="O136" s="94"/>
      <c r="P136" s="94"/>
    </row>
    <row r="137" spans="1:16" s="51" customFormat="1" ht="16" x14ac:dyDescent="0.15">
      <c r="A137" s="276"/>
      <c r="B137" s="94">
        <v>40</v>
      </c>
      <c r="C137" s="96" t="s">
        <v>484</v>
      </c>
      <c r="D137" s="64" t="s">
        <v>360</v>
      </c>
      <c r="E137" s="94"/>
      <c r="F137" s="68"/>
      <c r="G137" s="68"/>
      <c r="H137" s="154"/>
      <c r="I137" s="154"/>
      <c r="J137" s="154"/>
      <c r="K137" s="95"/>
      <c r="L137" s="96"/>
      <c r="M137" s="95"/>
      <c r="N137" s="177"/>
      <c r="O137" s="94"/>
      <c r="P137" s="94"/>
    </row>
    <row r="138" spans="1:16" s="163" customFormat="1" ht="77.25" customHeight="1" x14ac:dyDescent="0.15">
      <c r="A138" s="160"/>
      <c r="B138" s="146">
        <v>99</v>
      </c>
      <c r="C138" s="145" t="s">
        <v>277</v>
      </c>
      <c r="D138" s="161" t="s">
        <v>180</v>
      </c>
      <c r="E138" s="146">
        <v>10</v>
      </c>
      <c r="F138" s="162">
        <v>42814</v>
      </c>
      <c r="G138" s="162">
        <v>43099</v>
      </c>
      <c r="H138" s="170" t="s">
        <v>87</v>
      </c>
      <c r="I138" s="170" t="s">
        <v>230</v>
      </c>
      <c r="J138" s="173" t="s">
        <v>88</v>
      </c>
      <c r="K138" s="144"/>
      <c r="L138" s="145"/>
      <c r="M138" s="146"/>
      <c r="N138" s="177" t="s">
        <v>305</v>
      </c>
      <c r="O138" s="146" t="s">
        <v>27</v>
      </c>
      <c r="P138" s="146"/>
    </row>
    <row r="139" spans="1:16" s="55" customFormat="1" x14ac:dyDescent="0.15">
      <c r="B139" s="54"/>
      <c r="D139" s="56"/>
      <c r="N139" s="57"/>
      <c r="O139" s="51"/>
    </row>
    <row r="140" spans="1:16" s="55" customFormat="1" x14ac:dyDescent="0.15">
      <c r="B140" s="54"/>
      <c r="C140" s="58"/>
      <c r="D140" s="59"/>
      <c r="E140" s="58"/>
      <c r="F140" s="58"/>
      <c r="G140" s="58"/>
      <c r="H140" s="58"/>
      <c r="I140" s="58"/>
      <c r="N140" s="57"/>
      <c r="O140" s="51"/>
    </row>
    <row r="141" spans="1:16" s="55" customFormat="1" x14ac:dyDescent="0.15">
      <c r="B141" s="54"/>
      <c r="C141" s="58"/>
      <c r="D141" s="59"/>
      <c r="E141" s="58"/>
      <c r="F141" s="58"/>
      <c r="G141" s="58"/>
      <c r="H141" s="58"/>
      <c r="I141" s="58"/>
      <c r="N141" s="57"/>
      <c r="O141" s="51"/>
    </row>
    <row r="142" spans="1:16" s="55" customFormat="1" x14ac:dyDescent="0.15">
      <c r="B142" s="54"/>
      <c r="D142" s="56"/>
      <c r="N142" s="57"/>
      <c r="O142" s="51"/>
    </row>
    <row r="143" spans="1:16" s="55" customFormat="1" x14ac:dyDescent="0.15">
      <c r="B143" s="54"/>
      <c r="D143" s="56"/>
      <c r="N143" s="57"/>
      <c r="O143" s="51"/>
    </row>
    <row r="144" spans="1:16" s="55" customFormat="1" x14ac:dyDescent="0.15">
      <c r="B144" s="54"/>
      <c r="D144" s="56"/>
      <c r="N144" s="57"/>
      <c r="O144" s="51"/>
    </row>
    <row r="145" spans="2:15" s="55" customFormat="1" x14ac:dyDescent="0.15">
      <c r="B145" s="54"/>
      <c r="D145" s="56"/>
      <c r="N145" s="57"/>
      <c r="O145" s="51"/>
    </row>
    <row r="146" spans="2:15" s="55" customFormat="1" x14ac:dyDescent="0.15">
      <c r="B146" s="54"/>
      <c r="D146" s="56"/>
      <c r="N146" s="57"/>
      <c r="O146" s="51"/>
    </row>
    <row r="147" spans="2:15" s="55" customFormat="1" x14ac:dyDescent="0.15">
      <c r="B147" s="54"/>
      <c r="D147" s="56"/>
      <c r="N147" s="57"/>
      <c r="O147" s="51"/>
    </row>
    <row r="148" spans="2:15" s="55" customFormat="1" x14ac:dyDescent="0.15">
      <c r="B148" s="54"/>
      <c r="D148" s="56"/>
      <c r="N148" s="57"/>
      <c r="O148" s="51"/>
    </row>
    <row r="149" spans="2:15" s="55" customFormat="1" x14ac:dyDescent="0.15">
      <c r="B149" s="54"/>
      <c r="D149" s="56"/>
      <c r="N149" s="57"/>
      <c r="O149" s="51"/>
    </row>
    <row r="150" spans="2:15" s="55" customFormat="1" x14ac:dyDescent="0.15">
      <c r="B150" s="54"/>
      <c r="D150" s="56"/>
      <c r="N150" s="57"/>
      <c r="O150" s="51"/>
    </row>
    <row r="151" spans="2:15" s="55" customFormat="1" x14ac:dyDescent="0.15">
      <c r="B151" s="54"/>
      <c r="D151" s="56"/>
      <c r="N151" s="57"/>
      <c r="O151" s="51"/>
    </row>
    <row r="152" spans="2:15" s="55" customFormat="1" x14ac:dyDescent="0.15">
      <c r="B152" s="54"/>
      <c r="D152" s="56"/>
      <c r="N152" s="57"/>
      <c r="O152" s="51"/>
    </row>
    <row r="153" spans="2:15" s="55" customFormat="1" x14ac:dyDescent="0.15">
      <c r="B153" s="54"/>
      <c r="D153" s="56"/>
      <c r="N153" s="57"/>
      <c r="O153" s="51"/>
    </row>
    <row r="154" spans="2:15" s="55" customFormat="1" x14ac:dyDescent="0.15">
      <c r="B154" s="54"/>
      <c r="D154" s="56"/>
      <c r="N154" s="57"/>
      <c r="O154" s="51"/>
    </row>
    <row r="155" spans="2:15" s="55" customFormat="1" x14ac:dyDescent="0.15">
      <c r="B155" s="54"/>
      <c r="D155" s="56"/>
      <c r="N155" s="57"/>
      <c r="O155" s="51"/>
    </row>
    <row r="156" spans="2:15" s="55" customFormat="1" x14ac:dyDescent="0.15">
      <c r="B156" s="54"/>
      <c r="D156" s="56"/>
      <c r="N156" s="57"/>
      <c r="O156" s="51"/>
    </row>
    <row r="157" spans="2:15" s="55" customFormat="1" x14ac:dyDescent="0.15">
      <c r="B157" s="54"/>
      <c r="D157" s="56"/>
      <c r="N157" s="57"/>
      <c r="O157" s="51"/>
    </row>
    <row r="158" spans="2:15" s="55" customFormat="1" x14ac:dyDescent="0.15">
      <c r="B158" s="54"/>
      <c r="D158" s="56"/>
      <c r="N158" s="57"/>
      <c r="O158" s="51"/>
    </row>
    <row r="159" spans="2:15" s="55" customFormat="1" x14ac:dyDescent="0.15">
      <c r="B159" s="54"/>
      <c r="D159" s="56"/>
      <c r="N159" s="57"/>
      <c r="O159" s="51"/>
    </row>
    <row r="160" spans="2:15" s="55" customFormat="1" x14ac:dyDescent="0.15">
      <c r="B160" s="54"/>
      <c r="D160" s="56"/>
      <c r="N160" s="57"/>
      <c r="O160" s="51"/>
    </row>
    <row r="161" spans="2:15" s="55" customFormat="1" x14ac:dyDescent="0.15">
      <c r="B161" s="54"/>
      <c r="D161" s="56"/>
      <c r="N161" s="57"/>
      <c r="O161" s="51"/>
    </row>
    <row r="162" spans="2:15" s="55" customFormat="1" x14ac:dyDescent="0.15">
      <c r="B162" s="54"/>
      <c r="D162" s="56"/>
      <c r="N162" s="57"/>
      <c r="O162" s="51"/>
    </row>
    <row r="163" spans="2:15" s="55" customFormat="1" x14ac:dyDescent="0.15">
      <c r="B163" s="54"/>
      <c r="D163" s="56"/>
      <c r="N163" s="57"/>
      <c r="O163" s="51"/>
    </row>
    <row r="164" spans="2:15" s="55" customFormat="1" x14ac:dyDescent="0.15">
      <c r="B164" s="54"/>
      <c r="D164" s="56"/>
      <c r="N164" s="57"/>
      <c r="O164" s="51"/>
    </row>
    <row r="165" spans="2:15" s="55" customFormat="1" x14ac:dyDescent="0.15">
      <c r="B165" s="54"/>
      <c r="D165" s="56"/>
      <c r="N165" s="57"/>
      <c r="O165" s="51"/>
    </row>
    <row r="166" spans="2:15" s="55" customFormat="1" x14ac:dyDescent="0.15">
      <c r="B166" s="54"/>
      <c r="D166" s="56"/>
      <c r="N166" s="57"/>
      <c r="O166" s="51"/>
    </row>
    <row r="167" spans="2:15" s="55" customFormat="1" x14ac:dyDescent="0.15">
      <c r="B167" s="54"/>
      <c r="D167" s="56"/>
      <c r="N167" s="57"/>
      <c r="O167" s="51"/>
    </row>
    <row r="168" spans="2:15" s="55" customFormat="1" x14ac:dyDescent="0.15">
      <c r="B168" s="54"/>
      <c r="D168" s="56"/>
      <c r="N168" s="57"/>
      <c r="O168" s="51"/>
    </row>
    <row r="169" spans="2:15" s="55" customFormat="1" x14ac:dyDescent="0.15">
      <c r="B169" s="54"/>
      <c r="D169" s="56"/>
      <c r="N169" s="57"/>
      <c r="O169" s="51"/>
    </row>
    <row r="170" spans="2:15" s="55" customFormat="1" x14ac:dyDescent="0.15">
      <c r="B170" s="54"/>
      <c r="D170" s="56"/>
      <c r="N170" s="57"/>
      <c r="O170" s="51"/>
    </row>
    <row r="171" spans="2:15" s="55" customFormat="1" x14ac:dyDescent="0.15">
      <c r="B171" s="54"/>
      <c r="D171" s="56"/>
      <c r="N171" s="57"/>
      <c r="O171" s="51"/>
    </row>
    <row r="172" spans="2:15" s="55" customFormat="1" x14ac:dyDescent="0.15">
      <c r="B172" s="54"/>
      <c r="D172" s="56"/>
      <c r="N172" s="57"/>
      <c r="O172" s="51"/>
    </row>
    <row r="173" spans="2:15" s="55" customFormat="1" x14ac:dyDescent="0.15">
      <c r="B173" s="54"/>
      <c r="D173" s="56"/>
      <c r="N173" s="57"/>
      <c r="O173" s="51"/>
    </row>
    <row r="174" spans="2:15" s="55" customFormat="1" x14ac:dyDescent="0.15">
      <c r="B174" s="54"/>
      <c r="D174" s="56"/>
      <c r="N174" s="57"/>
      <c r="O174" s="51"/>
    </row>
    <row r="175" spans="2:15" s="55" customFormat="1" x14ac:dyDescent="0.15">
      <c r="B175" s="54"/>
      <c r="D175" s="56"/>
      <c r="N175" s="57"/>
      <c r="O175" s="51"/>
    </row>
    <row r="176" spans="2:15" s="55" customFormat="1" x14ac:dyDescent="0.15">
      <c r="B176" s="54"/>
      <c r="D176" s="56"/>
      <c r="N176" s="57"/>
      <c r="O176" s="51"/>
    </row>
    <row r="177" spans="2:15" s="55" customFormat="1" x14ac:dyDescent="0.15">
      <c r="B177" s="54"/>
      <c r="D177" s="56"/>
      <c r="N177" s="57"/>
      <c r="O177" s="51"/>
    </row>
    <row r="178" spans="2:15" s="55" customFormat="1" x14ac:dyDescent="0.15">
      <c r="B178" s="54"/>
      <c r="D178" s="56"/>
      <c r="N178" s="57"/>
      <c r="O178" s="51"/>
    </row>
    <row r="179" spans="2:15" s="55" customFormat="1" x14ac:dyDescent="0.15">
      <c r="B179" s="54"/>
      <c r="D179" s="56"/>
      <c r="N179" s="57"/>
      <c r="O179" s="51"/>
    </row>
    <row r="180" spans="2:15" s="55" customFormat="1" x14ac:dyDescent="0.15">
      <c r="B180" s="54"/>
      <c r="D180" s="56"/>
      <c r="N180" s="57"/>
      <c r="O180" s="51"/>
    </row>
    <row r="181" spans="2:15" s="55" customFormat="1" x14ac:dyDescent="0.15">
      <c r="B181" s="54"/>
      <c r="D181" s="56"/>
      <c r="N181" s="57"/>
      <c r="O181" s="51"/>
    </row>
    <row r="182" spans="2:15" s="55" customFormat="1" x14ac:dyDescent="0.15">
      <c r="B182" s="54"/>
      <c r="D182" s="56"/>
      <c r="N182" s="57"/>
      <c r="O182" s="51"/>
    </row>
    <row r="183" spans="2:15" s="55" customFormat="1" x14ac:dyDescent="0.15">
      <c r="B183" s="54"/>
      <c r="D183" s="56"/>
      <c r="N183" s="57"/>
      <c r="O183" s="51"/>
    </row>
    <row r="184" spans="2:15" s="55" customFormat="1" x14ac:dyDescent="0.15">
      <c r="B184" s="54"/>
      <c r="D184" s="56"/>
      <c r="N184" s="57"/>
      <c r="O184" s="51"/>
    </row>
    <row r="185" spans="2:15" s="55" customFormat="1" x14ac:dyDescent="0.15">
      <c r="B185" s="54"/>
      <c r="D185" s="56"/>
      <c r="N185" s="57"/>
      <c r="O185" s="51"/>
    </row>
    <row r="186" spans="2:15" s="55" customFormat="1" x14ac:dyDescent="0.15">
      <c r="B186" s="54"/>
      <c r="D186" s="56"/>
      <c r="N186" s="57"/>
      <c r="O186" s="51"/>
    </row>
    <row r="187" spans="2:15" s="55" customFormat="1" x14ac:dyDescent="0.15">
      <c r="B187" s="54"/>
      <c r="D187" s="56"/>
      <c r="N187" s="57"/>
      <c r="O187" s="51"/>
    </row>
    <row r="188" spans="2:15" s="55" customFormat="1" x14ac:dyDescent="0.15">
      <c r="B188" s="54"/>
      <c r="D188" s="56"/>
      <c r="N188" s="57"/>
      <c r="O188" s="51"/>
    </row>
    <row r="189" spans="2:15" s="55" customFormat="1" x14ac:dyDescent="0.15">
      <c r="B189" s="54"/>
      <c r="D189" s="56"/>
      <c r="N189" s="57"/>
      <c r="O189" s="51"/>
    </row>
    <row r="190" spans="2:15" s="55" customFormat="1" x14ac:dyDescent="0.15">
      <c r="B190" s="54"/>
      <c r="D190" s="56"/>
      <c r="N190" s="57"/>
      <c r="O190" s="51"/>
    </row>
    <row r="191" spans="2:15" s="55" customFormat="1" x14ac:dyDescent="0.15">
      <c r="B191" s="54"/>
      <c r="D191" s="56"/>
      <c r="N191" s="57"/>
      <c r="O191" s="51"/>
    </row>
    <row r="192" spans="2:15" s="55" customFormat="1" x14ac:dyDescent="0.15">
      <c r="B192" s="54"/>
      <c r="D192" s="56"/>
      <c r="N192" s="57"/>
      <c r="O192" s="51"/>
    </row>
    <row r="193" spans="2:15" s="55" customFormat="1" x14ac:dyDescent="0.15">
      <c r="B193" s="54"/>
      <c r="D193" s="56"/>
      <c r="N193" s="57"/>
      <c r="O193" s="51"/>
    </row>
    <row r="194" spans="2:15" s="55" customFormat="1" x14ac:dyDescent="0.15">
      <c r="B194" s="54"/>
      <c r="D194" s="56"/>
      <c r="N194" s="57"/>
      <c r="O194" s="51"/>
    </row>
    <row r="195" spans="2:15" s="55" customFormat="1" x14ac:dyDescent="0.15">
      <c r="B195" s="54"/>
      <c r="D195" s="56"/>
      <c r="N195" s="57"/>
      <c r="O195" s="51"/>
    </row>
    <row r="196" spans="2:15" s="55" customFormat="1" x14ac:dyDescent="0.15">
      <c r="B196" s="54"/>
      <c r="D196" s="56"/>
      <c r="N196" s="57"/>
      <c r="O196" s="51"/>
    </row>
    <row r="197" spans="2:15" s="55" customFormat="1" x14ac:dyDescent="0.15">
      <c r="B197" s="54"/>
      <c r="D197" s="56"/>
      <c r="N197" s="57"/>
      <c r="O197" s="51"/>
    </row>
    <row r="198" spans="2:15" s="55" customFormat="1" x14ac:dyDescent="0.15">
      <c r="B198" s="54"/>
      <c r="D198" s="56"/>
      <c r="N198" s="57"/>
      <c r="O198" s="51"/>
    </row>
    <row r="199" spans="2:15" s="55" customFormat="1" x14ac:dyDescent="0.15">
      <c r="B199" s="54"/>
      <c r="D199" s="56"/>
      <c r="N199" s="57"/>
      <c r="O199" s="51"/>
    </row>
    <row r="200" spans="2:15" s="55" customFormat="1" x14ac:dyDescent="0.15">
      <c r="B200" s="54"/>
      <c r="D200" s="56"/>
      <c r="N200" s="57"/>
      <c r="O200" s="51"/>
    </row>
    <row r="201" spans="2:15" s="55" customFormat="1" x14ac:dyDescent="0.15">
      <c r="B201" s="54"/>
      <c r="D201" s="56"/>
      <c r="N201" s="57"/>
      <c r="O201" s="51"/>
    </row>
    <row r="202" spans="2:15" s="55" customFormat="1" x14ac:dyDescent="0.15">
      <c r="B202" s="54"/>
      <c r="D202" s="56"/>
      <c r="N202" s="57"/>
      <c r="O202" s="51"/>
    </row>
    <row r="203" spans="2:15" s="55" customFormat="1" x14ac:dyDescent="0.15">
      <c r="B203" s="54"/>
      <c r="D203" s="56"/>
      <c r="N203" s="57"/>
      <c r="O203" s="51"/>
    </row>
    <row r="204" spans="2:15" s="55" customFormat="1" x14ac:dyDescent="0.15">
      <c r="B204" s="54"/>
      <c r="D204" s="56"/>
      <c r="N204" s="57"/>
      <c r="O204" s="51"/>
    </row>
    <row r="205" spans="2:15" s="55" customFormat="1" x14ac:dyDescent="0.15">
      <c r="B205" s="54"/>
      <c r="D205" s="56"/>
      <c r="N205" s="57"/>
      <c r="O205" s="51"/>
    </row>
    <row r="206" spans="2:15" s="55" customFormat="1" x14ac:dyDescent="0.15">
      <c r="B206" s="54"/>
      <c r="D206" s="56"/>
      <c r="N206" s="57"/>
      <c r="O206" s="51"/>
    </row>
    <row r="207" spans="2:15" s="55" customFormat="1" x14ac:dyDescent="0.15">
      <c r="B207" s="54"/>
      <c r="D207" s="56"/>
      <c r="N207" s="57"/>
      <c r="O207" s="51"/>
    </row>
    <row r="208" spans="2:15" s="55" customFormat="1" x14ac:dyDescent="0.15">
      <c r="B208" s="54"/>
      <c r="D208" s="56"/>
      <c r="N208" s="57"/>
      <c r="O208" s="51"/>
    </row>
    <row r="209" spans="2:15" s="55" customFormat="1" x14ac:dyDescent="0.15">
      <c r="B209" s="54"/>
      <c r="D209" s="56"/>
      <c r="N209" s="57"/>
      <c r="O209" s="51"/>
    </row>
    <row r="210" spans="2:15" s="55" customFormat="1" x14ac:dyDescent="0.15">
      <c r="B210" s="54"/>
      <c r="D210" s="56"/>
      <c r="N210" s="57"/>
      <c r="O210" s="51"/>
    </row>
    <row r="211" spans="2:15" s="55" customFormat="1" x14ac:dyDescent="0.15">
      <c r="B211" s="54"/>
      <c r="D211" s="56"/>
      <c r="N211" s="57"/>
      <c r="O211" s="51"/>
    </row>
    <row r="212" spans="2:15" s="55" customFormat="1" x14ac:dyDescent="0.15">
      <c r="B212" s="54"/>
      <c r="D212" s="56"/>
      <c r="N212" s="57"/>
      <c r="O212" s="51"/>
    </row>
  </sheetData>
  <mergeCells count="181">
    <mergeCell ref="A120:A129"/>
    <mergeCell ref="A130:A137"/>
    <mergeCell ref="C133:C135"/>
    <mergeCell ref="B133:B135"/>
    <mergeCell ref="A7:A8"/>
    <mergeCell ref="J102:J112"/>
    <mergeCell ref="H35:H38"/>
    <mergeCell ref="H39:H44"/>
    <mergeCell ref="H46:H47"/>
    <mergeCell ref="H48:H49"/>
    <mergeCell ref="A9:A34"/>
    <mergeCell ref="C79:C80"/>
    <mergeCell ref="C75:C78"/>
    <mergeCell ref="B75:B78"/>
    <mergeCell ref="B79:B80"/>
    <mergeCell ref="A35:A87"/>
    <mergeCell ref="C102:C111"/>
    <mergeCell ref="B102:B111"/>
    <mergeCell ref="A88:A119"/>
    <mergeCell ref="B60:B65"/>
    <mergeCell ref="C60:C65"/>
    <mergeCell ref="C35:C38"/>
    <mergeCell ref="C39:C44"/>
    <mergeCell ref="B35:B38"/>
    <mergeCell ref="C46:C47"/>
    <mergeCell ref="C48:C49"/>
    <mergeCell ref="B46:B47"/>
    <mergeCell ref="B48:B49"/>
    <mergeCell ref="J9:J14"/>
    <mergeCell ref="E9:E14"/>
    <mergeCell ref="D9:D14"/>
    <mergeCell ref="H9:H14"/>
    <mergeCell ref="I9:I14"/>
    <mergeCell ref="G9:G14"/>
    <mergeCell ref="F9:F14"/>
    <mergeCell ref="I15:I17"/>
    <mergeCell ref="J15:J17"/>
    <mergeCell ref="E15:E17"/>
    <mergeCell ref="D15:D17"/>
    <mergeCell ref="H15:H17"/>
    <mergeCell ref="G15:G17"/>
    <mergeCell ref="F15:F17"/>
    <mergeCell ref="G32:G33"/>
    <mergeCell ref="H32:H33"/>
    <mergeCell ref="J32:J33"/>
    <mergeCell ref="D43:D44"/>
    <mergeCell ref="E43:E44"/>
    <mergeCell ref="F43:F44"/>
    <mergeCell ref="H120:H124"/>
    <mergeCell ref="J120:J124"/>
    <mergeCell ref="B125:B129"/>
    <mergeCell ref="C125:C129"/>
    <mergeCell ref="H125:H129"/>
    <mergeCell ref="J125:J129"/>
    <mergeCell ref="I120:I124"/>
    <mergeCell ref="I125:I129"/>
    <mergeCell ref="I133:I135"/>
    <mergeCell ref="H130:H131"/>
    <mergeCell ref="C130:C131"/>
    <mergeCell ref="B130:B131"/>
    <mergeCell ref="H133:H135"/>
    <mergeCell ref="J133:J135"/>
    <mergeCell ref="C120:C122"/>
    <mergeCell ref="C123:C124"/>
    <mergeCell ref="B123:B124"/>
    <mergeCell ref="B120:B122"/>
    <mergeCell ref="L115:L119"/>
    <mergeCell ref="H102:H112"/>
    <mergeCell ref="I102:I112"/>
    <mergeCell ref="I115:I119"/>
    <mergeCell ref="B115:B119"/>
    <mergeCell ref="C115:C119"/>
    <mergeCell ref="H115:H119"/>
    <mergeCell ref="J115:J119"/>
    <mergeCell ref="C89:C91"/>
    <mergeCell ref="H89:H91"/>
    <mergeCell ref="J89:J91"/>
    <mergeCell ref="B82:B87"/>
    <mergeCell ref="C82:C87"/>
    <mergeCell ref="H82:H87"/>
    <mergeCell ref="J82:J87"/>
    <mergeCell ref="B93:B99"/>
    <mergeCell ref="C93:C99"/>
    <mergeCell ref="H93:H99"/>
    <mergeCell ref="J93:J99"/>
    <mergeCell ref="D97:D99"/>
    <mergeCell ref="E97:E99"/>
    <mergeCell ref="I82:I87"/>
    <mergeCell ref="I93:I99"/>
    <mergeCell ref="I89:I91"/>
    <mergeCell ref="F97:F99"/>
    <mergeCell ref="G97:G99"/>
    <mergeCell ref="B89:B91"/>
    <mergeCell ref="H75:H80"/>
    <mergeCell ref="J75:J80"/>
    <mergeCell ref="D79:D80"/>
    <mergeCell ref="E79:E80"/>
    <mergeCell ref="F79:F80"/>
    <mergeCell ref="G79:G80"/>
    <mergeCell ref="I69:I74"/>
    <mergeCell ref="I75:I80"/>
    <mergeCell ref="B66:B68"/>
    <mergeCell ref="C66:C68"/>
    <mergeCell ref="H66:H68"/>
    <mergeCell ref="J66:J68"/>
    <mergeCell ref="B69:B74"/>
    <mergeCell ref="C69:C74"/>
    <mergeCell ref="H69:H74"/>
    <mergeCell ref="J69:J74"/>
    <mergeCell ref="I66:I68"/>
    <mergeCell ref="H60:H65"/>
    <mergeCell ref="J60:J65"/>
    <mergeCell ref="D62:D65"/>
    <mergeCell ref="E62:E65"/>
    <mergeCell ref="F62:F65"/>
    <mergeCell ref="G62:G65"/>
    <mergeCell ref="B51:B59"/>
    <mergeCell ref="C51:C59"/>
    <mergeCell ref="H51:H59"/>
    <mergeCell ref="J51:J59"/>
    <mergeCell ref="D53:D59"/>
    <mergeCell ref="E53:E59"/>
    <mergeCell ref="F53:F59"/>
    <mergeCell ref="G53:G59"/>
    <mergeCell ref="I53:I59"/>
    <mergeCell ref="I60:I65"/>
    <mergeCell ref="G43:G44"/>
    <mergeCell ref="I43:I44"/>
    <mergeCell ref="I32:I33"/>
    <mergeCell ref="B32:B33"/>
    <mergeCell ref="C32:C33"/>
    <mergeCell ref="D32:D33"/>
    <mergeCell ref="E32:E33"/>
    <mergeCell ref="F32:F33"/>
    <mergeCell ref="B39:B44"/>
    <mergeCell ref="B29:B31"/>
    <mergeCell ref="C29:C31"/>
    <mergeCell ref="D29:D31"/>
    <mergeCell ref="E29:E31"/>
    <mergeCell ref="F29:F31"/>
    <mergeCell ref="G29:G31"/>
    <mergeCell ref="H29:H31"/>
    <mergeCell ref="J29:J31"/>
    <mergeCell ref="I29:I31"/>
    <mergeCell ref="F19:F26"/>
    <mergeCell ref="G19:G26"/>
    <mergeCell ref="H19:H26"/>
    <mergeCell ref="J19:J26"/>
    <mergeCell ref="B1:P1"/>
    <mergeCell ref="B7:B8"/>
    <mergeCell ref="C7:C8"/>
    <mergeCell ref="D7:D8"/>
    <mergeCell ref="E7:E8"/>
    <mergeCell ref="F7:F8"/>
    <mergeCell ref="G7:G8"/>
    <mergeCell ref="H7:H8"/>
    <mergeCell ref="J7:J8"/>
    <mergeCell ref="K7:K8"/>
    <mergeCell ref="L7:M7"/>
    <mergeCell ref="N7:N8"/>
    <mergeCell ref="O7:P7"/>
    <mergeCell ref="B6:C6"/>
    <mergeCell ref="D6:E6"/>
    <mergeCell ref="F2:H6"/>
    <mergeCell ref="I2:N6"/>
    <mergeCell ref="I7:I8"/>
    <mergeCell ref="I19:I26"/>
    <mergeCell ref="B2:C2"/>
    <mergeCell ref="B3:C3"/>
    <mergeCell ref="B4:C4"/>
    <mergeCell ref="B5:C5"/>
    <mergeCell ref="D2:E2"/>
    <mergeCell ref="D3:E3"/>
    <mergeCell ref="D4:E4"/>
    <mergeCell ref="D5:E5"/>
    <mergeCell ref="B19:B26"/>
    <mergeCell ref="C19:C26"/>
    <mergeCell ref="D19:D26"/>
    <mergeCell ref="E19:E26"/>
    <mergeCell ref="C9:C18"/>
    <mergeCell ref="B9:B18"/>
  </mergeCells>
  <phoneticPr fontId="1"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计划概要</vt:lpstr>
      <vt:lpstr>甘特图</vt:lpstr>
      <vt:lpstr>导入程序及细部计划</vt:lpstr>
    </vt:vector>
  </TitlesOfParts>
  <Company>DCMS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PEIJING</dc:creator>
  <cp:lastModifiedBy>Microsoft Office 用户</cp:lastModifiedBy>
  <cp:lastPrinted>2014-07-07T11:40:18Z</cp:lastPrinted>
  <dcterms:created xsi:type="dcterms:W3CDTF">2005-10-24T08:51:17Z</dcterms:created>
  <dcterms:modified xsi:type="dcterms:W3CDTF">2019-09-17T12:17:37Z</dcterms:modified>
</cp:coreProperties>
</file>