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D'Amore\Source\Repos\ccda-search\"/>
    </mc:Choice>
  </mc:AlternateContent>
  <xr:revisionPtr revIDLastSave="0" documentId="13_ncr:1_{BB3F5574-E127-41D7-BD28-4F1049589BA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ata" sheetId="1" r:id="rId1"/>
    <sheet name="Sheet3" sheetId="9" r:id="rId2"/>
    <sheet name="app_b" sheetId="6" r:id="rId3"/>
    <sheet name="cda_search" sheetId="4" r:id="rId4"/>
    <sheet name="pub_releases_dates" sheetId="3" r:id="rId5"/>
    <sheet name="Sheet1" sheetId="5" r:id="rId6"/>
    <sheet name="2022_New_Pages" sheetId="7" r:id="rId7"/>
    <sheet name="Sheet2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G216" i="1"/>
  <c r="A4" i="1"/>
  <c r="A5" i="1" s="1"/>
  <c r="A6" i="1" s="1"/>
  <c r="A7" i="1" s="1"/>
  <c r="A8" i="1" s="1"/>
  <c r="A9" i="1" s="1"/>
  <c r="A10" i="1" s="1"/>
  <c r="A11" i="1" s="1"/>
  <c r="A12" i="1" s="1"/>
  <c r="A13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15" i="1" s="1"/>
  <c r="A251" i="1" s="1"/>
  <c r="A252" i="1" s="1"/>
  <c r="M17" i="9"/>
  <c r="M16" i="9"/>
  <c r="M15" i="9"/>
  <c r="M14" i="9"/>
  <c r="M13" i="9"/>
  <c r="M12" i="9"/>
  <c r="M1" i="9"/>
  <c r="M2" i="9"/>
  <c r="M3" i="9"/>
  <c r="M4" i="9"/>
  <c r="M5" i="9"/>
  <c r="M6" i="9"/>
  <c r="M7" i="9"/>
  <c r="M8" i="9"/>
  <c r="M9" i="9"/>
  <c r="M10" i="9"/>
  <c r="M11" i="9"/>
  <c r="K236" i="1"/>
  <c r="K227" i="1"/>
  <c r="K147" i="1"/>
  <c r="K109" i="1"/>
  <c r="K108" i="1"/>
  <c r="K226" i="1"/>
  <c r="K214" i="1"/>
  <c r="K196" i="1"/>
  <c r="K130" i="1"/>
  <c r="K127" i="1"/>
  <c r="K247" i="1"/>
  <c r="K246" i="1"/>
  <c r="K245" i="1"/>
  <c r="N108" i="1"/>
  <c r="N109" i="1"/>
  <c r="N147" i="1"/>
  <c r="N227" i="1"/>
  <c r="N236" i="1"/>
  <c r="N226" i="1"/>
  <c r="N214" i="1"/>
  <c r="N196" i="1"/>
  <c r="N130" i="1"/>
  <c r="N127" i="1"/>
  <c r="N247" i="1"/>
  <c r="N246" i="1"/>
  <c r="N245" i="1"/>
  <c r="N222" i="1"/>
  <c r="N175" i="1"/>
  <c r="N174" i="1"/>
  <c r="N165" i="1"/>
  <c r="N164" i="1"/>
  <c r="N162" i="1"/>
  <c r="N158" i="1"/>
  <c r="N139" i="1"/>
  <c r="N132" i="1"/>
  <c r="N129" i="1"/>
  <c r="N123" i="1"/>
  <c r="N118" i="1"/>
  <c r="N112" i="1"/>
  <c r="N237" i="1"/>
  <c r="N219" i="1"/>
  <c r="N177" i="1"/>
  <c r="N116" i="1"/>
  <c r="N115" i="1"/>
  <c r="N114" i="1"/>
  <c r="N113" i="1"/>
  <c r="N110" i="1"/>
  <c r="N62" i="1"/>
  <c r="N25" i="1"/>
  <c r="G159" i="1"/>
  <c r="G222" i="1"/>
  <c r="G175" i="1"/>
  <c r="G174" i="1"/>
  <c r="G165" i="1"/>
  <c r="G164" i="1"/>
  <c r="G162" i="1"/>
  <c r="G158" i="1"/>
  <c r="G139" i="1"/>
  <c r="G132" i="1"/>
  <c r="G129" i="1"/>
  <c r="G123" i="1"/>
  <c r="G118" i="1"/>
  <c r="G112" i="1"/>
  <c r="G237" i="1"/>
  <c r="G245" i="1"/>
  <c r="G246" i="1"/>
  <c r="G247" i="1"/>
  <c r="G236" i="1"/>
  <c r="G227" i="1"/>
  <c r="G147" i="1"/>
  <c r="G109" i="1"/>
  <c r="G108" i="1"/>
  <c r="G229" i="1"/>
  <c r="G226" i="1"/>
  <c r="G218" i="1"/>
  <c r="G217" i="1"/>
  <c r="G214" i="1"/>
  <c r="G202" i="1"/>
  <c r="G196" i="1"/>
  <c r="G193" i="1"/>
  <c r="G191" i="1"/>
  <c r="G192" i="1"/>
  <c r="G168" i="1"/>
  <c r="G150" i="1"/>
  <c r="G148" i="1"/>
  <c r="G130" i="1"/>
  <c r="G127" i="1"/>
  <c r="G124" i="1"/>
  <c r="K230" i="8"/>
  <c r="K229" i="8"/>
  <c r="K228" i="8"/>
  <c r="K227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G228" i="1"/>
  <c r="G252" i="1"/>
  <c r="G251" i="1"/>
  <c r="G250" i="1"/>
  <c r="G249" i="1"/>
  <c r="G248" i="1"/>
  <c r="G244" i="1"/>
  <c r="G243" i="1"/>
  <c r="G242" i="1"/>
  <c r="G15" i="1"/>
  <c r="G241" i="1"/>
  <c r="G240" i="1"/>
  <c r="G239" i="1"/>
  <c r="G238" i="1"/>
  <c r="G235" i="1"/>
  <c r="G234" i="1"/>
  <c r="G102" i="1"/>
  <c r="G233" i="1"/>
  <c r="G232" i="1"/>
  <c r="G231" i="1"/>
  <c r="G230" i="1"/>
  <c r="G225" i="1"/>
  <c r="G224" i="1"/>
  <c r="G223" i="1"/>
  <c r="G221" i="1"/>
  <c r="G220" i="1"/>
  <c r="G215" i="1"/>
  <c r="G213" i="1"/>
  <c r="G212" i="1"/>
  <c r="G211" i="1"/>
  <c r="G210" i="1"/>
  <c r="G209" i="1"/>
  <c r="G208" i="1"/>
  <c r="G207" i="1"/>
  <c r="G206" i="1"/>
  <c r="G205" i="1"/>
  <c r="G204" i="1"/>
  <c r="G203" i="1"/>
  <c r="G163" i="1"/>
  <c r="G201" i="1"/>
  <c r="G200" i="1"/>
  <c r="G199" i="1"/>
  <c r="G198" i="1"/>
  <c r="G197" i="1"/>
  <c r="G195" i="1"/>
  <c r="G194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6" i="1"/>
  <c r="G173" i="1"/>
  <c r="G172" i="1"/>
  <c r="G171" i="1"/>
  <c r="G170" i="1"/>
  <c r="G169" i="1"/>
  <c r="G167" i="1"/>
  <c r="G166" i="1"/>
  <c r="G161" i="1"/>
  <c r="G160" i="1"/>
  <c r="G157" i="1"/>
  <c r="G156" i="1"/>
  <c r="G155" i="1"/>
  <c r="G154" i="1"/>
  <c r="G153" i="1"/>
  <c r="G152" i="1"/>
  <c r="G151" i="1"/>
  <c r="G149" i="1"/>
  <c r="G146" i="1"/>
  <c r="G145" i="1"/>
  <c r="G144" i="1"/>
  <c r="G143" i="1"/>
  <c r="G142" i="1"/>
  <c r="G141" i="1"/>
  <c r="G140" i="1"/>
  <c r="G138" i="1"/>
  <c r="G137" i="1"/>
  <c r="G136" i="1"/>
  <c r="G135" i="1"/>
  <c r="G134" i="1"/>
  <c r="G133" i="1"/>
  <c r="G131" i="1"/>
  <c r="G128" i="1"/>
  <c r="G126" i="1"/>
  <c r="G125" i="1"/>
  <c r="G122" i="1"/>
  <c r="G121" i="1"/>
  <c r="G120" i="1"/>
  <c r="G119" i="1"/>
  <c r="G117" i="1"/>
  <c r="G111" i="1"/>
  <c r="G107" i="1"/>
  <c r="G104" i="1"/>
  <c r="G103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4" i="1"/>
  <c r="G23" i="1"/>
  <c r="G22" i="1"/>
  <c r="G21" i="1"/>
  <c r="G20" i="1"/>
  <c r="G19" i="1"/>
  <c r="G18" i="1"/>
  <c r="G17" i="1"/>
  <c r="G16" i="1"/>
  <c r="G13" i="1"/>
  <c r="G12" i="1"/>
  <c r="G11" i="1"/>
  <c r="G10" i="1"/>
  <c r="G9" i="1"/>
  <c r="G8" i="1"/>
  <c r="G7" i="1"/>
  <c r="G6" i="1"/>
  <c r="G5" i="1"/>
  <c r="G4" i="1"/>
  <c r="G3" i="1"/>
  <c r="G2" i="1"/>
  <c r="D1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K222" i="1"/>
  <c r="K175" i="1"/>
  <c r="K174" i="1"/>
  <c r="K165" i="1"/>
  <c r="K164" i="1"/>
  <c r="K162" i="1"/>
  <c r="K158" i="1"/>
  <c r="K139" i="1"/>
  <c r="K132" i="1"/>
  <c r="K129" i="1"/>
  <c r="K123" i="1"/>
  <c r="K118" i="1"/>
  <c r="K112" i="1"/>
  <c r="K237" i="1"/>
  <c r="K219" i="1"/>
  <c r="K177" i="1"/>
  <c r="K116" i="1"/>
  <c r="K115" i="1"/>
  <c r="K114" i="1"/>
  <c r="K113" i="1"/>
  <c r="K25" i="1"/>
  <c r="J110" i="1"/>
  <c r="K110" i="1" s="1"/>
  <c r="J62" i="1"/>
  <c r="K62" i="1" s="1"/>
  <c r="E96" i="5"/>
  <c r="E95" i="5"/>
  <c r="E94" i="5"/>
  <c r="E93" i="5"/>
  <c r="E92" i="5"/>
  <c r="E91" i="5"/>
  <c r="E90" i="5"/>
  <c r="E89" i="5"/>
  <c r="E88" i="5"/>
  <c r="E87" i="5"/>
  <c r="E86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B81" i="5"/>
  <c r="B82" i="5" s="1"/>
  <c r="B83" i="5" s="1"/>
  <c r="B76" i="5"/>
  <c r="B77" i="5" s="1"/>
  <c r="B78" i="5" s="1"/>
  <c r="B79" i="5" s="1"/>
  <c r="B80" i="5" s="1"/>
  <c r="B71" i="5"/>
  <c r="B72" i="5" s="1"/>
  <c r="B73" i="5" s="1"/>
  <c r="B74" i="5" s="1"/>
  <c r="B75" i="5" s="1"/>
  <c r="B66" i="5"/>
  <c r="B67" i="5" s="1"/>
  <c r="B68" i="5" s="1"/>
  <c r="B69" i="5" s="1"/>
  <c r="B70" i="5" s="1"/>
  <c r="B60" i="5"/>
  <c r="B61" i="5" s="1"/>
  <c r="B62" i="5" s="1"/>
  <c r="B63" i="5" s="1"/>
  <c r="B64" i="5" s="1"/>
  <c r="B65" i="5" s="1"/>
  <c r="B59" i="5"/>
  <c r="B48" i="5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42" i="5"/>
  <c r="B43" i="5" s="1"/>
  <c r="B44" i="5" s="1"/>
  <c r="B45" i="5" s="1"/>
  <c r="B46" i="5" s="1"/>
  <c r="B47" i="5" s="1"/>
  <c r="B27" i="5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20" i="5"/>
  <c r="B21" i="5" s="1"/>
  <c r="B22" i="5" s="1"/>
  <c r="B23" i="5" s="1"/>
  <c r="B24" i="5" s="1"/>
  <c r="B25" i="5" s="1"/>
  <c r="B26" i="5" s="1"/>
  <c r="B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" i="5"/>
  <c r="B3" i="5" s="1"/>
  <c r="B4" i="5" s="1"/>
  <c r="B5" i="5" s="1"/>
  <c r="B6" i="5" s="1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G219" i="1"/>
  <c r="G177" i="1"/>
  <c r="G116" i="1"/>
  <c r="G115" i="1"/>
  <c r="G114" i="1"/>
  <c r="G113" i="1"/>
  <c r="G110" i="1"/>
  <c r="G62" i="1"/>
  <c r="G25" i="1"/>
  <c r="N252" i="1"/>
  <c r="N251" i="1"/>
  <c r="N250" i="1"/>
  <c r="N249" i="1"/>
  <c r="N248" i="1"/>
  <c r="N244" i="1"/>
  <c r="N243" i="1"/>
  <c r="N242" i="1"/>
  <c r="N15" i="1"/>
  <c r="N14" i="1"/>
  <c r="N241" i="1"/>
  <c r="N240" i="1"/>
  <c r="N239" i="1"/>
  <c r="N238" i="1"/>
  <c r="N235" i="1"/>
  <c r="N234" i="1"/>
  <c r="N102" i="1"/>
  <c r="N233" i="1"/>
  <c r="N232" i="1"/>
  <c r="N231" i="1"/>
  <c r="N230" i="1"/>
  <c r="N229" i="1"/>
  <c r="N228" i="1"/>
  <c r="N225" i="1"/>
  <c r="N224" i="1"/>
  <c r="N223" i="1"/>
  <c r="N221" i="1"/>
  <c r="N220" i="1"/>
  <c r="N218" i="1"/>
  <c r="N217" i="1"/>
  <c r="N216" i="1"/>
  <c r="N215" i="1"/>
  <c r="N213" i="1"/>
  <c r="N212" i="1"/>
  <c r="N211" i="1"/>
  <c r="N210" i="1"/>
  <c r="N209" i="1"/>
  <c r="N208" i="1"/>
  <c r="N207" i="1"/>
  <c r="N206" i="1"/>
  <c r="N205" i="1"/>
  <c r="N204" i="1"/>
  <c r="N203" i="1"/>
  <c r="N163" i="1"/>
  <c r="N202" i="1"/>
  <c r="N201" i="1"/>
  <c r="N200" i="1"/>
  <c r="N199" i="1"/>
  <c r="N198" i="1"/>
  <c r="N197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6" i="1"/>
  <c r="N173" i="1"/>
  <c r="N172" i="1"/>
  <c r="N171" i="1"/>
  <c r="N170" i="1"/>
  <c r="N169" i="1"/>
  <c r="N168" i="1"/>
  <c r="N167" i="1"/>
  <c r="N166" i="1"/>
  <c r="N161" i="1"/>
  <c r="N160" i="1"/>
  <c r="N159" i="1"/>
  <c r="N157" i="1"/>
  <c r="N156" i="1"/>
  <c r="N155" i="1"/>
  <c r="N154" i="1"/>
  <c r="N153" i="1"/>
  <c r="N152" i="1"/>
  <c r="N151" i="1"/>
  <c r="N150" i="1"/>
  <c r="N149" i="1"/>
  <c r="N148" i="1"/>
  <c r="N146" i="1"/>
  <c r="N145" i="1"/>
  <c r="N144" i="1"/>
  <c r="N143" i="1"/>
  <c r="N142" i="1"/>
  <c r="N141" i="1"/>
  <c r="N140" i="1"/>
  <c r="N138" i="1"/>
  <c r="N137" i="1"/>
  <c r="N136" i="1"/>
  <c r="N135" i="1"/>
  <c r="N134" i="1"/>
  <c r="N133" i="1"/>
  <c r="N131" i="1"/>
  <c r="N128" i="1"/>
  <c r="N126" i="1"/>
  <c r="N125" i="1"/>
  <c r="N124" i="1"/>
  <c r="N122" i="1"/>
  <c r="N121" i="1"/>
  <c r="N120" i="1"/>
  <c r="N119" i="1"/>
  <c r="N117" i="1"/>
  <c r="N111" i="1"/>
  <c r="N107" i="1"/>
  <c r="N106" i="1"/>
  <c r="N105" i="1"/>
  <c r="N104" i="1"/>
  <c r="N103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4" i="1"/>
  <c r="N23" i="1"/>
  <c r="N22" i="1"/>
  <c r="N21" i="1"/>
  <c r="N20" i="1"/>
  <c r="N19" i="1"/>
  <c r="N18" i="1"/>
  <c r="N17" i="1"/>
  <c r="N16" i="1"/>
  <c r="N13" i="1"/>
  <c r="N12" i="1"/>
  <c r="N11" i="1"/>
  <c r="N10" i="1"/>
  <c r="N9" i="1"/>
  <c r="N8" i="1"/>
  <c r="N7" i="1"/>
  <c r="N6" i="1"/>
  <c r="N5" i="1"/>
  <c r="N4" i="1"/>
  <c r="N3" i="1"/>
  <c r="N2" i="1"/>
  <c r="K14" i="1"/>
  <c r="K249" i="1"/>
  <c r="K244" i="1"/>
  <c r="K238" i="1"/>
  <c r="K234" i="1"/>
  <c r="K233" i="1"/>
  <c r="K229" i="1"/>
  <c r="K225" i="1"/>
  <c r="K223" i="1"/>
  <c r="K217" i="1"/>
  <c r="K215" i="1"/>
  <c r="K212" i="1"/>
  <c r="K208" i="1"/>
  <c r="K204" i="1"/>
  <c r="K201" i="1"/>
  <c r="K199" i="1"/>
  <c r="K197" i="1"/>
  <c r="K192" i="1"/>
  <c r="K184" i="1"/>
  <c r="K182" i="1"/>
  <c r="K180" i="1"/>
  <c r="K173" i="1"/>
  <c r="K171" i="1"/>
  <c r="K169" i="1"/>
  <c r="K161" i="1"/>
  <c r="K159" i="1"/>
  <c r="K156" i="1"/>
  <c r="K152" i="1"/>
  <c r="K150" i="1"/>
  <c r="K148" i="1"/>
  <c r="K143" i="1"/>
  <c r="K141" i="1"/>
  <c r="K138" i="1"/>
  <c r="K134" i="1"/>
  <c r="K126" i="1"/>
  <c r="K121" i="1"/>
  <c r="K119" i="1"/>
  <c r="K111" i="1"/>
  <c r="K104" i="1"/>
  <c r="K95" i="1"/>
  <c r="K93" i="1"/>
  <c r="K91" i="1"/>
  <c r="K87" i="1"/>
  <c r="K85" i="1"/>
  <c r="K83" i="1"/>
  <c r="K79" i="1"/>
  <c r="K77" i="1"/>
  <c r="K75" i="1"/>
  <c r="K71" i="1"/>
  <c r="K69" i="1"/>
  <c r="K67" i="1"/>
  <c r="K63" i="1"/>
  <c r="K60" i="1"/>
  <c r="K58" i="1"/>
  <c r="K54" i="1"/>
  <c r="K50" i="1"/>
  <c r="K46" i="1"/>
  <c r="K44" i="1"/>
  <c r="K42" i="1"/>
  <c r="K38" i="1"/>
  <c r="K31" i="1"/>
  <c r="K30" i="1"/>
  <c r="K29" i="1"/>
  <c r="K28" i="1"/>
  <c r="K26" i="1"/>
  <c r="K22" i="1"/>
  <c r="K21" i="1"/>
  <c r="K20" i="1"/>
  <c r="K19" i="1"/>
  <c r="K17" i="1"/>
  <c r="K13" i="1"/>
  <c r="K12" i="1"/>
  <c r="K11" i="1"/>
  <c r="K8" i="1"/>
  <c r="K5" i="1"/>
  <c r="K4" i="1"/>
  <c r="K3" i="1"/>
  <c r="K2" i="1"/>
  <c r="K252" i="1"/>
  <c r="K251" i="1"/>
  <c r="K250" i="1"/>
  <c r="K248" i="1"/>
  <c r="K243" i="1"/>
  <c r="K242" i="1"/>
  <c r="K241" i="1"/>
  <c r="K240" i="1"/>
  <c r="K239" i="1"/>
  <c r="K235" i="1"/>
  <c r="K102" i="1"/>
  <c r="K232" i="1"/>
  <c r="K231" i="1"/>
  <c r="K230" i="1"/>
  <c r="K228" i="1"/>
  <c r="K224" i="1"/>
  <c r="K221" i="1"/>
  <c r="K220" i="1"/>
  <c r="K218" i="1"/>
  <c r="K216" i="1"/>
  <c r="K213" i="1"/>
  <c r="K211" i="1"/>
  <c r="K210" i="1"/>
  <c r="K209" i="1"/>
  <c r="K207" i="1"/>
  <c r="K206" i="1"/>
  <c r="K205" i="1"/>
  <c r="K203" i="1"/>
  <c r="K163" i="1"/>
  <c r="K202" i="1"/>
  <c r="K200" i="1"/>
  <c r="K198" i="1"/>
  <c r="K195" i="1"/>
  <c r="K194" i="1"/>
  <c r="K193" i="1"/>
  <c r="K191" i="1"/>
  <c r="K190" i="1"/>
  <c r="K189" i="1"/>
  <c r="K188" i="1"/>
  <c r="K187" i="1"/>
  <c r="K186" i="1"/>
  <c r="K185" i="1"/>
  <c r="K183" i="1"/>
  <c r="K181" i="1"/>
  <c r="K179" i="1"/>
  <c r="K178" i="1"/>
  <c r="K176" i="1"/>
  <c r="K172" i="1"/>
  <c r="K170" i="1"/>
  <c r="K168" i="1"/>
  <c r="K167" i="1"/>
  <c r="K166" i="1"/>
  <c r="K160" i="1"/>
  <c r="K157" i="1"/>
  <c r="K155" i="1"/>
  <c r="K154" i="1"/>
  <c r="K153" i="1"/>
  <c r="K151" i="1"/>
  <c r="K149" i="1"/>
  <c r="K146" i="1"/>
  <c r="K145" i="1"/>
  <c r="K144" i="1"/>
  <c r="K142" i="1"/>
  <c r="K140" i="1"/>
  <c r="K137" i="1"/>
  <c r="K136" i="1"/>
  <c r="K135" i="1"/>
  <c r="K133" i="1"/>
  <c r="K131" i="1"/>
  <c r="K128" i="1"/>
  <c r="K125" i="1"/>
  <c r="K124" i="1"/>
  <c r="K122" i="1"/>
  <c r="K120" i="1"/>
  <c r="K117" i="1"/>
  <c r="K107" i="1"/>
  <c r="K106" i="1"/>
  <c r="K105" i="1"/>
  <c r="K103" i="1"/>
  <c r="K101" i="1"/>
  <c r="K100" i="1"/>
  <c r="K99" i="1"/>
  <c r="K98" i="1"/>
  <c r="K97" i="1"/>
  <c r="K96" i="1"/>
  <c r="K94" i="1"/>
  <c r="K92" i="1"/>
  <c r="K90" i="1"/>
  <c r="K89" i="1"/>
  <c r="K88" i="1"/>
  <c r="K86" i="1"/>
  <c r="K84" i="1"/>
  <c r="K82" i="1"/>
  <c r="K81" i="1"/>
  <c r="K80" i="1"/>
  <c r="K78" i="1"/>
  <c r="K76" i="1"/>
  <c r="K74" i="1"/>
  <c r="K73" i="1"/>
  <c r="K72" i="1"/>
  <c r="K70" i="1"/>
  <c r="K68" i="1"/>
  <c r="K66" i="1"/>
  <c r="K65" i="1"/>
  <c r="K64" i="1"/>
  <c r="K61" i="1"/>
  <c r="K59" i="1"/>
  <c r="K57" i="1"/>
  <c r="K56" i="1"/>
  <c r="K55" i="1"/>
  <c r="K53" i="1"/>
  <c r="K52" i="1"/>
  <c r="K51" i="1"/>
  <c r="K49" i="1"/>
  <c r="K48" i="1"/>
  <c r="K47" i="1"/>
  <c r="K45" i="1"/>
  <c r="K43" i="1"/>
  <c r="K41" i="1"/>
  <c r="K40" i="1"/>
  <c r="K39" i="1"/>
  <c r="K37" i="1"/>
  <c r="K36" i="1"/>
  <c r="K35" i="1"/>
  <c r="K34" i="1"/>
  <c r="K33" i="1"/>
  <c r="K32" i="1"/>
  <c r="K27" i="1"/>
  <c r="K24" i="1"/>
  <c r="K23" i="1"/>
  <c r="K18" i="1"/>
  <c r="K16" i="1"/>
  <c r="K15" i="1"/>
  <c r="K10" i="1"/>
  <c r="K9" i="1"/>
  <c r="K7" i="1"/>
  <c r="K6" i="1"/>
  <c r="M6" i="1" l="1"/>
  <c r="M7" i="1"/>
  <c r="M2" i="1"/>
  <c r="M3" i="1"/>
  <c r="M9" i="1"/>
  <c r="M10" i="1"/>
  <c r="M11" i="1"/>
  <c r="M12" i="1"/>
  <c r="M13" i="1"/>
  <c r="M8" i="1"/>
  <c r="M4" i="1"/>
  <c r="M5" i="1"/>
  <c r="M99" i="1"/>
  <c r="M98" i="1"/>
  <c r="M100" i="1" l="1"/>
  <c r="M101" i="1" l="1"/>
  <c r="M102" i="1" l="1"/>
  <c r="M103" i="1" l="1"/>
  <c r="M104" i="1" l="1"/>
  <c r="M105" i="1" l="1"/>
  <c r="M106" i="1" l="1"/>
  <c r="M107" i="1" l="1"/>
  <c r="M108" i="1" l="1"/>
  <c r="M109" i="1" l="1"/>
  <c r="M110" i="1" l="1"/>
  <c r="M111" i="1" l="1"/>
  <c r="M112" i="1" l="1"/>
  <c r="M113" i="1" l="1"/>
  <c r="M114" i="1" l="1"/>
  <c r="M115" i="1" l="1"/>
  <c r="M116" i="1" l="1"/>
  <c r="M117" i="1" l="1"/>
  <c r="M118" i="1" l="1"/>
  <c r="M119" i="1" l="1"/>
  <c r="M120" i="1" l="1"/>
  <c r="M121" i="1" l="1"/>
  <c r="M122" i="1" l="1"/>
  <c r="M123" i="1" l="1"/>
  <c r="M124" i="1" l="1"/>
  <c r="M125" i="1" l="1"/>
  <c r="M126" i="1" l="1"/>
  <c r="M127" i="1" l="1"/>
  <c r="M128" i="1" l="1"/>
  <c r="M129" i="1" l="1"/>
  <c r="M130" i="1" l="1"/>
  <c r="M131" i="1" l="1"/>
  <c r="M132" i="1" l="1"/>
  <c r="M133" i="1" l="1"/>
  <c r="M134" i="1" l="1"/>
  <c r="M135" i="1" l="1"/>
  <c r="M136" i="1" l="1"/>
  <c r="M137" i="1" l="1"/>
  <c r="M138" i="1" l="1"/>
  <c r="M139" i="1" l="1"/>
  <c r="M140" i="1" l="1"/>
  <c r="M141" i="1" l="1"/>
  <c r="M142" i="1" l="1"/>
  <c r="M143" i="1" l="1"/>
  <c r="M144" i="1" l="1"/>
  <c r="M145" i="1" l="1"/>
  <c r="M146" i="1" l="1"/>
  <c r="M147" i="1" l="1"/>
  <c r="M148" i="1" l="1"/>
  <c r="M149" i="1" l="1"/>
  <c r="M150" i="1" l="1"/>
  <c r="M151" i="1" l="1"/>
  <c r="M152" i="1" l="1"/>
  <c r="M153" i="1" l="1"/>
  <c r="M154" i="1" l="1"/>
  <c r="M155" i="1" l="1"/>
  <c r="M156" i="1" l="1"/>
  <c r="M157" i="1" l="1"/>
  <c r="M158" i="1" l="1"/>
  <c r="M159" i="1" l="1"/>
  <c r="M160" i="1" l="1"/>
  <c r="M161" i="1" l="1"/>
  <c r="M162" i="1" l="1"/>
  <c r="M163" i="1" l="1"/>
  <c r="M164" i="1" l="1"/>
  <c r="M165" i="1" l="1"/>
  <c r="M166" i="1" l="1"/>
  <c r="M167" i="1" l="1"/>
  <c r="M168" i="1" l="1"/>
  <c r="M169" i="1" l="1"/>
  <c r="M170" i="1" l="1"/>
  <c r="M171" i="1" l="1"/>
  <c r="M172" i="1" l="1"/>
  <c r="M173" i="1" l="1"/>
  <c r="M174" i="1" l="1"/>
  <c r="M175" i="1" l="1"/>
  <c r="M176" i="1" l="1"/>
  <c r="M177" i="1" l="1"/>
  <c r="M178" i="1" l="1"/>
  <c r="M179" i="1" l="1"/>
  <c r="M180" i="1" l="1"/>
  <c r="M181" i="1" l="1"/>
  <c r="M182" i="1" l="1"/>
  <c r="M183" i="1" l="1"/>
  <c r="M184" i="1" l="1"/>
  <c r="M185" i="1" l="1"/>
  <c r="M186" i="1" l="1"/>
  <c r="M187" i="1" l="1"/>
  <c r="M188" i="1" l="1"/>
  <c r="M189" i="1" l="1"/>
  <c r="M190" i="1" l="1"/>
  <c r="M191" i="1" l="1"/>
  <c r="M192" i="1" l="1"/>
  <c r="M193" i="1" l="1"/>
  <c r="M194" i="1" l="1"/>
  <c r="M195" i="1" l="1"/>
  <c r="M196" i="1" l="1"/>
  <c r="M197" i="1" l="1"/>
  <c r="M198" i="1" l="1"/>
  <c r="M199" i="1" l="1"/>
  <c r="M200" i="1" l="1"/>
  <c r="M201" i="1" l="1"/>
  <c r="M202" i="1" l="1"/>
  <c r="M203" i="1" l="1"/>
  <c r="M204" i="1" l="1"/>
  <c r="M205" i="1" l="1"/>
  <c r="M206" i="1" l="1"/>
  <c r="M207" i="1" l="1"/>
  <c r="M208" i="1" l="1"/>
  <c r="M209" i="1" l="1"/>
  <c r="M210" i="1" l="1"/>
  <c r="M211" i="1" l="1"/>
  <c r="M212" i="1" l="1"/>
  <c r="M213" i="1" l="1"/>
  <c r="M214" i="1" l="1"/>
  <c r="M215" i="1" l="1"/>
  <c r="M216" i="1" l="1"/>
  <c r="M217" i="1" l="1"/>
  <c r="M218" i="1" l="1"/>
  <c r="M219" i="1" l="1"/>
  <c r="M220" i="1" l="1"/>
  <c r="M221" i="1" l="1"/>
  <c r="M222" i="1" l="1"/>
  <c r="M223" i="1" l="1"/>
  <c r="M224" i="1" l="1"/>
  <c r="M225" i="1" l="1"/>
  <c r="M226" i="1" l="1"/>
  <c r="M227" i="1" l="1"/>
  <c r="M228" i="1" l="1"/>
  <c r="M229" i="1" l="1"/>
  <c r="M230" i="1" l="1"/>
  <c r="M231" i="1" l="1"/>
  <c r="M232" i="1" l="1"/>
  <c r="M233" i="1" l="1"/>
  <c r="M234" i="1" l="1"/>
  <c r="M235" i="1" l="1"/>
  <c r="M236" i="1" l="1"/>
  <c r="M237" i="1" l="1"/>
  <c r="M238" i="1" l="1"/>
  <c r="M239" i="1" l="1"/>
  <c r="M240" i="1" l="1"/>
  <c r="M241" i="1" l="1"/>
  <c r="M242" i="1" l="1"/>
  <c r="M243" i="1" l="1"/>
  <c r="M244" i="1" l="1"/>
  <c r="M245" i="1" l="1"/>
  <c r="M246" i="1" l="1"/>
  <c r="M247" i="1" l="1"/>
  <c r="M248" i="1" l="1"/>
  <c r="M249" i="1" l="1"/>
  <c r="M250" i="1" l="1"/>
  <c r="M14" i="1" l="1"/>
  <c r="M15" i="1" l="1"/>
  <c r="M251" i="1" l="1"/>
  <c r="M252" i="1" l="1"/>
  <c r="M16" i="1" l="1"/>
  <c r="M17" i="1" l="1"/>
  <c r="M18" i="1" l="1"/>
  <c r="M19" i="1" l="1"/>
  <c r="M20" i="1" l="1"/>
  <c r="M21" i="1" l="1"/>
  <c r="M22" i="1" l="1"/>
  <c r="M23" i="1" l="1"/>
  <c r="M24" i="1" l="1"/>
  <c r="M25" i="1" l="1"/>
  <c r="M26" i="1" l="1"/>
  <c r="M27" i="1" l="1"/>
  <c r="M28" i="1" l="1"/>
  <c r="M29" i="1" l="1"/>
  <c r="M30" i="1" l="1"/>
  <c r="M31" i="1" l="1"/>
  <c r="M32" i="1" l="1"/>
  <c r="M33" i="1" l="1"/>
  <c r="M34" i="1" l="1"/>
  <c r="M35" i="1" l="1"/>
  <c r="M36" i="1" l="1"/>
  <c r="M37" i="1" l="1"/>
  <c r="M38" i="1" l="1"/>
  <c r="M39" i="1" l="1"/>
  <c r="M40" i="1" l="1"/>
  <c r="M41" i="1" l="1"/>
  <c r="M42" i="1" l="1"/>
  <c r="M43" i="1" l="1"/>
  <c r="M44" i="1" l="1"/>
  <c r="M45" i="1" l="1"/>
  <c r="M46" i="1" l="1"/>
  <c r="M47" i="1" l="1"/>
  <c r="M48" i="1" l="1"/>
  <c r="M49" i="1" l="1"/>
  <c r="M50" i="1" l="1"/>
  <c r="M51" i="1" l="1"/>
  <c r="M52" i="1" l="1"/>
  <c r="M53" i="1" l="1"/>
  <c r="M54" i="1" l="1"/>
  <c r="M55" i="1" l="1"/>
  <c r="M56" i="1" l="1"/>
  <c r="M57" i="1" l="1"/>
  <c r="M58" i="1" l="1"/>
  <c r="M59" i="1" l="1"/>
  <c r="M60" i="1" l="1"/>
  <c r="M61" i="1" l="1"/>
  <c r="M62" i="1" l="1"/>
  <c r="M63" i="1" l="1"/>
  <c r="M64" i="1" l="1"/>
  <c r="M65" i="1" l="1"/>
  <c r="M66" i="1" l="1"/>
  <c r="M67" i="1" l="1"/>
  <c r="M68" i="1" l="1"/>
  <c r="M69" i="1" l="1"/>
  <c r="M70" i="1" l="1"/>
  <c r="M71" i="1" l="1"/>
  <c r="M72" i="1" l="1"/>
  <c r="M73" i="1" l="1"/>
  <c r="M74" i="1" l="1"/>
  <c r="M75" i="1" l="1"/>
  <c r="M76" i="1" l="1"/>
  <c r="M77" i="1" l="1"/>
  <c r="M78" i="1" l="1"/>
  <c r="M79" i="1" l="1"/>
  <c r="M80" i="1" l="1"/>
  <c r="M81" i="1" l="1"/>
  <c r="M82" i="1" l="1"/>
  <c r="M83" i="1" l="1"/>
  <c r="M84" i="1" l="1"/>
  <c r="M85" i="1" l="1"/>
  <c r="M86" i="1" l="1"/>
  <c r="M87" i="1" l="1"/>
  <c r="M88" i="1" l="1"/>
  <c r="M89" i="1" l="1"/>
  <c r="M90" i="1" l="1"/>
  <c r="M91" i="1" l="1"/>
  <c r="M92" i="1" l="1"/>
  <c r="M93" i="1" l="1"/>
  <c r="M94" i="1" l="1"/>
  <c r="M95" i="1" l="1"/>
  <c r="M96" i="1" l="1"/>
  <c r="M97" i="1"/>
</calcChain>
</file>

<file path=xl/sharedStrings.xml><?xml version="1.0" encoding="utf-8"?>
<sst xmlns="http://schemas.openxmlformats.org/spreadsheetml/2006/main" count="4784" uniqueCount="1924">
  <si>
    <t>Template_Type</t>
  </si>
  <si>
    <t>Template_Desc</t>
  </si>
  <si>
    <t>Template_OID</t>
  </si>
  <si>
    <t>Contained_By</t>
  </si>
  <si>
    <t>CONF</t>
  </si>
  <si>
    <t xml:space="preserve">US Realm Header </t>
  </si>
  <si>
    <t>2.16.840.1.113883.10.20.22.1.1</t>
  </si>
  <si>
    <t xml:space="preserve">Care Plan </t>
  </si>
  <si>
    <t>2.16.840.1.113883.10.20.22.1.15</t>
  </si>
  <si>
    <t xml:space="preserve">Consultation Note  </t>
  </si>
  <si>
    <t>2.16.840.1.113883.10.20.22.1.4</t>
  </si>
  <si>
    <t xml:space="preserve">Continuity of Care Document (CCD)  </t>
  </si>
  <si>
    <t>2.16.840.1.113883.10.20.22.1.2</t>
  </si>
  <si>
    <t xml:space="preserve">Diagnostic Imaging Report  </t>
  </si>
  <si>
    <t>2.16.840.1.113883.10.20.22.1.5</t>
  </si>
  <si>
    <t xml:space="preserve">Discharge Summary </t>
  </si>
  <si>
    <t>2.16.840.1.113883.10.20.22.1.8</t>
  </si>
  <si>
    <t xml:space="preserve">History and Physical  </t>
  </si>
  <si>
    <t>2.16.840.1.113883.10.20.22.1.3</t>
  </si>
  <si>
    <t xml:space="preserve">Operative Note  </t>
  </si>
  <si>
    <t>2.16.840.1.113883.10.20.22.1.7</t>
  </si>
  <si>
    <t xml:space="preserve">Procedure Note  </t>
  </si>
  <si>
    <t>2.16.840.1.113883.10.20.22.1.6</t>
  </si>
  <si>
    <t xml:space="preserve">Progress Note </t>
  </si>
  <si>
    <t>2.16.840.1.113883.10.20.22.1.9</t>
  </si>
  <si>
    <t xml:space="preserve">Referral Note </t>
  </si>
  <si>
    <t>2.16.840.1.113883.10.20.22.1.14</t>
  </si>
  <si>
    <t xml:space="preserve">Transfer Summary  </t>
  </si>
  <si>
    <t>2.16.840.1.113883.10.20.22.1.13</t>
  </si>
  <si>
    <t xml:space="preserve">Unstructured Document  </t>
  </si>
  <si>
    <t>2.16.840.1.113883.10.20.22.1.10</t>
  </si>
  <si>
    <t xml:space="preserve">US Realm Header for Patient Generated Document </t>
  </si>
  <si>
    <t>2.16.840.1.113883.10.20.29.1</t>
  </si>
  <si>
    <t xml:space="preserve">Admission Diagnosis Section </t>
  </si>
  <si>
    <t>2.16.840.1.113883.10.20.22.2.43</t>
  </si>
  <si>
    <t xml:space="preserve">Admission Medications Section (entries optional)  </t>
  </si>
  <si>
    <t>2.16.840.1.113883.10.20.22.2.44</t>
  </si>
  <si>
    <t xml:space="preserve">Advance Directives Section (entries optional) </t>
  </si>
  <si>
    <t>2.16.840.1.113883.10.20.22.2.21</t>
  </si>
  <si>
    <t xml:space="preserve">Advance Directives Section (entries required) </t>
  </si>
  <si>
    <t>2.16.840.1.113883.10.20.22.2.21.1</t>
  </si>
  <si>
    <t xml:space="preserve">Allergies and Intolerances Section (entries optional)  </t>
  </si>
  <si>
    <t>2.16.840.1.113883.10.20.22.2.6</t>
  </si>
  <si>
    <t xml:space="preserve">Allergies and Intolerances Section (entries required) </t>
  </si>
  <si>
    <t>2.16.840.1.113883.10.20.22.2.6.1</t>
  </si>
  <si>
    <t xml:space="preserve">Anesthesia Section </t>
  </si>
  <si>
    <t>2.16.840.1.113883.10.20.22.2.25</t>
  </si>
  <si>
    <t xml:space="preserve">Assessment and Plan Section  </t>
  </si>
  <si>
    <t>2.16.840.1.113883.10.20.22.2.9</t>
  </si>
  <si>
    <t xml:space="preserve">Assessment Section </t>
  </si>
  <si>
    <t>2.16.840.1.113883.10.20.22.2.8</t>
  </si>
  <si>
    <t xml:space="preserve">Chief Complaint and Reason for Visit Section </t>
  </si>
  <si>
    <t>2.16.840.1.113883.10.20.22.2.13</t>
  </si>
  <si>
    <t>Chief Complaint Section</t>
  </si>
  <si>
    <t>1.3.6.1.4.1.19376.1.5.3.1.1.13.2.1</t>
  </si>
  <si>
    <t xml:space="preserve">Complications Section </t>
  </si>
  <si>
    <t>2.16.840.1.113883.10.20.22.2.37</t>
  </si>
  <si>
    <t>Course of Care Section</t>
  </si>
  <si>
    <t>2.16.840.1.113883.10.20.22.2.64</t>
  </si>
  <si>
    <t xml:space="preserve">DICOM Object Catalog Section - DCM 121181 </t>
  </si>
  <si>
    <t>2.16.840.1.113883.10.20.6.1.1</t>
  </si>
  <si>
    <t xml:space="preserve">Discharge Diagnosis Section </t>
  </si>
  <si>
    <t>1.3.6.1.4.1.19376.1.5.3.1.3.33</t>
  </si>
  <si>
    <t xml:space="preserve">Discharge Diet Section (DEPRECATED) </t>
  </si>
  <si>
    <t xml:space="preserve">Discharge Medications Section (entries optional) </t>
  </si>
  <si>
    <t>2.16.840.1.113883.10.20.22.2.11</t>
  </si>
  <si>
    <t xml:space="preserve">Discharge Medications Section (entries required)  </t>
  </si>
  <si>
    <t>2.16.840.1.113883.10.20.22.2.11.1</t>
  </si>
  <si>
    <t xml:space="preserve">Encounters Section (entries optional) </t>
  </si>
  <si>
    <t>2.16.840.1.113883.10.20.22.2.22</t>
  </si>
  <si>
    <t xml:space="preserve">Encounters Section (entries required)  </t>
  </si>
  <si>
    <t>2.16.840.1.113883.10.20.22.2.22.1</t>
  </si>
  <si>
    <t xml:space="preserve">Family History Section  </t>
  </si>
  <si>
    <t>2.16.840.1.113883.10.20.22.2.15</t>
  </si>
  <si>
    <t>Fetus Subject Context</t>
  </si>
  <si>
    <t>2.16.840.1.113883.10.20.6.2.3</t>
  </si>
  <si>
    <t>Findings Section (DIR)</t>
  </si>
  <si>
    <t>2.16.840.1.113883.10.20.6.1.2</t>
  </si>
  <si>
    <t xml:space="preserve">Functional Status Section  </t>
  </si>
  <si>
    <t>2.16.840.1.113883.10.20.22.2.14</t>
  </si>
  <si>
    <t>General Status Section</t>
  </si>
  <si>
    <t>2.16.840.1.113883.10.20.2.5</t>
  </si>
  <si>
    <t>Goals Section</t>
  </si>
  <si>
    <t>2.16.840.1.113883.10.20.22.2.60</t>
  </si>
  <si>
    <t xml:space="preserve">Health Concerns Section  </t>
  </si>
  <si>
    <t>2.16.840.1.113883.10.20.22.2.58</t>
  </si>
  <si>
    <t>Health Status Evaluations and Outcomes Section</t>
  </si>
  <si>
    <t>2.16.840.1.113883.10.20.22.2.61</t>
  </si>
  <si>
    <t>History of Present Illness Section</t>
  </si>
  <si>
    <t>1.3.6.1.4.1.19376.1.5.3.1.3.4</t>
  </si>
  <si>
    <t>Hospital Consultations Section</t>
  </si>
  <si>
    <t>2.16.840.1.113883.10.20.22.2.42</t>
  </si>
  <si>
    <t xml:space="preserve">Hospital Course Section </t>
  </si>
  <si>
    <t>1.3.6.1.4.1.19376.1.5.3.1.3.5</t>
  </si>
  <si>
    <t xml:space="preserve">Hospital Discharge Instructions Section </t>
  </si>
  <si>
    <t>2.16.840.1.113883.10.20.22.2.41</t>
  </si>
  <si>
    <t xml:space="preserve">Hospital Discharge Physical Section </t>
  </si>
  <si>
    <t>1.3.6.1.4.1.19376.1.5.3.1.3.26</t>
  </si>
  <si>
    <t>Hospital Discharge Studies Summary Section</t>
  </si>
  <si>
    <t>2.16.840.1.113883.10.20.22.2.16</t>
  </si>
  <si>
    <t xml:space="preserve">Immunizations Section (entries optional)  </t>
  </si>
  <si>
    <t>2.16.840.1.113883.10.20.22.2.2</t>
  </si>
  <si>
    <t xml:space="preserve">Immunizations Section (entries required) </t>
  </si>
  <si>
    <t>2.16.840.1.113883.10.20.22.2.2.1</t>
  </si>
  <si>
    <t xml:space="preserve">Implants Section (DEPRECATED) </t>
  </si>
  <si>
    <t>2.16.840.1.113883.10.20.22.2.33</t>
  </si>
  <si>
    <t xml:space="preserve">Instructions Section  </t>
  </si>
  <si>
    <t>2.16.840.1.113883.10.20.22.2.45</t>
  </si>
  <si>
    <t xml:space="preserve">Interventions Section </t>
  </si>
  <si>
    <t>2.16.840.1.113883.10.20.21.2.3</t>
  </si>
  <si>
    <t xml:space="preserve">Medical (General) History Section </t>
  </si>
  <si>
    <t>2.16.840.1.113883.10.20.22.2.39</t>
  </si>
  <si>
    <t xml:space="preserve">Medical Equipment Section  </t>
  </si>
  <si>
    <t>2.16.840.1.113883.10.20.22.2.23</t>
  </si>
  <si>
    <t xml:space="preserve">Medications Administered Section  </t>
  </si>
  <si>
    <t>2.16.840.1.113883.10.20.22.2.38</t>
  </si>
  <si>
    <t xml:space="preserve">Medications Section (entries optional) </t>
  </si>
  <si>
    <t>2.16.840.1.113883.10.20.22.2.1</t>
  </si>
  <si>
    <t xml:space="preserve">Medications Section (entries required)  </t>
  </si>
  <si>
    <t>2.16.840.1.113883.10.20.22.2.1.1</t>
  </si>
  <si>
    <t xml:space="preserve">Mental Status Section  </t>
  </si>
  <si>
    <t>2.16.840.1.113883.10.20.22.2.56</t>
  </si>
  <si>
    <t>Nutrition Section</t>
  </si>
  <si>
    <t>2.16.840.1.113883.10.20.22.2.57</t>
  </si>
  <si>
    <t>Objective Section</t>
  </si>
  <si>
    <t>2.16.840.1.113883.10.20.21.2.1</t>
  </si>
  <si>
    <t xml:space="preserve">Observer Context </t>
  </si>
  <si>
    <t>2.16.840.1.113883.10.20.6.2.4</t>
  </si>
  <si>
    <t>Operative Note Fluids Section</t>
  </si>
  <si>
    <t>2.16.840.1.113883.10.20.7.12</t>
  </si>
  <si>
    <t>Operative Note Surgical Procedure Section</t>
  </si>
  <si>
    <t>2.16.840.1.113883.10.20.7.14</t>
  </si>
  <si>
    <t xml:space="preserve">Past Medical History </t>
  </si>
  <si>
    <t>2.16.840.1.113883.10.20.22.2.20</t>
  </si>
  <si>
    <t xml:space="preserve">Payers Section </t>
  </si>
  <si>
    <t>2.16.840.1.113883.10.20.22.2.18</t>
  </si>
  <si>
    <t xml:space="preserve">Physical Exam Section  </t>
  </si>
  <si>
    <t>2.16.840.1.113883.10.20.2.10</t>
  </si>
  <si>
    <t xml:space="preserve">Plan of Treatment Section </t>
  </si>
  <si>
    <t>2.16.840.1.113883.10.20.22.2.10</t>
  </si>
  <si>
    <t xml:space="preserve">Planned Procedure Section  </t>
  </si>
  <si>
    <t>2.16.840.1.113883.10.20.22.2.30</t>
  </si>
  <si>
    <t>Postoperative Diagnosis Section</t>
  </si>
  <si>
    <t>2.16.840.1.113883.10.20.22.2.35</t>
  </si>
  <si>
    <t xml:space="preserve">Postprocedure Diagnosis Section  </t>
  </si>
  <si>
    <t>2.16.840.1.113883.10.20.22.2.36</t>
  </si>
  <si>
    <t xml:space="preserve">Preoperative Diagnosis Section  </t>
  </si>
  <si>
    <t>2.16.840.1.113883.10.20.22.2.34</t>
  </si>
  <si>
    <t xml:space="preserve">Problem Section (entries optional) </t>
  </si>
  <si>
    <t>2.16.840.1.113883.10.20.22.2.5</t>
  </si>
  <si>
    <t xml:space="preserve">Problem Section (entries required)  </t>
  </si>
  <si>
    <t>2.16.840.1.113883.10.20.22.2.5.1</t>
  </si>
  <si>
    <t>Procedure Description Section</t>
  </si>
  <si>
    <t>2.16.840.1.113883.10.20.22.2.27</t>
  </si>
  <si>
    <t xml:space="preserve">Procedure Disposition Section </t>
  </si>
  <si>
    <t>2.16.840.1.113883.10.20.18.2.12</t>
  </si>
  <si>
    <t>Procedure Estimated Blood Loss Section</t>
  </si>
  <si>
    <t>2.16.840.1.113883.10.20.18.2.9</t>
  </si>
  <si>
    <t xml:space="preserve">Procedure Findings Section  </t>
  </si>
  <si>
    <t>2.16.840.1.113883.10.20.22.2.28</t>
  </si>
  <si>
    <t>Procedure Implants Section</t>
  </si>
  <si>
    <t>2.16.840.1.113883.10.20.22.2.40</t>
  </si>
  <si>
    <t xml:space="preserve">Procedure Indications Section </t>
  </si>
  <si>
    <t>2.16.840.1.113883.10.20.22.2.29</t>
  </si>
  <si>
    <t>Procedure Specimens Taken Section</t>
  </si>
  <si>
    <t>2.16.840.1.113883.10.20.22.2.31</t>
  </si>
  <si>
    <t xml:space="preserve">Procedures Section (entries optional)  </t>
  </si>
  <si>
    <t>2.16.840.1.113883.10.20.22.2.7</t>
  </si>
  <si>
    <t xml:space="preserve">Procedures Section (entries required) </t>
  </si>
  <si>
    <t>2.16.840.1.113883.10.20.22.2.7.1</t>
  </si>
  <si>
    <t xml:space="preserve">Reason for Referral Section </t>
  </si>
  <si>
    <t>1.3.6.1.4.1.19376.1.5.3.1.3.1</t>
  </si>
  <si>
    <t>Reason for Visit Section</t>
  </si>
  <si>
    <t>2.16.840.1.113883.10.20.22.2.12</t>
  </si>
  <si>
    <t xml:space="preserve">Results Section (entries optional) </t>
  </si>
  <si>
    <t>2.16.840.1.113883.10.20.22.2.3</t>
  </si>
  <si>
    <t xml:space="preserve">Results Section (entries required)  </t>
  </si>
  <si>
    <t>2.16.840.1.113883.10.20.22.2.3.1</t>
  </si>
  <si>
    <t>Review of Systems Section</t>
  </si>
  <si>
    <t>1.3.6.1.4.1.19376.1.5.3.1.3.18</t>
  </si>
  <si>
    <t xml:space="preserve">Social History Section </t>
  </si>
  <si>
    <t>2.16.840.1.113883.10.20.22.2.17</t>
  </si>
  <si>
    <t>Subjective Section</t>
  </si>
  <si>
    <t>2.16.840.1.113883.10.20.21.2.2</t>
  </si>
  <si>
    <t xml:space="preserve">Surgery Description Section (DEPRECATED) </t>
  </si>
  <si>
    <t>2.16.840.1.113883.10.20.22.2.26</t>
  </si>
  <si>
    <t>Surgical Drains Section</t>
  </si>
  <si>
    <t>2.16.840.1.113883.10.20.7.13</t>
  </si>
  <si>
    <t xml:space="preserve">Vital Signs Section (entries optional) </t>
  </si>
  <si>
    <t>2.16.840.1.113883.10.20.22.2.4</t>
  </si>
  <si>
    <t xml:space="preserve">Vital Signs Section (entries required)  </t>
  </si>
  <si>
    <t>2.16.840.1.113883.10.20.22.2.4.1</t>
  </si>
  <si>
    <t xml:space="preserve">Admission Medication  </t>
  </si>
  <si>
    <t>2.16.840.1.113883.10.20.22.4.36</t>
  </si>
  <si>
    <t xml:space="preserve">Advance Directive Observation  </t>
  </si>
  <si>
    <t>2.16.840.1.113883.10.20.22.4.48</t>
  </si>
  <si>
    <t xml:space="preserve">Advance Directive Organizer </t>
  </si>
  <si>
    <t>2.16.840.1.113883.10.20.22.4.108</t>
  </si>
  <si>
    <t>Age Observation</t>
  </si>
  <si>
    <t>2.16.840.1.113883.10.20.22.4.31</t>
  </si>
  <si>
    <t xml:space="preserve">Allergy Concern Act </t>
  </si>
  <si>
    <t>2.16.840.1.113883.10.20.22.4.30</t>
  </si>
  <si>
    <t xml:space="preserve">Allergy Status Observation </t>
  </si>
  <si>
    <t>2.16.840.1.113883.10.20.22.4.28</t>
  </si>
  <si>
    <t xml:space="preserve">Assessment Scale Observation </t>
  </si>
  <si>
    <t>2.16.840.1.113883.10.20.22.4.69</t>
  </si>
  <si>
    <t>Assessment Scale Supporting Observation</t>
  </si>
  <si>
    <t>2.16.840.1.113883.10.20.22.4.86</t>
  </si>
  <si>
    <t>Authorization Activity</t>
  </si>
  <si>
    <t>2.16.840.1.113883.10.20.1.19</t>
  </si>
  <si>
    <t xml:space="preserve">Boundary Observation </t>
  </si>
  <si>
    <t>2.16.840.1.113883.10.20.6.2.11</t>
  </si>
  <si>
    <t xml:space="preserve">Caregiver Characteristics </t>
  </si>
  <si>
    <t>2.16.840.1.113883.10.20.22.4.72</t>
  </si>
  <si>
    <t>Characteristics of Home Environment</t>
  </si>
  <si>
    <t>2.16.840.1.113883.10.20.22.4.109</t>
  </si>
  <si>
    <t xml:space="preserve">Code Observations </t>
  </si>
  <si>
    <t>2.16.840.1.113883.10.20.6.2.13</t>
  </si>
  <si>
    <t xml:space="preserve">Cognitive Status Problem Observation (DEPRECATED) </t>
  </si>
  <si>
    <t>2.16.840.1.113883.10.20.22.4.73</t>
  </si>
  <si>
    <t>Comment Activity</t>
  </si>
  <si>
    <t>2.16.840.1.113883.10.20.22.4.64</t>
  </si>
  <si>
    <t xml:space="preserve">Coverage Activity </t>
  </si>
  <si>
    <t>2.16.840.1.113883.10.20.22.4.60</t>
  </si>
  <si>
    <t>Criticality Observation</t>
  </si>
  <si>
    <t>2.16.840.1.113883.10.20.22.4.145</t>
  </si>
  <si>
    <t xml:space="preserve">Cultural and Religious Observation </t>
  </si>
  <si>
    <t>2.16.840.1.113883.10.20.22.4.111</t>
  </si>
  <si>
    <t xml:space="preserve">Deceased Observation  </t>
  </si>
  <si>
    <t>2.16.840.1.113883.10.20.22.4.79</t>
  </si>
  <si>
    <t xml:space="preserve">Discharge Medication </t>
  </si>
  <si>
    <t>2.16.840.1.113883.10.20.22.4.35</t>
  </si>
  <si>
    <t>Drug Monitoring Act</t>
  </si>
  <si>
    <t>2.16.840.1.113883.10.20.22.4.123</t>
  </si>
  <si>
    <t xml:space="preserve">Drug Vehicle </t>
  </si>
  <si>
    <t>2.16.840.1.113883.10.20.22.4.24</t>
  </si>
  <si>
    <t xml:space="preserve">Encounter Activity </t>
  </si>
  <si>
    <t>2.16.840.1.113883.10.20.22.4.49</t>
  </si>
  <si>
    <t xml:space="preserve">Encounter Diagnosis </t>
  </si>
  <si>
    <t>2.16.840.1.113883.10.20.22.4.80</t>
  </si>
  <si>
    <t xml:space="preserve">Entry Reference </t>
  </si>
  <si>
    <t>2.16.840.1.113883.10.20.22.4.122</t>
  </si>
  <si>
    <t xml:space="preserve">Estimated Date of Delivery </t>
  </si>
  <si>
    <t>2.16.840.1.113883.10.20.15.3.1</t>
  </si>
  <si>
    <t xml:space="preserve">External Document Reference </t>
  </si>
  <si>
    <t>2.16.840.1.113883.10.20.22.4.115</t>
  </si>
  <si>
    <t xml:space="preserve">Family History Death Observation </t>
  </si>
  <si>
    <t>2.16.840.1.113883.10.20.22.4.47</t>
  </si>
  <si>
    <t xml:space="preserve">Family History Observation  </t>
  </si>
  <si>
    <t>2.16.840.1.113883.10.20.22.4.46</t>
  </si>
  <si>
    <t xml:space="preserve">Family History Organizer </t>
  </si>
  <si>
    <t>2.16.840.1.113883.10.20.22.4.45</t>
  </si>
  <si>
    <t xml:space="preserve">Functional Status Observation  </t>
  </si>
  <si>
    <t>2.16.840.1.113883.10.20.22.4.67</t>
  </si>
  <si>
    <t xml:space="preserve">Functional Status Organizer </t>
  </si>
  <si>
    <t>2.16.840.1.113883.10.20.22.4.66</t>
  </si>
  <si>
    <t>Functional Status Problem Observation (DEPRECATED)</t>
  </si>
  <si>
    <t>2.16.840.1.113883.10.20.22.4.68</t>
  </si>
  <si>
    <t xml:space="preserve">Goal Observation </t>
  </si>
  <si>
    <t>2.16.840.1.113883.10.20.22.4.121</t>
  </si>
  <si>
    <t xml:space="preserve">Handoff Communication Participants </t>
  </si>
  <si>
    <t>2.16.840.1.113883.10.20.22.4.141</t>
  </si>
  <si>
    <t xml:space="preserve">Health Concern Act  </t>
  </si>
  <si>
    <t>2.16.840.1.113883.10.20.22.4.132</t>
  </si>
  <si>
    <t xml:space="preserve">Health Status Observation </t>
  </si>
  <si>
    <t>2.16.840.1.113883.10.20.22.4.5</t>
  </si>
  <si>
    <t>Highest Pressure Ulcer Stage</t>
  </si>
  <si>
    <t>2.16.840.1.113883.10.20.22.4.77</t>
  </si>
  <si>
    <t xml:space="preserve">Hospital Admission Diagnosis </t>
  </si>
  <si>
    <t>2.16.840.1.113883.10.20.22.4.34</t>
  </si>
  <si>
    <t xml:space="preserve">Hospital Discharge Diagnosis  </t>
  </si>
  <si>
    <t>2.16.840.1.113883.10.20.22.4.33</t>
  </si>
  <si>
    <t xml:space="preserve">Immunization Activity  </t>
  </si>
  <si>
    <t>2.16.840.1.113883.10.20.22.4.52</t>
  </si>
  <si>
    <t xml:space="preserve">Immunization Medication Information  </t>
  </si>
  <si>
    <t>2.16.840.1.113883.10.20.22.4.54</t>
  </si>
  <si>
    <t xml:space="preserve">Immunization Refusal Reason </t>
  </si>
  <si>
    <t>2.16.840.1.113883.10.20.22.4.53</t>
  </si>
  <si>
    <t xml:space="preserve">Indication  </t>
  </si>
  <si>
    <t>2.16.840.1.113883.10.20.22.4.19</t>
  </si>
  <si>
    <t xml:space="preserve">Instruction </t>
  </si>
  <si>
    <t>2.16.840.1.113883.10.20.22.4.20</t>
  </si>
  <si>
    <t xml:space="preserve">Intervention Act  </t>
  </si>
  <si>
    <t>2.16.840.1.113883.10.20.22.4.131</t>
  </si>
  <si>
    <t>Medical Equipment Organizer</t>
  </si>
  <si>
    <t xml:space="preserve">Medication Activity </t>
  </si>
  <si>
    <t>2.16.840.1.113883.10.20.22.4.16</t>
  </si>
  <si>
    <t xml:space="preserve">Medication Dispense  </t>
  </si>
  <si>
    <t>2.16.840.1.113883.10.20.22.4.18</t>
  </si>
  <si>
    <t xml:space="preserve">Medication Free Text Sig </t>
  </si>
  <si>
    <t>2.16.840.1.113883.10.20.22.4.147</t>
  </si>
  <si>
    <t xml:space="preserve">Medication Information  </t>
  </si>
  <si>
    <t>2.16.840.1.113883.10.20.22.4.23</t>
  </si>
  <si>
    <t xml:space="preserve">Medication Supply Order </t>
  </si>
  <si>
    <t>2.16.840.1.113883.10.20.22.4.17</t>
  </si>
  <si>
    <t xml:space="preserve">Mental Status Observation  </t>
  </si>
  <si>
    <t>2.16.840.1.113883.10.20.22.4.74</t>
  </si>
  <si>
    <t xml:space="preserve">Mental Status Organizer </t>
  </si>
  <si>
    <t>2.16.840.1.113883.10.20.22.4.75</t>
  </si>
  <si>
    <t xml:space="preserve">Non-Medicinal Supply Activity </t>
  </si>
  <si>
    <t>2.16.840.1.113883.10.20.22.4.50</t>
  </si>
  <si>
    <t xml:space="preserve">Number of Pressure Ulcers Observation </t>
  </si>
  <si>
    <t>2.16.840.1.113883.10.20.22.4.76</t>
  </si>
  <si>
    <t>Nutrition Assessment</t>
  </si>
  <si>
    <t>2.16.840.1.113883.10.20.22.4.138</t>
  </si>
  <si>
    <t>Nutrition Recommendation</t>
  </si>
  <si>
    <t>Nutritional Status Observation</t>
  </si>
  <si>
    <t>2.16.840.1.113883.10.20.22.4.124</t>
  </si>
  <si>
    <t>Outcome Observation</t>
  </si>
  <si>
    <t>2.16.840.1.113883.10.20.22.4.144</t>
  </si>
  <si>
    <t xml:space="preserve">Patient Referral Act </t>
  </si>
  <si>
    <t>2.16.840.1.113883.10.20.22.4.140</t>
  </si>
  <si>
    <t xml:space="preserve">Planned Act  </t>
  </si>
  <si>
    <t>2.16.840.1.113883.10.20.22.4.39</t>
  </si>
  <si>
    <t>Planned Coverage</t>
  </si>
  <si>
    <t>2.16.840.1.113883.10.20.22.4.129</t>
  </si>
  <si>
    <t xml:space="preserve">Planned Encounter  </t>
  </si>
  <si>
    <t>2.16.840.1.113883.10.20.22.4.40</t>
  </si>
  <si>
    <t xml:space="preserve">Planned Immunization Activity </t>
  </si>
  <si>
    <t>2.16.840.1.113883.10.20.22.4.120</t>
  </si>
  <si>
    <t xml:space="preserve">Planned Intervention Act  </t>
  </si>
  <si>
    <t>2.16.840.1.113883.10.20.22.4.146</t>
  </si>
  <si>
    <t xml:space="preserve">Planned Medication Activity </t>
  </si>
  <si>
    <t>2.16.840.1.113883.10.20.22.4.42</t>
  </si>
  <si>
    <t xml:space="preserve">Planned Observation  </t>
  </si>
  <si>
    <t>2.16.840.1.113883.10.20.22.4.44</t>
  </si>
  <si>
    <t xml:space="preserve">Planned Procedure  </t>
  </si>
  <si>
    <t>2.16.840.1.113883.10.20.22.4.41</t>
  </si>
  <si>
    <t xml:space="preserve">Planned Supply </t>
  </si>
  <si>
    <t>2.16.840.1.113883.10.20.22.4.43</t>
  </si>
  <si>
    <t xml:space="preserve">Policy Activity </t>
  </si>
  <si>
    <t>2.16.840.1.113883.10.20.22.4.61</t>
  </si>
  <si>
    <t xml:space="preserve">Postprocedure Diagnosis  </t>
  </si>
  <si>
    <t>2.16.840.1.113883.10.20.22.4.51</t>
  </si>
  <si>
    <t xml:space="preserve">Precondition for Substance Administration  </t>
  </si>
  <si>
    <t>2.16.840.1.113883.10.20.22.4.25</t>
  </si>
  <si>
    <t>Pregnancy Observation</t>
  </si>
  <si>
    <t>2.16.840.1.113883.10.20.15.3.8</t>
  </si>
  <si>
    <t xml:space="preserve">Preoperative Diagnosis  </t>
  </si>
  <si>
    <t>2.16.840.1.113883.10.20.22.4.65</t>
  </si>
  <si>
    <t xml:space="preserve">Pressure Ulcer Observation (DEPRECATED) </t>
  </si>
  <si>
    <t>2.16.840.1.113883.10.20.22.4.70</t>
  </si>
  <si>
    <t>Priority Preference</t>
  </si>
  <si>
    <t>2.16.840.1.113883.10.20.22.4.143</t>
  </si>
  <si>
    <t xml:space="preserve">Problem Concern Act </t>
  </si>
  <si>
    <t>2.16.840.1.113883.10.20.22.4.3</t>
  </si>
  <si>
    <t xml:space="preserve">Problem Observation  </t>
  </si>
  <si>
    <t>2.16.840.1.113883.10.20.22.4.4</t>
  </si>
  <si>
    <t xml:space="preserve">Longitudinal Care Wound Observation  </t>
  </si>
  <si>
    <t>2.16.840.1.113883.10.20.22.4.114</t>
  </si>
  <si>
    <t xml:space="preserve">Problem Status </t>
  </si>
  <si>
    <t>2.16.840.1.113883.10.20.22.4.6</t>
  </si>
  <si>
    <t xml:space="preserve">Procedure Activity Act  </t>
  </si>
  <si>
    <t>2.16.840.1.113883.10.20.22.4.12</t>
  </si>
  <si>
    <t xml:space="preserve">Procedure Activity Observation  </t>
  </si>
  <si>
    <t>2.16.840.1.113883.10.20.22.4.13</t>
  </si>
  <si>
    <t xml:space="preserve">Procedure Activity Procedure  </t>
  </si>
  <si>
    <t>2.16.840.1.113883.10.20.22.4.14</t>
  </si>
  <si>
    <t>Procedure Context</t>
  </si>
  <si>
    <t>2.16.840.1.113883.10.20.6.2.5</t>
  </si>
  <si>
    <t>Product Instance</t>
  </si>
  <si>
    <t>2.16.840.1.113883.10.20.22.4.37</t>
  </si>
  <si>
    <t>Prognosis Observation</t>
  </si>
  <si>
    <t>2.16.840.1.113883.10.20.22.4.113</t>
  </si>
  <si>
    <t xml:space="preserve">Progress Toward Goal Observation </t>
  </si>
  <si>
    <t>2.16.840.1.113883.10.20.22.4.110</t>
  </si>
  <si>
    <t>Purpose of Reference Observation</t>
  </si>
  <si>
    <t>2.16.840.1.113883.10.20.6.2.9</t>
  </si>
  <si>
    <t xml:space="preserve">Quantity Measurement Observation </t>
  </si>
  <si>
    <t>2.16.840.1.113883.10.20.6.2.14</t>
  </si>
  <si>
    <t xml:space="preserve">Reaction Observation  </t>
  </si>
  <si>
    <t>2.16.840.1.113883.10.20.22.4.9</t>
  </si>
  <si>
    <t>Referenced Frames Observation</t>
  </si>
  <si>
    <t>2.16.840.1.113883.10.20.6.2.10</t>
  </si>
  <si>
    <t xml:space="preserve">Result Observation </t>
  </si>
  <si>
    <t>2.16.840.1.113883.10.20.22.4.2</t>
  </si>
  <si>
    <t xml:space="preserve">Result Organizer  </t>
  </si>
  <si>
    <t>2.16.840.1.113883.10.20.22.4.1</t>
  </si>
  <si>
    <t xml:space="preserve">Risk Concern Act  </t>
  </si>
  <si>
    <t>2.16.840.1.113883.10.20.22.4.136</t>
  </si>
  <si>
    <t>Self-Care Activities (ADL and IADL)</t>
  </si>
  <si>
    <t>2.16.840.1.113883.10.20.22.4.128</t>
  </si>
  <si>
    <t>Sensory Status</t>
  </si>
  <si>
    <t>2.16.840.1.113883.10.20.22.4.127</t>
  </si>
  <si>
    <t xml:space="preserve">Series Act </t>
  </si>
  <si>
    <t>2.16.840.1.113883.10.20.22.4.63</t>
  </si>
  <si>
    <t>Service Delivery Location</t>
  </si>
  <si>
    <t>2.16.840.1.113883.10.20.22.4.32</t>
  </si>
  <si>
    <t xml:space="preserve">Severity Observation  </t>
  </si>
  <si>
    <t>2.16.840.1.113883.10.20.22.4.8</t>
  </si>
  <si>
    <t xml:space="preserve">Smoking Status - Meaningful Use </t>
  </si>
  <si>
    <t>2.16.840.1.113883.10.20.22.4.78</t>
  </si>
  <si>
    <t xml:space="preserve">Social History Observation  </t>
  </si>
  <si>
    <t>2.16.840.1.113883.10.20.22.4.38</t>
  </si>
  <si>
    <t>SOP Instance Observation</t>
  </si>
  <si>
    <t>2.16.840.1.113883.10.20.6.2.8</t>
  </si>
  <si>
    <t>Study Act</t>
  </si>
  <si>
    <t>2.16.840.1.113883.10.20.6.2.6</t>
  </si>
  <si>
    <t>Substance Administered Act</t>
  </si>
  <si>
    <t>2.16.840.1.113883.10.20.22.4.118</t>
  </si>
  <si>
    <t xml:space="preserve">Substance or Device Allergy - Intolerance Observation  </t>
  </si>
  <si>
    <t>2.16.840.1.113883.10.20.24.3.90</t>
  </si>
  <si>
    <t xml:space="preserve">Allergy - Intolerance Observation </t>
  </si>
  <si>
    <t>2.16.840.1.113883.10.20.22.4.7</t>
  </si>
  <si>
    <t>Text Observation</t>
  </si>
  <si>
    <t>2.16.840.1.113883.10.20.6.2.12</t>
  </si>
  <si>
    <t xml:space="preserve">Tobacco Use </t>
  </si>
  <si>
    <t>2.16.840.1.113883.10.20.22.4.85</t>
  </si>
  <si>
    <t xml:space="preserve">Vital Sign Observation </t>
  </si>
  <si>
    <t>2.16.840.1.113883.10.20.22.4.27</t>
  </si>
  <si>
    <t xml:space="preserve">Vital Signs Organizer </t>
  </si>
  <si>
    <t>2.16.840.1.113883.10.20.22.4.26</t>
  </si>
  <si>
    <t>Wound Characteristic</t>
  </si>
  <si>
    <t>2.16.840.1.113883.10.20.22.4.134</t>
  </si>
  <si>
    <t>Wound Measurement Observation</t>
  </si>
  <si>
    <t>Author Participation</t>
  </si>
  <si>
    <t>2.16.840.1.113883.10.20.22.4.119</t>
  </si>
  <si>
    <t xml:space="preserve">Physician of Record Participant  </t>
  </si>
  <si>
    <t>2.16.840.1.113883.10.20.6.2.2</t>
  </si>
  <si>
    <t xml:space="preserve">Physician Reading Study Performer  </t>
  </si>
  <si>
    <t>2.16.840.1.113883.10.20.6.2.1</t>
  </si>
  <si>
    <t xml:space="preserve">US Realm Address (AD.US.FIELDED) </t>
  </si>
  <si>
    <t>2.16.840.1.113883.10.20.22.5.2</t>
  </si>
  <si>
    <t>US Realm Date and Time (DT.US.FIELDED)</t>
  </si>
  <si>
    <t>2.16.840.1.113883.10.20.22.5.3</t>
  </si>
  <si>
    <t>US Realm Date and Time (DTM.US.FIELDED)</t>
  </si>
  <si>
    <t>2.16.840.1.113883.10.20.22.5.4</t>
  </si>
  <si>
    <t>US Realm Patient Name (PTN.US.FIELDED)</t>
  </si>
  <si>
    <t>2.16.840.1.113883.10.20.22.5.1</t>
  </si>
  <si>
    <t xml:space="preserve">US Realm Person Name (PN.US.FIELDED) </t>
  </si>
  <si>
    <t>2.16.840.1.113883.10.20.22.5.1.1</t>
  </si>
  <si>
    <t>Other</t>
  </si>
  <si>
    <t>Entry</t>
  </si>
  <si>
    <t>Section</t>
  </si>
  <si>
    <t>Document</t>
  </si>
  <si>
    <t>CCDA_Page_Start</t>
  </si>
  <si>
    <t>CCDA_Page_End</t>
  </si>
  <si>
    <t>Examples</t>
  </si>
  <si>
    <t>Search</t>
  </si>
  <si>
    <t>Contains_Desc</t>
  </si>
  <si>
    <t>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</t>
  </si>
  <si>
    <t>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</t>
  </si>
  <si>
    <t>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</t>
  </si>
  <si>
    <t>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</t>
  </si>
  <si>
    <t>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</t>
  </si>
  <si>
    <t>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</t>
  </si>
  <si>
    <t>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</t>
  </si>
  <si>
    <t>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</t>
  </si>
  <si>
    <t>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</t>
  </si>
  <si>
    <t>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</t>
  </si>
  <si>
    <t>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</t>
  </si>
  <si>
    <t>CONF:1198-7710;CONF:1198-10054;CONF:1198-32522;CONF:1198-32944;CONF:1198-31089;CONF:1198-31090;CONF:1198-31091;CONF:1198-31096;CONF:1198-31097;CONF:1198-31098;CONF:1198-31085;CONF:1198-31086;CONF:1198-31087;CONF:1198-7624;CONF:1198-7623</t>
  </si>
  <si>
    <t>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</t>
  </si>
  <si>
    <t>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</t>
  </si>
  <si>
    <t>CONF:1098-7698;CONF:1098-7699;CONF:1098-16758;CONF:1098-16759;CONF:1098-32524;CONF:1098-15518;CONF:1098-15519;CONF:1098-32152;CONF:1098-7701;CONF:1098-7702;CONF:1098-15520</t>
  </si>
  <si>
    <t>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</t>
  </si>
  <si>
    <t>CONF:1198-28410;CONF:1198-28411;CONF:1198-28412;CONF:1198-28413;CONF:1198-32876;CONF:1198-28414;CONF:1198-28415;CONF:1198-31230;CONF:1198-31231;CONF:1198-28418;CONF:1198-31346;CONF:1198-32407;CONF:1198-28420;CONF:1198-28421</t>
  </si>
  <si>
    <t>CONF:81-7613;CONF:81-7614;CONF:81-7899;CONF:81-10487;CONF:81-7615;CONF:81-16776;CONF:81-26499;CONF:81-15965;CONF:81-15966;CONF:81-7617;CONF:81-7618</t>
  </si>
  <si>
    <t>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</t>
  </si>
  <si>
    <t>CONF:1198-7469;CONF:1198-7470;CONF:1198-7471;CONF:1198-10489;CONF:1198-32543;CONF:1198-7472;CONF:1198-7477;CONF:1198-19158;CONF:1198-32154;CONF:1198-7485;CONF:1198-19086;CONF:1198-7498;CONF:1198-7504;CONF:1198-10085;CONF:1198-31145;CONF:1198-7509;CONF:1198-7915;CONF:1198-14925</t>
  </si>
  <si>
    <t>CONF:1198-7318;CONF:1198-7319;CONF:1198-7317;CONF:1198-10490;CONF:1198-32962;CONF:1198-7320;CONF:1198-19131;CONF:1198-32155;CONF:1198-7321;CONF:1198-19087;CONF:1198-7322</t>
  </si>
  <si>
    <t>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</t>
  </si>
  <si>
    <t>CONF:81-16715;CONF:81-16716;CONF:81-16722;CONF:81-16723;CONF:81-16724;CONF:81-19178;CONF:81-19179;CONF:81-19180;CONF:81-16720;CONF:81-19089;CONF:81-16754;CONF:81-16755</t>
  </si>
  <si>
    <t>CONF:81-8944;CONF:81-8945;CONF:81-8946;CONF:81-10529;CONF:81-8947;CONF:81-8948;CONF:81-8949;CONF:81-8951;CONF:81-8952</t>
  </si>
  <si>
    <t>CONF:81-9282;CONF:81-9283;CONF:81-9284;CONF:81-19157;CONF:81-9285</t>
  </si>
  <si>
    <t>CONF:81-14219;CONF:81-14220;CONF:81-14221;CONF:81-14222;CONF:81-14223;CONF:81-14230;CONF:81-26513;CONF:81-14233;CONF:81-19090;CONF:81-14599;CONF:81-14600;CONF:81-14227;CONF:81-26451;CONF:81-14830;CONF:81-14831;CONF:81-14832;CONF:81-14228;CONF:81-14229</t>
  </si>
  <si>
    <t>CONF:1098-27890;CONF:1098-27891;CONF:1098-27892;CONF:1098-27893;CONF:1098-27894;CONF:1098-31352;CONF:1098-31353;CONF:1098-31354;CONF:1098-27901;CONF:1098-27902;CONF:1098-28823</t>
  </si>
  <si>
    <t>CONF:81-9304;CONF:81-9305;CONF:81-15523;CONF:81-15524;CONF:81-19181;CONF:81-9309;CONF:81-9308;CONF:81-9311;CONF:81-9312;CONF:81-16083;CONF:81-9314;CONF:81-9315;CONF:81-16084;CONF:81-9310</t>
  </si>
  <si>
    <t>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</t>
  </si>
  <si>
    <t>CONF:81-9425;CONF:81-9426;CONF:81-9427;CONF:81-10491;CONF:81-9428;CONF:81-19159;CONF:81-26501;CONF:81-9430;CONF:81-15967;CONF:81-15968;CONF:81-15969;CONF:81-9431;CONF:81-9433;CONF:81-9429</t>
  </si>
  <si>
    <t>CONF:1198-8872;CONF:1198-8873;CONF:1198-8897;CONF:1198-10492;CONF:1198-32596;CONF:1198-8874;CONF:1198-8876;CONF:1198-19160;CONF:1198-32156;CONF:1198-8875;CONF:1198-19094;CONF:1198-8878;CONF:1198-8879;CONF:1198-17174;CONF:1198-17175;CONF:1198-15528</t>
  </si>
  <si>
    <t>CONF:81-32921;CONF:81-32922;CONF:81-32918;CONF:81-32923;CONF:81-32919;CONF:81-32925;CONF:81-32926;CONF:81-32920;CONF:81-32927;CONF:81-32928</t>
  </si>
  <si>
    <t>CONF:1098-27924;CONF:1098-27925;CONF:1098-27926;CONF:1098-27927;CONF:1098-27928;CONF:1098-27929;CONF:1098-27930;CONF:1098-27931;CONF:1098-27936;CONF:1098-27937;CONF:1098-28442;CONF:1098-32487</t>
  </si>
  <si>
    <t>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</t>
  </si>
  <si>
    <t>CONF:1198-7689;CONF:1198-7690;CONF:1198-16760;CONF:1198-16761;CONF:1198-32513;CONF:1198-7691;CONF:1198-19161;CONF:1198-32159;CONF:1198-32952;CONF:1198-32953;CONF:1198-32954;CONF:1198-32779;CONF:1198-32780;CONF:1198-7692;CONF:1198-7693;CONF:1198-15525</t>
  </si>
  <si>
    <t>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</t>
  </si>
  <si>
    <t>CONF:81-7490;CONF:81-7495;CONF:81-10493;CONF:81-19137;CONF:81-19138;CONF:81-26502;CONF:81-7492;CONF:81-7493;CONF:81-7494;CONF:81-10087</t>
  </si>
  <si>
    <t>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</t>
  </si>
  <si>
    <t>CONF:1198-14889;CONF:1198-14890;CONF:1198-14895;CONF:1198-14896;CONF:1198-32542;CONF:1198-19182;CONF:1198-19183;CONF:1198-32160;CONF:1198-14892;CONF:1198-14893;CONF:1198-14898</t>
  </si>
  <si>
    <t>CONF:1098-31485;CONF:1098-31486;CONF:1098-31487;CONF:1098-31488;CONF:1098-31489;CONF:1098-31490;CONF:1098-31491;CONF:1098-31498;CONF:1098-31499</t>
  </si>
  <si>
    <t>CONF:81-444;CONF:81-445;CONF:81-16762;CONF:81-16763;CONF:81-19139;CONF:81-19140;CONF:81-26503;CONF:81-448;CONF:81-19096;CONF:81-450</t>
  </si>
  <si>
    <t>CONF:1098-31931;CONF:1098-31932;CONF:1098-32748;CONF:1098-32750;CONF:1098-32749;CONF:1098-32751;CONF:1098-31933;CONF:1098-32752;CONF:1098-32753</t>
  </si>
  <si>
    <t>CONF:81-8621;CONF:81-8622;CONF:81-8623;CONF:81-10495;CONF:81-19141;CONF:81-19142;CONF:81-26504;CONF:81-8625;CONF:81-19097;CONF:81-8626;CONF:81-26470</t>
  </si>
  <si>
    <t>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</t>
  </si>
  <si>
    <t>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</t>
  </si>
  <si>
    <t>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</t>
  </si>
  <si>
    <t>CONF:1098-14355;CONF:1098-14357;CONF:1098-14361;CONF:1098-14362;CONF:1098-32569;CONF:1098-14363;CONF:1098-14364;CONF:1098-31417;CONF:1098-14358;CONF:1098-31434;CONF:1098-31585;CONF:1098-14359;CONF:1098-14368;CONF:1098-31432;CONF:1098-31433</t>
  </si>
  <si>
    <t>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</t>
  </si>
  <si>
    <t>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</t>
  </si>
  <si>
    <t>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</t>
  </si>
  <si>
    <t>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</t>
  </si>
  <si>
    <t>CONF:1098-9057;CONF:1098-9072;CONF:1098-16756;CONF:1098-16757;CONF:1098-32558;CONF:1098-32486;CONF:1098-19143;CONF:1098-19144;CONF:1098-32161;CONF:1098-9074;CONF:1098-19103;CONF:1098-9075</t>
  </si>
  <si>
    <t>CONF:81-14726;CONF:81-14727;CONF:81-14728;CONF:81-14729;CONF:81-14730;CONF:81-14731;CONF:81-14732;CONF:81-14733</t>
  </si>
  <si>
    <t>CONF:1198-7671;CONF:1198-7672;CONF:1198-16747;CONF:1198-16748;CONF:1198-32535;CONF:1198-19145;CONF:1198-19146;CONF:1198-32162;CONF:1198-7674;CONF:1198-7675;CONF:1198-15535</t>
  </si>
  <si>
    <t>CONF:1198-7663;CONF:1198-7664;CONF:1198-16764;CONF:1198-16765;CONF:1198-32534;CONF:1198-19147;CONF:1198-19148;CONF:1198-32163;CONF:1198-7666;CONF:1198-7667;CONF:1198-15536</t>
  </si>
  <si>
    <t>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</t>
  </si>
  <si>
    <t>CONF:1098-9002;CONF:1098-9004;CONF:1098-10499;CONF:1098-32602;CONF:1098-9005;CONF:1098-9006;CONF:1098-9007;CONF:1098-31543;CONF:1098-31881;CONF:1098-9014;CONF:1098-9012</t>
  </si>
  <si>
    <t>CONF:81-8991;CONF:81-8992;CONF:81-8993;CONF:81-10500;CONF:81-8994;CONF:81-8995;CONF:81-8996;CONF:81-19104</t>
  </si>
  <si>
    <t>CONF:1098-7480;CONF:1098-7481;CONF:1098-7482;CONF:1098-10502;CONF:1098-32570;CONF:1098-7483;CONF:1098-31229;CONF:1098-7487;CONF:1098-19105;CONF:1098-7488;CONF:1098-7489</t>
  </si>
  <si>
    <t>CONF:1098-7391;CONF:1098-7392;CONF:1098-7393;CONF:1098-10503;CONF:1098-32598;CONF:1098-16884;CONF:1098-7396;CONF:1098-19106</t>
  </si>
  <si>
    <t>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</t>
  </si>
  <si>
    <t>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</t>
  </si>
  <si>
    <t>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</t>
  </si>
  <si>
    <t>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</t>
  </si>
  <si>
    <t>CONF:81-32770;CONF:81-32771;CONF:81-32753;CONF:81-32772;CONF:81-32775;CONF:81-32780;CONF:81-32781;CONF:81-32754;CONF:81-32755;CONF:81-32756;CONF:81-32774;CONF:81-32776;CONF:81-32777;CONF:81-32778;CONF:81-32779</t>
  </si>
  <si>
    <t>CONF:1098-7408;CONF:1098-7409;CONF:1098-10506;CONF:1098-32579;CONF:1098-7410;CONF:1098-7411;CONF:1098-7412;CONF:1098-31884;CONF:1098-7416</t>
  </si>
  <si>
    <t>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</t>
  </si>
  <si>
    <t>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</t>
  </si>
  <si>
    <t>CONF:1198-14369;CONF:1198-14371;CONF:1198-14375;CONF:1198-14376;CONF:1198-32566;CONF:1198-14377;CONF:1198-14378;CONF:1198-14697;CONF:1198-14698;CONF:1198-14372;CONF:1198-19093;CONF:1198-32424;CONF:1198-32426;CONF:1198-14373;CONF:1198-14381</t>
  </si>
  <si>
    <t>CONF:1098-8745;CONF:1098-8746;CONF:1098-8747;CONF:1098-10509;CONF:1098-32514;CONF:1098-8748;CONF:1098-8749;CONF:1098-32363;CONF:1098-15498;CONF:1098-16867;CONF:1098-8751;CONF:1098-8752;CONF:1098-8754;CONF:1098-15900;CONF:1098-30277;CONF:1098-30278;CONF:1098-30279;CONF:1098-31393</t>
  </si>
  <si>
    <t>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</t>
  </si>
  <si>
    <t>CONF:1098-32914;CONF:1098-32915;CONF:1098-32916;CONF:1098-32917;CONF:1098-32918;CONF:1098-32919;CONF:1098-32926;CONF:1098-32927;CONF:1098-32920;CONF:1098-32921;CONF:1098-32923;CONF:1098-32922;CONF:1098-32925;CONF:1098-32924</t>
  </si>
  <si>
    <t>CONF:1098-29841;CONF:1098-29842;CONF:1098-29843;CONF:1098-29844;CONF:1098-29845;CONF:1098-29846;CONF:1098-29897;CONF:1098-29898;CONF:1098-29852;CONF:1098-29853;CONF:1098-31867;CONF:1098-29854;CONF:1098-30323;CONF:1098-30335;CONF:1098-30336</t>
  </si>
  <si>
    <t>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</t>
  </si>
  <si>
    <t>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</t>
  </si>
  <si>
    <t>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</t>
  </si>
  <si>
    <t>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</t>
  </si>
  <si>
    <t>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</t>
  </si>
  <si>
    <t>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</t>
  </si>
  <si>
    <t>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</t>
  </si>
  <si>
    <t>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</t>
  </si>
  <si>
    <t>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</t>
  </si>
  <si>
    <t>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</t>
  </si>
  <si>
    <t>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</t>
  </si>
  <si>
    <t>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</t>
  </si>
  <si>
    <t>CONF:1198-8756;CONF:1198-8757;CONF:1198-16766;CONF:1198-16767;CONF:1198-32539;CONF:1198-19151;CONF:1198-19152;CONF:1198-32166;CONF:1198-8759;CONF:1198-8760;CONF:1198-15583</t>
  </si>
  <si>
    <t>CONF:1098-7372;CONF:1098-10517;CONF:1098-32603;CONF:1098-32396;CONF:1098-32397;CONF:1098-32398;CONF:1098-7369</t>
  </si>
  <si>
    <t>CONF:81-451;CONF:81-452;CONF:81-16768;CONF:81-16868;CONF:81-19153;CONF:81-19154;CONF:81-26505;CONF:81-455;CONF:81-19110;CONF:81-2018;CONF:81-457;CONF:81-458;CONF:81-459;CONF:81-15584</t>
  </si>
  <si>
    <t>CONF:1198-10090;CONF:1198-10091;CONF:1198-16770;CONF:1198-16771;CONF:1198-32540;CONF:1198-19155;CONF:1198-19156;CONF:1198-32167;CONF:1198-10093;CONF:1198-10094;CONF:1198-15605</t>
  </si>
  <si>
    <t>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</t>
  </si>
  <si>
    <t>CONF:1098-30949;CONF:1098-30950;CONF:1098-30951;CONF:1098-30952;CONF:1098-30953;CONF:1098-30954;CONF:1098-30955;CONF:1098-30956;CONF:1098-32327;CONF:1098-30957;CONF:1098-30958</t>
  </si>
  <si>
    <t>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</t>
  </si>
  <si>
    <t>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</t>
  </si>
  <si>
    <t>CONF:1198-7357;CONF:1198-7358;CONF:1198-7359;CONF:1198-10518;CONF:1198-32961;CONF:1198-19162;CONF:1198-19163;CONF:1198-7364;CONF:1198-19113;CONF:1198-7365</t>
  </si>
  <si>
    <t>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</t>
  </si>
  <si>
    <t>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</t>
  </si>
  <si>
    <t>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</t>
  </si>
  <si>
    <t>CONF:81-26452;CONF:81-26453;CONF:81-9200;CONF:81-10530;CONF:81-9201;CONF:81-9203;CONF:81-17173;CONF:81-9199</t>
  </si>
  <si>
    <t>CONF:81-7900;CONF:81-7901;CONF:81-10522;CONF:81-7902;CONF:81-7903;CONF:81-16837;CONF:81-7905;CONF:81-7908</t>
  </si>
  <si>
    <t>CONF:1098-29035;CONF:1098-29036;CONF:1098-29037;CONF:1098-29038;CONF:1098-29039;CONF:1098-29468;CONF:1098-31349;CONF:1098-31350;CONF:1098-31351;CONF:1098-31123;CONF:1098-29469</t>
  </si>
  <si>
    <t>CONF:1098-31418;CONF:1098-31419;CONF:1098-31420;CONF:1098-31421;CONF:1098-31422;CONF:1098-31423;CONF:1098-31424;CONF:1098-31425;CONF:1098-31609;CONF:1098-31610;CONF:1098-31426</t>
  </si>
  <si>
    <t>CONF:81-9264;CONF:81-9265;CONF:81-9266;CONF:81-10531;CONF:81-9267;CONF:81-19208;CONF:81-19209;CONF:81-9273</t>
  </si>
  <si>
    <t>CONF:81-9317;CONF:81-9318;CONF:81-9319;CONF:81-10532;CONF:81-9320;CONF:81-19210;CONF:81-9326;CONF:81-9324;CONF:81-9327;CONF:81-9328;CONF:81-15916</t>
  </si>
  <si>
    <t>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</t>
  </si>
  <si>
    <t>CONF:81-9276;CONF:81-9277;CONF:81-19164;CONF:81-19165;CONF:81-9279;CONF:81-9280;CONF:81-15923</t>
  </si>
  <si>
    <t>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</t>
  </si>
  <si>
    <t>CONF:1198-7121;CONF:1198-7122;CONF:1198-7126;CONF:1198-9134;CONF:1198-32588;CONF:1198-7127;CONF:1198-7128;CONF:1198-19218;CONF:1198-19219;CONF:1198-7123;CONF:1198-14848;CONF:1198-31865;CONF:1198-32488;CONF:1198-32489;CONF:1198-31149;CONF:1198-7124;CONF:1198-14850</t>
  </si>
  <si>
    <t>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</t>
  </si>
  <si>
    <t>CONF:1098-31389;CONF:1098-31390;CONF:1098-28190;CONF:1098-28457;CONF:1098-28153;CONF:1098-32490;CONF:1098-32491;CONF:1098-32492;CONF:1098-28042;CONF:1098-32469</t>
  </si>
  <si>
    <t>CONF:1098-31017;CONF:1098-31018;CONF:1098-27959;CONF:1098-27960;CONF:1098-27962;CONF:1098-31437;CONF:1098-31438;CONF:1098-31441;CONF:1098-32630;CONF:1098-32631;CONF:1098-27974;CONF:1098-31439;CONF:1098-27984;CONF:1098-27985;CONF:1098-27986</t>
  </si>
  <si>
    <t>CONF:81-9222;CONF:81-9223;CONF:81-10918;CONF:81-10919;CONF:81-9224;CONF:81-9225;CONF:81-9226;CONF:81-19166;CONF:81-19167;CONF:81-26461;CONF:81-26462;CONF:81-26463;CONF:81-26464;CONF:81-26465;CONF:81-26466;CONF:81-9233;CONF:81-9235;CONF:81-9237;CONF:81-9238;CONF:81-15927</t>
  </si>
  <si>
    <t>CONF:81-7758;CONF:81-7635;CONF:81-10524;CONF:81-16850;CONF:81-7760;CONF:81-7761;CONF:81-7762;CONF:81-7763;CONF:81-16037</t>
  </si>
  <si>
    <t>CONF:1098-7345;CONF:1098-7346;CONF:1098-7347;CONF:1098-10525;CONF:1098-32577;CONF:1098-19168;CONF:1098-19169;CONF:1098-32170;CONF:1098-7352;CONF:1098-19115;CONF:1098-7356</t>
  </si>
  <si>
    <t>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</t>
  </si>
  <si>
    <t>CONF:1198-8548;CONF:1198-8549;CONF:1198-8550;CONF:1198-10526;CONF:1198-32495;CONF:1198-8551;CONF:1198-8558;CONF:1198-32951;CONF:1198-8553;CONF:1198-19117;CONF:1198-31868;CONF:1198-8559;CONF:1198-8555;CONF:1198-31869</t>
  </si>
  <si>
    <t>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</t>
  </si>
  <si>
    <t>CONF:81-9207;CONF:81-9208;CONF:81-9209;CONF:81-10533;CONF:81-9210;CONF:81-9213;CONF:81-9211;CONF:81-19172;CONF:81-19173;CONF:81-26506;CONF:81-9215;CONF:81-15995;CONF:81-15996;CONF:81-15997;CONF:81-9216;CONF:81-9219;CONF:81-9220;CONF:81-15937</t>
  </si>
  <si>
    <t>CONF:1098-31500;CONF:1098-31501;CONF:1098-31502;CONF:1098-31503;CONF:1098-31504;CONF:1098-31506;CONF:1098-31507;CONF:1098-31508;CONF:1098-31505;CONF:1098-31509</t>
  </si>
  <si>
    <t>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</t>
  </si>
  <si>
    <t>CONF:81-9288;CONF:81-9289;CONF:81-9290;CONF:81-10534;CONF:81-9291;CONF:81-9295;CONF:81-15938;CONF:81-15939;CONF:81-15940;CONF:81-9294;CONF:81-9292;CONF:81-9298;CONF:81-9299;CONF:81-15941;CONF:81-9301;CONF:81-9302;CONF:81-15942</t>
  </si>
  <si>
    <t>CONF:1098-16558;CONF:1098-16559;CONF:1098-16566;CONF:1098-16567;CONF:1098-32589;CONF:1098-32400;CONF:1098-19174;CONF:1098-19175;CONF:1098-32172;CONF:1098-16561;CONF:1098-19118;CONF:1098-16564;CONF:1098-16565;CONF:1098-31431;CONF:1098-16562;CONF:1098-31152</t>
  </si>
  <si>
    <t>CONF:1098-7297;CONF:1098-7298;CONF:1098-7299;CONF:1098-10527;CONF:1098-32574;CONF:1098-7300;CONF:1098-7301;CONF:1098-32934;CONF:1098-7303;CONF:1098-19119;CONF:1098-7304;CONF:1098-7305;CONF:1098-31579;CONF:1098-7307;CONF:1098-32886;CONF:1098-7308;CONF:1098-7309;CONF:1098-7310</t>
  </si>
  <si>
    <t>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</t>
  </si>
  <si>
    <t>CONF:1098-29938;CONF:1098-29939;CONF:1098-29940;CONF:1098-29941;CONF:1098-29942;CONF:1098-29943;CONF:1098-31540;CONF:1098-31541;CONF:1098-29944;CONF:1098-29946;CONF:1098-29947</t>
  </si>
  <si>
    <t>CONF:1198-9930;CONF:1198-10391;CONF:1198-32563;CONF:1198-15479;CONF:1198-15480;CONF:1198-30865;CONF:1198-32749;CONF:1198-32750;CONF:1198-32751;CONF:1198-9932;CONF:1198-9933;CONF:1198-9934;CONF:1198-15481</t>
  </si>
  <si>
    <t>CONF:1198-10098;CONF:1198-10392;CONF:1198-32560;CONF:1198-15482;CONF:1198-15483;CONF:1198-32142;CONF:1198-10100;CONF:1198-10101;CONF:1198-10102;CONF:1198-15484</t>
  </si>
  <si>
    <t>CONF:1198-7928;CONF:1198-10376;CONF:1198-32497;CONF:1198-15340;CONF:1198-15342;CONF:1198-30812;CONF:1198-7930;CONF:1198-7931;CONF:1198-7957;CONF:1198-15443;CONF:1198-32891;CONF:1198-32892</t>
  </si>
  <si>
    <t>CONF:1198-32800;CONF:1198-30227;CONF:1198-30228;CONF:1198-32512;CONF:1198-32929;CONF:1198-32930;CONF:1198-32931;CONF:1198-32932;CONF:1198-32933;CONF:1198-30235;CONF:1198-30236;CONF:1198-32420;CONF:1198-32881</t>
  </si>
  <si>
    <t>CONF:1198-7800;CONF:1198-10378;CONF:1198-32544;CONF:1198-15345;CONF:1198-15346;CONF:1198-32139;CONF:1198-7802;CONF:1198-7803;CONF:1198-7804;CONF:1198-15444</t>
  </si>
  <si>
    <t>CONF:1198-32824;CONF:1198-7527;CONF:1198-10379;CONF:1198-32545;CONF:1198-15349;CONF:1198-15350;CONF:1198-32140;CONF:1198-7534;CONF:1198-7530;CONF:1198-7531;CONF:1198-15446</t>
  </si>
  <si>
    <t>CONF:1098-8066;CONF:1098-10380;CONF:1098-32531;CONF:1098-15351;CONF:1098-15352;CONF:1098-30830;CONF:1098-8068;CONF:1098-8069;CONF:1098-8092;CONF:1098-15447;CONF:1098-8094;CONF:1098-31127</t>
  </si>
  <si>
    <t>CONF:1098-7705;CONF:1098-10381;CONF:1098-32583;CONF:1098-15353;CONF:1098-15354;CONF:1098-32141;CONF:1098-7707;CONF:1098-7708;CONF:1098-15448</t>
  </si>
  <si>
    <t>CONF:81-7711;CONF:81-10382;CONF:81-14757;CONF:81-14758;CONF:81-26472;CONF:81-16774;CONF:81-7713</t>
  </si>
  <si>
    <t>CONF:81-7840;CONF:81-10383;CONF:81-15449;CONF:81-15450;CONF:81-26473;CONF:81-7842;CONF:81-7843</t>
  </si>
  <si>
    <t>CONF:81-7832;CONF:81-10453;CONF:81-15451;CONF:81-15452;CONF:81-26474;CONF:81-7834;CONF:81-7835</t>
  </si>
  <si>
    <t>CONF:1198-8174;CONF:1198-10384;CONF:1198-32538;CONF:1198-15453;CONF:1198-15454;CONF:1198-30860;CONF:1198-8176;CONF:1198-8177;CONF:1198-8795;CONF:1198-15455</t>
  </si>
  <si>
    <t>CONF:1098-32640;CONF:1098-32642;CONF:1098-32641;CONF:1098-32645;CONF:1098-32646;CONF:1098-32643;CONF:1098-32644</t>
  </si>
  <si>
    <t>CONF:81-8525;CONF:81-10454;CONF:81-15456;CONF:81-15457;CONF:81-26475;CONF:81-8530;CONF:81-15458;CONF:81-8527</t>
  </si>
  <si>
    <t>CONF:1098-7975;CONF:1098-10455;CONF:1098-32593;CONF:1098-15459;CONF:1098-15460;CONF:1098-31140;CONF:1098-7977;CONF:1098-7978</t>
  </si>
  <si>
    <t>CONF:1198-7816;CONF:1198-10396;CONF:1198-32561;CONF:1198-15359;CONF:1198-15360;CONF:1198-32480;CONF:1198-32854;CONF:1198-32855;CONF:1198-32856;CONF:1198-7818;CONF:1198-7819;CONF:1198-7820;CONF:1198-15490</t>
  </si>
  <si>
    <t>CONF:1198-32812;CONF:1198-7822;CONF:1198-10397;CONF:1198-32562;CONF:1198-15361;CONF:1198-15362;CONF:1198-32145;CONF:1198-32857;CONF:1198-32858;CONF:1198-32859;CONF:1198-7824;CONF:1198-7825;CONF:1198-7826;CONF:1198-15491</t>
  </si>
  <si>
    <t>CONF:1198-7940;CONF:1198-10386;CONF:1198-32547;CONF:1198-15461;CONF:1198-15462;CONF:1198-31136;CONF:1198-7942;CONF:1198-7943;CONF:1198-7951;CONF:1198-15465</t>
  </si>
  <si>
    <t>CONF:1198-32815;CONF:1198-8705;CONF:1198-10387;CONF:1198-32548;CONF:1198-15466;CONF:1198-15467;CONF:1198-31137;CONF:1198-8707;CONF:1198-8708;CONF:1198-8709;CONF:1198-15468</t>
  </si>
  <si>
    <t>CONF:1198-7932;CONF:1198-10388;CONF:1198-32607;CONF:1198-15469;CONF:1198-15470;CONF:1198-32481;CONF:1198-7934;CONF:1198-7935;CONF:1198-32430;CONF:1198-32431</t>
  </si>
  <si>
    <t>CONF:81-9189;CONF:81-10535;CONF:81-9190;CONF:81-26455;CONF:81-26476;CONF:81-9191;CONF:81-15347</t>
  </si>
  <si>
    <t>CONF:81-8531;CONF:81-10456;CONF:81-8532</t>
  </si>
  <si>
    <t>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</t>
  </si>
  <si>
    <t>CONF:81-7985;CONF:81-10457;CONF:81-15472;CONF:81-15473;CONF:81-26477;CONF:81-7987;CONF:81-7988</t>
  </si>
  <si>
    <t>CONF:1098-32819;CONF:1098-29584;CONF:1098-29585;CONF:1098-29586;CONF:1098-29587;CONF:1098-29588;CONF:1098-30721;CONF:1098-30722;CONF:1098-30719;CONF:1098-30720</t>
  </si>
  <si>
    <t>CONF:1198-32802;CONF:1198-28804;CONF:1198-28805;CONF:1198-32862;CONF:1198-28806;CONF:1198-28807;CONF:1198-28808;CONF:1198-28809;CONF:1198-28810;CONF:1198-30483;CONF:1198-30484;CONF:1198-30768;CONF:1198-30769;CONF:1198-32308;CONF:1198-32309</t>
  </si>
  <si>
    <t>CONF:1098-32821;CONF:1098-29578;CONF:1098-29579;CONF:1098-29580;CONF:1098-29581;CONF:1098-29582;CONF:1098-29589;CONF:1098-29590;CONF:1098-31227;CONF:1098-31228</t>
  </si>
  <si>
    <t>CONF:81-7848;CONF:81-10458;CONF:81-15477;CONF:81-15478;CONF:81-26478;CONF:81-7850;CONF:81-7851</t>
  </si>
  <si>
    <t>CONF:81-9915;CONF:81-10393;CONF:81-15485;CONF:81-15486;CONF:81-26479;CONF:81-9917;CONF:81-9918</t>
  </si>
  <si>
    <t>CONF:81-7852;CONF:81-10459;CONF:81-15487;CONF:81-15488;CONF:81-26480;CONF:81-7854;CONF:81-7855</t>
  </si>
  <si>
    <t>CONF:81-9919;CONF:81-10395;CONF:81-15357;CONF:81-15358;CONF:81-26481;CONF:81-9921;CONF:81-9922</t>
  </si>
  <si>
    <t>CONF:81-7971;CONF:81-10460;CONF:81-15363;CONF:81-15364;CONF:81-26482;CONF:81-7973;CONF:81-7974</t>
  </si>
  <si>
    <t>CONF:81-7910;CONF:81-10398;CONF:81-15365;CONF:81-15366;CONF:81-26483;CONF:81-7912;CONF:81-7913</t>
  </si>
  <si>
    <t>CONF:1198-7965;CONF:1198-10399;CONF:1198-32529;CONF:1198-15367;CONF:1198-15368;CONF:1198-32146;CONF:1198-7967;CONF:1198-7968;CONF:1198-7969;CONF:1198-15494</t>
  </si>
  <si>
    <t>CONF:1198-32833;CONF:1198-9015;CONF:1198-10400;CONF:1198-32530;CONF:1198-15369;CONF:1198-15370;CONF:1198-32147;CONF:1198-9017;CONF:1198-9018;CONF:1198-9019;CONF:1198-15495</t>
  </si>
  <si>
    <t>CONF:1098-8042;CONF:1098-32608;CONF:1098-32609;CONF:1098-15371;CONF:1098-15372;CONF:1098-26471;CONF:1098-8044;CONF:1098-8045</t>
  </si>
  <si>
    <t>CONF:1098-32835;CONF:1098-10112;CONF:1098-31384;CONF:1098-32599;CONF:1098-15375;CONF:1098-15376;CONF:1098-32148;CONF:1098-10114;CONF:1098-10115;CONF:1098-10116;CONF:1098-31398</t>
  </si>
  <si>
    <t>CONF:1198-8680;CONF:1198-10461;CONF:1198-32559;CONF:1198-15377;CONF:1198-15378;CONF:1198-30864;CONF:1198-8682;CONF:1198-8683;CONF:1198-30996;CONF:1198-30997;CONF:1198-32730;CONF:1198-32731;CONF:1198-32402;CONF:1198-32403</t>
  </si>
  <si>
    <t>CONF:81-8160;CONF:81-10403;CONF:81-15379;CONF:81-15380;CONF:81-26484;CONF:81-8162;CONF:81-8163</t>
  </si>
  <si>
    <t>CONF:1098-7944;CONF:1098-10404;CONF:1098-32523;CONF:1098-15381;CONF:1098-15382;CONF:1098-30828;CONF:1098-7946;CONF:1098-7947;CONF:1098-7948;CONF:1098-30351;CONF:1098-31125;CONF:1098-31861;CONF:1098-31885;CONF:1098-31886</t>
  </si>
  <si>
    <t>CONF:1098-8152;CONF:1098-10405;CONF:1098-32525;CONF:1098-15383;CONF:1098-15384;CONF:1098-30829;CONF:1098-8154;CONF:1098-8155;CONF:1098-8156;CONF:1098-15499</t>
  </si>
  <si>
    <t>CONF:1098-7791;CONF:1098-10432;CONF:1098-32500;CONF:1098-15385;CONF:1098-15386;CONF:1098-30824;CONF:1098-7793;CONF:1098-7794;CONF:1098-7795;CONF:1098-10076</t>
  </si>
  <si>
    <t>CONF:1098-32845;CONF:1098-7568;CONF:1098-10433;CONF:1098-32499;CONF:1098-15387;CONF:1098-15388;CONF:1098-30825;CONF:1098-7570;CONF:1098-7571;CONF:1098-7572;CONF:1098-10077</t>
  </si>
  <si>
    <t>CONF:1198-28293;CONF:1198-28294;CONF:1198-32793;CONF:1198-28295;CONF:1198-28296;CONF:1198-30826;CONF:1198-28297;CONF:1198-28298;CONF:1198-28301;CONF:1198-28302;CONF:1198-28305;CONF:1198-28306;CONF:1198-28313;CONF:1198-28314</t>
  </si>
  <si>
    <t>CONF:1098-30477;CONF:1098-30478;CONF:1098-30318;CONF:1098-30319;CONF:1098-30320;CONF:1098-31042;CONF:1098-31043;CONF:1098-30321;CONF:1098-30322</t>
  </si>
  <si>
    <t>CONF:81-7869;CONF:81-10462;CONF:81-15389;CONF:81-15390;CONF:81-26485;CONF:81-7871;CONF:81-7872</t>
  </si>
  <si>
    <t>CONF:81-9194;CONF:81-10536;CONF:81-9196;CONF:81-9198</t>
  </si>
  <si>
    <t>CONF:81-8030;CONF:81-10463;CONF:81-15391;CONF:81-15392;CONF:81-26486;CONF:81-8032;CONF:81-8033;CONF:81-8052</t>
  </si>
  <si>
    <t>CONF:81-8034;CONF:81-10464;CONF:81-15393;CONF:81-15394;CONF:81-26487;CONF:81-8036;CONF:81-8037;CONF:81-8054</t>
  </si>
  <si>
    <t>CONF:1198-7828;CONF:1198-10390;CONF:1198-32536;CONF:1198-15474;CONF:1198-15475;CONF:1198-30831;CONF:1198-7830;CONF:1198-7831;CONF:1198-8791;CONF:1198-15476</t>
  </si>
  <si>
    <t>CONF:1198-7924;CONF:1198-10434;CONF:1198-32597;CONF:1198-15395;CONF:1198-15396;CONF:1198-32149;CONF:1198-7926;CONF:1198-7927;CONF:1198-7959;CONF:1198-15501</t>
  </si>
  <si>
    <t>CONF:1198-7806;CONF:1198-10465;CONF:1198-32587;CONF:1198-15397;CONF:1198-15398;CONF:1198-30931;CONF:1198-7808;CONF:1198-7809;CONF:1198-31926;CONF:1198-31927;CONF:1198-32434;CONF:1198-32435;CONF:1198-32436;CONF:1198-32437;CONF:1198-32438</t>
  </si>
  <si>
    <t>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</t>
  </si>
  <si>
    <t>CONF:1098-8082;CONF:1098-10436;CONF:1098-32590;CONF:1098-15399;CONF:1098-15400;CONF:1098-32151;CONF:1098-8084;CONF:1098-8085;CONF:1098-8744;CONF:1098-15502</t>
  </si>
  <si>
    <t>CONF:81-8101;CONF:81-10437;CONF:81-15401;CONF:81-15402;CONF:81-26488;CONF:81-8103;CONF:81-8104</t>
  </si>
  <si>
    <t>CONF:1198-8167;CONF:1198-10438;CONF:1198-32550;CONF:1198-15403;CONF:1198-15404;CONF:1198-30862;CONF:1198-8170;CONF:1198-8171;CONF:1198-8762;CONF:1198-15503</t>
  </si>
  <si>
    <t>CONF:1198-8097;CONF:1198-10439;CONF:1198-32551;CONF:1198-15405;CONF:1198-15406;CONF:1198-30863;CONF:1198-8099;CONF:1198-8100;CONF:1198-10096;CONF:1198-15504</t>
  </si>
  <si>
    <t>CONF:1198-7877;CONF:1198-10440;CONF:1198-32511;CONF:1198-15407;CONF:1198-15408;CONF:1198-31141;CONF:1198-7879;CONF:1198-7880;CONF:1198-7881;CONF:1198-15505;CONF:1198-30481;CONF:1198-30482</t>
  </si>
  <si>
    <t>CONF:1198-32864;CONF:1198-9179;CONF:1198-10441;CONF:1198-32510;CONF:1198-15409;CONF:1198-15410;CONF:1198-31142;CONF:1198-9181;CONF:1198-9182;CONF:1198-9183;CONF:1198-15506;CONF:1198-30479;CONF:1198-30480</t>
  </si>
  <si>
    <t>CONF:81-8062;CONF:81-10442;CONF:81-15411;CONF:81-15412;CONF:81-26489;CONF:81-8064;CONF:81-8065</t>
  </si>
  <si>
    <t>CONF:81-8070;CONF:81-10466;CONF:81-15413;CONF:81-15414;CONF:81-26490;CONF:81-8072;CONF:81-8073</t>
  </si>
  <si>
    <t>CONF:81-8074;CONF:81-10467;CONF:81-15415;CONF:81-15416;CONF:81-26491;CONF:81-8076;CONF:81-8077;CONF:81-8741</t>
  </si>
  <si>
    <t>CONF:1198-8078;CONF:1198-10443;CONF:1198-32537;CONF:1198-15417;CONF:1198-15418;CONF:1198-30859;CONF:1198-8080;CONF:1198-8081;CONF:1198-8090;CONF:1198-15507</t>
  </si>
  <si>
    <t>CONF:81-8178;CONF:81-10444;CONF:81-15373;CONF:81-15374;CONF:81-26492;CONF:81-8180;CONF:81-8181;CONF:81-8769</t>
  </si>
  <si>
    <t>CONF:1098-8058;CONF:1098-10445;CONF:1098-32572;CONF:1098-15419;CONF:1098-15420;CONF:1098-30827;CONF:1098-8060;CONF:1098-8061;CONF:1098-8743;CONF:1098-15508</t>
  </si>
  <si>
    <t>CONF:81-8086;CONF:81-10446;CONF:81-15421;CONF:81-15422;CONF:81-26493;CONF:81-8088;CONF:81-8089;CONF:81-8742</t>
  </si>
  <si>
    <t>CONF:1098-6270;CONF:1098-6271;CONF:1098-32532;CONF:1098-15423;CONF:1098-15424;CONF:1098-31139;CONF:1098-17184;CONF:1098-6273;CONF:1098-6274;CONF:1098-15509;CONF:1098-6278;CONF:1098-15510;CONF:1098-8533;CONF:1098-15511</t>
  </si>
  <si>
    <t>CONF:1098-32876;CONF:1098-7891;CONF:1098-10447;CONF:1098-32533;CONF:1098-15425;CONF:1098-15426;CONF:1098-31138;CONF:1098-7893;CONF:1098-7894;CONF:1098-7895;CONF:1098-32877;CONF:1098-32878;CONF:1098-15512</t>
  </si>
  <si>
    <t>CONF:1098-7844;CONF:1098-10468;CONF:1098-32571;CONF:1098-15427;CONF:1098-15428;CONF:1098-30867;CONF:1098-7846;CONF:1098-7847;CONF:1098-30808;CONF:1098-30897</t>
  </si>
  <si>
    <t>CONF:81-7836;CONF:81-10448;CONF:81-15429;CONF:81-15430;CONF:81-26494;CONF:81-7838;CONF:81-7839</t>
  </si>
  <si>
    <t>CONF:1198-7116;CONF:1198-9136;CONF:1198-32591;CONF:1198-15431;CONF:1198-15432;CONF:1198-31041;CONF:1198-8891;CONF:1198-7118;CONF:1198-7119;CONF:1198-15515</t>
  </si>
  <si>
    <t>CONF:1198-32875;CONF:1198-7108;CONF:1198-9137;CONF:1198-32592;CONF:1198-15433;CONF:1198-15434;CONF:1198-31040;CONF:1198-8892;CONF:1198-7111;CONF:1198-7112;CONF:1198-15516</t>
  </si>
  <si>
    <t>CONF:81-7812;CONF:81-10469;CONF:81-15435;CONF:81-15436;CONF:81-26495;CONF:81-7814;CONF:81-7815</t>
  </si>
  <si>
    <t>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</t>
  </si>
  <si>
    <t>CONF:81-7873;CONF:81-10470;CONF:81-15437;CONF:81-15438;CONF:81-26496;CONF:81-7875;CONF:81-7876</t>
  </si>
  <si>
    <t>CONF:1098-8022;CONF:1098-10450;CONF:1098-32893;CONF:1098-15439;CONF:1098-15440;CONF:1098-26497;CONF:1098-8024;CONF:1098-8025</t>
  </si>
  <si>
    <t>CONF:81-8038;CONF:81-10473;CONF:81-15441;CONF:81-15442;CONF:81-26498;CONF:81-8040;CONF:81-8041;CONF:81-8056</t>
  </si>
  <si>
    <t>CONF:1198-7268;CONF:1198-10451;CONF:1198-32584;CONF:1198-15242;CONF:1198-15243;CONF:1198-30902;CONF:1198-9966;CONF:1198-7270;CONF:1198-7271;CONF:1198-15517</t>
  </si>
  <si>
    <t>CONF:1198-32874;CONF:1198-7273;CONF:1198-10452;CONF:1198-32585;CONF:1198-15962;CONF:1198-15963;CONF:1198-30903;CONF:1198-9967;CONF:1198-7275;CONF:1198-7276;CONF:1198-15964</t>
  </si>
  <si>
    <t>CONF:1098-32017;CONF:1098-32018;CONF:1098-31471;CONF:1098-31472;CONF:1098-31473;CONF:1098-32628;CONF:1098-31671;CONF:1098-32315;CONF:1098-31474;CONF:1098-31475;CONF:1098-31476;CONF:1098-31478;CONF:1098-31479;CONF:1098-31480;CONF:1098-31481</t>
  </si>
  <si>
    <t>CONF:1098-8881;CONF:1098-16072;CONF:1098-16073;CONF:1098-32586;CONF:1098-8886;CONF:1098-8887;CONF:1098-31203;CONF:1098-8888;CONF:1098-8889;CONF:1098-30928;CONF:1098-30929;CONF:1098-16074;CONF:1098-16075</t>
  </si>
  <si>
    <t>CONF:1098-8424;CONF:1098-30773;CONF:1098-30774;CONF:1098-32564;CONF:1098-8425;CONF:1098-8426;CONF:1098-10033;CONF:1098-8427;CONF:1098-8428;CONF:1098-8429;CONF:1098-32135</t>
  </si>
  <si>
    <t>CONF:81-7290;CONF:81-7295;CONF:81-7293;CONF:81-10024;CONF:81-7292;CONF:81-7294;CONF:81-10025;CONF:81-7291;CONF:81-7296</t>
  </si>
  <si>
    <t>CONF:81-10078;CONF:81-10079;CONF:81-10080;CONF:81-10081</t>
  </si>
  <si>
    <t>CONF:81-10127;CONF:81-10128;CONF:81-10129;CONF:81-10130</t>
  </si>
  <si>
    <t>CONF:81-7154;CONF:81-7159;CONF:81-7160;CONF:81-7157;CONF:81-7158;CONF:81-7163;CONF:81-7155;CONF:81-7156;CONF:81-7161;CONF:81-7162;CONF:81-7278</t>
  </si>
  <si>
    <t>CONF:81-9368;CONF:81-9371;CONF:81-9372</t>
  </si>
  <si>
    <t>2.16.840.1.113883.10.20.22.4.135</t>
  </si>
  <si>
    <t>2.16.840.1.113883.10.20.22.4.130</t>
  </si>
  <si>
    <t>2.16.840.1.113883.10.20.22.4.133</t>
  </si>
  <si>
    <t>2.16.840.1.113883.10.20.22.2.24</t>
  </si>
  <si>
    <t>2015-08-01</t>
  </si>
  <si>
    <t>2014-06-09</t>
  </si>
  <si>
    <t>2019-06-20</t>
  </si>
  <si>
    <t>2016-03-01</t>
  </si>
  <si>
    <t>Pages</t>
  </si>
  <si>
    <t/>
  </si>
  <si>
    <t>2.16.840.1.113883.10.20.22.5.4;2.16.840.1.113883.10.20.22.5.2;2.16.840.1.113883.10.20.22.5.1;2.16.840.1.113883.10.20.22.5.1.1;</t>
  </si>
  <si>
    <t>2.16.840.1.113883.10.20.6.2.6;</t>
  </si>
  <si>
    <t>2.16.840.1.113883.10.20.22.4.121;</t>
  </si>
  <si>
    <t>2.16.840.1.113883.10.20.22.4.144;</t>
  </si>
  <si>
    <t>2.16.840.1.113883.10.20.22.4.124;</t>
  </si>
  <si>
    <t>2.16.840.1.113883.10.20.22.4.140;</t>
  </si>
  <si>
    <t>2.16.840.1.113883.10.20.22.5.1.1;2.16.840.1.113883.10.20.22.5.2;2.16.840.1.113883.10.20.22.4.119;</t>
  </si>
  <si>
    <t>2.16.840.1.113883.10.20.22.4.86;</t>
  </si>
  <si>
    <t>2.16.840.1.113883.10.20.6.2.10;</t>
  </si>
  <si>
    <t>2.16.840.1.113883.10.20.6.2.8;2.16.840.1.113883.10.20.6.2.14;</t>
  </si>
  <si>
    <t>2.16.840.1.113883.10.20.22.4.119;</t>
  </si>
  <si>
    <t>2.16.840.1.113883.10.20.22.5.1.1;</t>
  </si>
  <si>
    <t>2.16.840.1.113883.10.20.15.3.8;2.16.840.1.113883.10.20.15.3.8.1;</t>
  </si>
  <si>
    <t>2.16.840.1.113883.10.20.22.4.31;2.16.840.1.113883.10.20.22.4.47;</t>
  </si>
  <si>
    <t>2.16.840.1.113883.10.20.22.4.119;2.16.840.1.113883.10.20.22.4.69;</t>
  </si>
  <si>
    <t>2.16.840.1.113883.10.20.22.4.138;</t>
  </si>
  <si>
    <t>2.16.840.1.113883.10.20.22.2.61;</t>
  </si>
  <si>
    <t>2.16.840.1.113883.10.20.22.5.2;</t>
  </si>
  <si>
    <t>2.16.840.1.113883.10.20.15.3.1;</t>
  </si>
  <si>
    <t>2.16.840.1.113883.10.20.6.2.8;</t>
  </si>
  <si>
    <t>2.16.840.1.113883.10.20.6.2.11;</t>
  </si>
  <si>
    <t>2.16.840.1.113883.10.20.6.2.9;2.16.840.1.113883.10.20.6.2.10;</t>
  </si>
  <si>
    <t>2.16.840.1.113883.10.20.6.1.1;</t>
  </si>
  <si>
    <t>2.16.840.1.113883.10.20.22.4.63;</t>
  </si>
  <si>
    <t>2.16.840.1.113883.10.20.22.5.3;</t>
  </si>
  <si>
    <t>2.16.840.1.113883.10.20.22.2.58:2015-08-01;2.16.840.1.113883.10.20.22.2.60;2.16.840.1.113883.10.20.21.2.3:2015-08-01;2.16.840.1.113883.10.20.22.2.61;2.16.840.1.113883.10.20.22.5.1.1;</t>
  </si>
  <si>
    <t>2.16.840.1.113883.10.20.22.5.3;2.16.840.1.113883.10.20.22.2.8;2.16.840.1.113883.10.20.22.2.9:2014-06-09;2.16.840.1.113883.10.20.22.2.10:2014-06-09;2.16.840.1.113883.10.20.22.2.12;1.3.6.1.4.1.19376.1.5.3.1.3.4;2.16.840.1.113883.10.20.2.10:2015-08-01;2.16.840.1.113883.10.20.22.2.6.1:2015-08-01;1.3.6.1.4.1.19376.1.5.3.1.1.13.2.1;2.16.840.1.113883.10.20.22.2.13;2.16.840.1.113883.10.20.22.2.15:2015-08-01;2.16.840.1.113883.10.20.2.5;2.16.840.1.113883.10.20.22.2.20:2015-08-01;2.16.840.1.113883.10.20.22.2.2:2015-08-01;2.16.840.1.113883.10.20.22.2.1.1:2014-06-09;2.16.840.1.113883.10.20.22.2.5.1:2015-08-01;2.16.840.1.113883.10.20.22.2.7:2014-06-09;2.16.840.1.113883.10.20.22.2.3.1:2015-08-01;2.16.840.1.113883.10.20.22.2.17:2015-08-01;2.16.840.1.113883.10.20.22.2.4.1:2015-08-01;2.16.840.1.113883.10.20.22.2.14:2014-06-09;1.3.6.1.4.1.19376.1.5.3.1.3.18;2.16.840.1.113883.10.20.22.2.23:2014-06-09;2.16.840.1.113883.10.20.22.2.56:2015-08-01;2.16.840.1.113883.10.20.22.2.57;2.16.840.1.113883.10.20.22.2.21:2015-08-01;</t>
  </si>
  <si>
    <t>2.16.840.1.113883.10.20.22.2.21:2015-08-01;2.16.840.1.113883.10.20.22.2.6.1:2015-08-01;2.16.840.1.113883.10.20.22.2.1.1:2014-06-09;2.16.840.1.113883.10.20.22.2.5.1:2015-08-01;2.16.840.1.113883.10.20.22.2.7.1:2014-06-09;2.16.840.1.113883.10.20.22.2.3.1:2015-08-01;2.16.840.1.113883.10.20.22.2.22:2015-08-01;2.16.840.1.113883.10.20.22.2.15:2015-08-01;2.16.840.1.113883.10.20.22.2.14:2014-06-09;2.16.840.1.113883.10.20.22.2.2.1:2015-08-01;2.16.840.1.113883.10.20.22.2.23:2014-06-09;2.16.840.1.113883.10.20.22.2.18:2015-08-01;2.16.840.1.113883.10.20.22.2.10:2014-06-09;2.16.840.1.113883.10.20.22.2.17:2015-08-01;2.16.840.1.113883.10.20.22.2.4.1:2015-08-01;2.16.840.1.113883.10.20.22.2.56:2015-08-01;2.16.840.1.113883.10.20.22.2.57;</t>
  </si>
  <si>
    <t>2.16.840.1.113883.10.20.6.1.1;2.16.840.1.113883.10.20.22.5.1.1;2.16.840.1.113883.10.20.6.2.1:2014-06-09;2.16.840.1.113883.10.20.6.1.2;2.16.840.1.113883.10.20.6.2.5;2.16.840.1.113883.10.20.6.2.3;2.16.840.1.113883.10.20.6.2.4;2.16.840.1.113883.10.20.6.2.12;2.16.840.1.113883.10.20.6.2.13;2.16.840.1.113883.10.20.6.2.14;2.16.840.1.113883.10.20.6.2.8;2.16.840.1.113883.10.20.22.5.3;2.16.840.1.113883.10.20.6.2.2:2014-06-09;</t>
  </si>
  <si>
    <t>2.16.840.1.113883.10.20.22.2.6:2015-08-01;1.3.6.1.4.1.19376.1.5.3.1.3.5;2.16.840.1.113883.10.20.22.2.24:2015-08-01;2.16.840.1.113883.10.20.22.2.11:2015-08-01;2.16.840.1.113883.10.20.22.2.10:2014-06-09;1.3.6.1.4.1.19376.1.5.3.1.1.13.2.1;2.16.840.1.113883.10.20.22.2.13;2.16.840.1.113883.10.20.22.2.57;2.16.840.1.113883.10.20.22.2.15:2015-08-01;2.16.840.1.113883.10.20.22.2.14:2014-06-09;2.16.840.1.113883.10.20.22.2.20:2015-08-01;1.3.6.1.4.1.19376.1.5.3.1.3.4;2.16.840.1.113883.10.20.22.2.43:2015-08-01;2.16.840.1.113883.10.20.22.2.44:2015-08-01;2.16.840.1.113883.10.20.22.2.42;2.16.840.1.113883.10.20.22.2.41;1.3.6.1.4.1.19376.1.5.3.1.3.26;2.16.840.1.113883.10.20.22.2.16;2.16.840.1.113883.10.20.22.2.2:2015-08-01;2.16.840.1.113883.10.20.22.2.5:2015-08-01;2.16.840.1.113883.10.20.22.2.7:2014-06-09;2.16.840.1.113883.10.20.22.2.12;1.3.6.1.4.1.19376.1.5.3.1.3.18;2.16.840.1.113883.10.20.22.2.17:2015-08-01;2.16.840.1.113883.10.20.22.2.4:2015-08-01;2.16.840.1.113883.10.20.22.2.11.1:2015-08-01;</t>
  </si>
  <si>
    <t>2.16.840.1.113883.10.20.22.5.3;2.16.840.1.113883.10.20.22.2.6:2015-08-01;2.16.840.1.113883.10.20.22.2.8;2.16.840.1.113883.10.20.22.2.10:2014-06-09;2.16.840.1.113883.10.20.22.2.9:2014-06-09;1.3.6.1.4.1.19376.1.5.3.1.1.13.2.1;2.16.840.1.113883.10.20.22.2.13;2.16.840.1.113883.10.20.22.2.15:2015-08-01;2.16.840.1.113883.10.20.2.5;2.16.840.1.113883.10.20.22.2.20:2015-08-01;1.3.6.1.4.1.19376.1.5.3.1.3.4;2.16.840.1.113883.10.20.22.2.2:2015-08-01;2.16.840.1.113883.10.20.22.2.45:2014-06-09;2.16.840.1.113883.10.20.22.2.1:2014-06-09;2.16.840.1.113883.10.20.2.10:2015-08-01;2.16.840.1.113883.10.20.22.2.5:2015-08-01;2.16.840.1.113883.10.20.22.2.7:2014-06-09;2.16.840.1.113883.10.20.22.2.12;2.16.840.1.113883.10.20.22.2.3:2015-08-01;1.3.6.1.4.1.19376.1.5.3.1.3.18;2.16.840.1.113883.10.20.22.2.17:2015-08-01;2.16.840.1.113883.10.20.22.2.4:2015-08-01;</t>
  </si>
  <si>
    <t>2.16.840.1.113883.10.20.22.5.3;2.16.840.1.113883.10.20.22.2.25:2014-06-09;2.16.840.1.113883.10.20.22.2.37:2015-08-01;2.16.840.1.113883.10.20.22.2.34:2015-08-01;2.16.840.1.113883.10.20.18.2.9;2.16.840.1.113883.10.20.22.2.28:2015-08-01;2.16.840.1.113883.10.20.22.2.31;2.16.840.1.113883.10.20.22.2.27;2.16.840.1.113883.10.20.22.2.35;2.16.840.1.113883.10.20.22.2.40;2.16.840.1.113883.10.20.7.12;2.16.840.1.113883.10.20.7.14;2.16.840.1.113883.10.20.22.2.10:2014-06-09;2.16.840.1.113883.10.20.22.2.30:2014-06-09;2.16.840.1.113883.10.20.18.2.12;2.16.840.1.113883.10.20.22.2.29:2014-06-09;2.16.840.1.113883.10.20.7.13;</t>
  </si>
  <si>
    <t>2.16.840.1.113883.10.20.22.5.3;2.16.840.1.113883.10.20.22.2.37:2015-08-01;2.16.840.1.113883.10.20.22.2.27;2.16.840.1.113883.10.20.22.2.29:2014-06-09;2.16.840.1.113883.10.20.22.2.36:2015-08-01;2.16.840.1.113883.10.20.22.2.8;2.16.840.1.113883.10.20.22.2.9:2014-06-09;2.16.840.1.113883.10.20.22.2.10:2014-06-09;2.16.840.1.113883.10.20.22.2.6:2015-08-01;2.16.840.1.113883.10.20.22.2.25:2014-06-09;1.3.6.1.4.1.19376.1.5.3.1.1.13.2.1;2.16.840.1.113883.10.20.22.2.13;2.16.840.1.113883.10.20.22.2.15:2015-08-01;2.16.840.1.113883.10.20.22.2.20:2015-08-01;1.3.6.1.4.1.19376.1.5.3.1.3.4;2.16.840.1.113883.10.20.22.2.39;2.16.840.1.113883.10.20.22.2.1:2014-06-09;2.16.840.1.113883.10.20.22.2.38:2014-06-09;2.16.840.1.113883.10.20.2.10:2015-08-01;2.16.840.1.113883.10.20.22.2.30:2014-06-09;2.16.840.1.113883.10.20.18.2.12;2.16.840.1.113883.10.20.18.2.9;2.16.840.1.113883.10.20.22.2.28:2015-08-01;2.16.840.1.113883.10.20.22.2.40;2.16.840.1.113883.10.20.22.2.31;2.16.840.1.113883.10.20.22.2.7:2014-06-09;2.16.840.1.113883.10.20.22.2.12;1.3.6.1.4.1.19376.1.5.3.1.3.18;2.16.840.1.113883.10.20.22.2.17:2015-08-01;</t>
  </si>
  <si>
    <t>2.16.840.1.113883.10.20.22.5.3;2.16.840.1.113883.10.20.22.2.8;2.16.840.1.113883.10.20.22.2.10:2014-06-09;2.16.840.1.113883.10.20.22.2.9:2014-06-09;2.16.840.1.113883.10.20.22.2.6:2015-08-01;1.3.6.1.4.1.19376.1.5.3.1.1.13.2.1;2.16.840.1.113883.10.20.21.2.3:2015-08-01;2.16.840.1.113883.10.20.22.2.45:2014-06-09;2.16.840.1.113883.10.20.22.2.1:2014-06-09;2.16.840.1.113883.10.20.21.2.1;2.16.840.1.113883.10.20.2.10:2015-08-01;2.16.840.1.113883.10.20.22.2.5:2015-08-01;2.16.840.1.113883.10.20.22.2.3:2015-08-01;1.3.6.1.4.1.19376.1.5.3.1.3.18;2.16.840.1.113883.10.20.21.2.2;2.16.840.1.113883.10.20.22.2.4:2015-08-01;2.16.840.1.113883.10.20.22.2.57;</t>
  </si>
  <si>
    <t>2.16.840.1.113883.10.20.22.2.10:2014-06-09;1.3.6.1.4.1.19376.1.5.3.1.3.4;2.16.840.1.113883.10.20.22.2.15:2015-08-01;2.16.840.1.113883.10.20.22.2.2.1:2015-08-01;2.16.840.1.113883.10.20.22.2.5.1:2015-08-01;2.16.840.1.113883.10.20.22.2.7:2014-06-09;2.16.840.1.113883.10.20.22.2.3.1:2015-08-01;1.3.6.1.4.1.19376.1.5.3.1.3.18;2.16.840.1.113883.10.20.22.2.17:2015-08-01;2.16.840.1.113883.10.20.22.2.4.1:2015-08-01;2.16.840.1.113883.10.20.22.2.14:2014-06-09;2.16.840.1.113883.10.20.2.10:2015-08-01;2.16.840.1.113883.10.20.22.2.57;2.16.840.1.113883.10.20.22.2.56:2015-08-01;2.16.840.1.113883.10.20.22.2.23:2014-06-09;2.16.840.1.113883.10.20.22.2.6.1:2015-08-01;2.16.840.1.113883.10.20.22.2.8;2.16.840.1.113883.10.20.22.2.9:2014-06-09;2.16.840.1.113883.10.20.22.2.20:2015-08-01;2.16.840.1.113883.10.20.2.5;2.16.840.1.113883.10.20.22.2.1.1:2014-06-09;1.3.6.1.4.1.19376.1.5.3.1.3.1:2014-06-09;2.16.840.1.113883.10.20.22.5.1.1;2.16.840.1.113883.10.20.22.5.1;2.16.840.1.113883.10.20.22.2.21:2015-08-01;</t>
  </si>
  <si>
    <t>2.16.840.1.113883.10.20.22.2.6.1:2015-08-01;2.16.840.1.113883.10.20.2.10:2015-08-01;2.16.840.1.113883.10.20.22.2.22.1:2015-08-01;2.16.840.1.113883.10.20.22.2.15:2015-08-01;2.16.840.1.113883.10.20.22.2.14:2014-06-09;2.16.840.1.113883.10.20.22.2.24:2015-08-01;2.16.840.1.113883.10.20.22.2.2:2015-08-01;2.16.840.1.113883.10.20.22.2.23:2014-06-09;2.16.840.1.113883.10.20.22.2.1.1:2014-06-09;2.16.840.1.113883.10.20.22.2.18:2015-08-01;2.16.840.1.113883.10.20.22.2.10:2014-06-09;2.16.840.1.113883.10.20.22.2.5.1:2015-08-01;2.16.840.1.113883.10.20.22.2.7.1:2014-06-09;2.16.840.1.113883.10.20.22.2.3.1:2015-08-01;2.16.840.1.113883.10.20.22.2.17:2015-08-01;2.16.840.1.113883.10.20.22.2.4.1:2015-08-01;2.16.840.1.113883.10.20.22.2.56:2015-08-01;2.16.840.1.113883.10.20.2.5;1.3.6.1.4.1.19376.1.5.3.1.3.18;2.16.840.1.113883.10.20.22.2.57;1.3.6.1.4.1.19376.1.5.3.1.3.1:2014-06-09;2.16.840.1.113883.10.20.22.2.20:2015-08-01;1.3.6.1.4.1.19376.1.5.3.1.3.4;2.16.840.1.113883.10.20.22.2.9:2014-06-09;2.16.840.1.113883.10.20.22.2.8;2.16.840.1.113883.10.20.22.2.44:2015-08-01;2.16.840.1.113883.10.20.22.2.43:2015-08-01;2.16.840.1.113883.10.20.22.2.64;2.16.840.1.113883.10.20.22.2.21.1:2015-08-01;</t>
  </si>
  <si>
    <t>2.16.840.1.113883.10.20.22.1.8:2015-08-01;2.16.840.1.113883.10.20.22.1.13:2015-08-01;2.16.840.1.113883.10.20.22.1.8:2018-01-01;2.16.840.1.113883.10.20.22.1.8:2018-04-13;2.16.840.1.113883.10.20.15.2:2021-01-01;2.16.840.1.113883.10.20.15.2:2020-12-10;</t>
  </si>
  <si>
    <t>2.16.840.1.113883.10.20.22.4.34:2015-08-01;</t>
  </si>
  <si>
    <t>2.16.840.1.113883.10.20.22.1.8:2015-08-01;2.16.840.1.113883.10.20.22.1.13:2015-08-01;2.16.840.1.113883.10.20.22.1.8:2018-01-01;2.16.840.1.113883.10.20.22.1.8:2018-04-13;</t>
  </si>
  <si>
    <t>2.16.840.1.113883.10.20.22.4.36:2014-06-09;</t>
  </si>
  <si>
    <t>2.16.840.1.113883.10.20.22.1.4:2015-08-01;2.16.840.1.113883.10.20.22.1.2:2015-08-01;2.16.840.1.113883.10.20.22.1.14:2015-08-01;2.16.840.1.113883.10.20.22.1.2:2015-11-02;2.16.840.1.113883.10.20.22.1.2:2016-09-05;2.16.840.1.113883.10.20.22.1.15:2016-11-29;</t>
  </si>
  <si>
    <t>2.16.840.1.113883.10.20.22.4.48:2015-08-01;2.16.840.1.113883.10.20.22.4.108:2015-08-01;</t>
  </si>
  <si>
    <t>2.16.840.1.113883.10.20.22.1.13:2015-08-01;2.16.840.1.113883.3.117.1.8.1.1:2016-04-01;</t>
  </si>
  <si>
    <t>2.16.840.1.113883.10.20.22.1.8:2015-08-01;2.16.840.1.113883.10.20.22.1.3:2015-08-01;2.16.840.1.113883.10.20.22.1.9:2015-08-01;2.16.840.1.113883.10.20.22.1.6:2015-08-01;2.16.840.1.113883.10.20.30.1.1:2015-12-01;2.16.840.1.113883.10.20.30.1.2:2015-12-01;2.16.840.1.113883.10.20.30.1.3:2015-12-01;2.16.840.1.113883.10.20.30.99.1.1:2016-08-01;2.16.840.1.113883.10.20.22.1.9:2017-10-19;2.16.840.1.113883.10.20.22.1.3:2018-01-01;2.16.840.1.113883.10.20.22.1.9:2018-01-01;2.16.840.1.113883.10.20.22.1.8:2018-01-01;2.16.840.1.113883.10.20.22.1.8:2018-04-13;</t>
  </si>
  <si>
    <t>2.16.840.1.113883.10.20.22.4.30:2015-08-01;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</si>
  <si>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-11-29;</t>
  </si>
  <si>
    <t>2.16.840.1.113883.10.20.22.1.7:2014-06-09;2.16.840.1.113883.10.20.22.1.6:2014-06-09;2.16.840.1.113883.10.20.22.1.6:2015-08-01;2.16.840.1.113883.10.20.22.1.7:2015-08-01;</t>
  </si>
  <si>
    <t>2.16.840.1.113883.10.20.22.4.16:2014-06-09;2.16.840.1.113883.10.20.22.4.14:2014-06-09;</t>
  </si>
  <si>
    <t>2.16.840.1.113883.10.20.22.1.13;2.16.840.1.113883.10.20.22.1.4:2014-06-09;2.16.840.1.113883.10.20.22.1.14;2.16.840.1.113883.10.20.22.1.3:2014-06-09;2.16.840.1.113883.10.20.22.1.6:2014-06-09;2.16.840.1.113883.10.20.22.1.9:2014-06-09;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</t>
  </si>
  <si>
    <t>2.16.840.1.113883.10.20.22.4.39:2014-06-09;</t>
  </si>
  <si>
    <t>2.16.840.1.113883.10.20.22.1.9;2.16.840.1.113883.10.20.22.1.3;2.16.840.1.113883.10.20.22.1.4;2.16.840.1.113883.10.20.22.1.6;2.16.840.1.113883.10.20.22.1.13;2.16.840.1.113883.10.20.22.1.4:2014-06-09;2.16.840.1.113883.10.20.22.1.14;2.16.840.1.113883.10.20.22.1.3:2014-06-09;2.16.840.1.113883.10.20.22.1.6:2014-06-09;2.16.840.1.113883.10.20.22.1.9:2014-06-09;2.16.840.1.113883.10.13.1:2014-08-08;2.16.840.1.113883.10.13.1:2015-01-29;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2.16.840.1.113883.10.20.34.1.4:2019-08-01;2.16.840.1.113883.10.20.34.1.2:2019-08-01;2.16.840.1.113883.10.20.34.1.3:2019-08-01;2.16.840.1.113883.10.20.40.1.1.1:2020-08-01;2.16.840.1.113883.10.20.40.1.1.2:2020-08-01;</t>
  </si>
  <si>
    <t>2.16.840.1.113883.10.20.22.1.3;2.16.840.1.113883.10.20.22.1.4;2.16.840.1.113883.10.20.22.1.8;2.16.840.1.113883.10.20.22.1.6;2.16.840.1.113883.10.20.22.1.12;2.16.840.1.113883.10.20.22.1.4:2014-06-09;2.16.840.1.113883.10.20.22.1.8:2014-06-09;2.16.840.1.113883.10.20.22.1.3:2014-06-09;2.16.840.1.113883.10.20.22.1.6:2014-06-09;2.16.840.1.113883.10.20.34.1.2;2.16.840.1.113883.10.20.34.1.3;2.16.840.1.113883.10.20.34.1.4;2.16.840.1.113883.10.20.22.1.4:2015-08-01;2.16.840.1.113883.10.20.22.1.8:2015-08-01;2.16.840.1.113883.10.20.22.1.3:2015-08-01;2.16.840.1.113883.10.20.22.1.6:2015-08-01;2.16.840.1.113883.10.20.22.1.3:2018-01-01;2.16.840.1.113883.10.20.22.1.8:2018-01-01;2.16.840.1.113883.10.20.22.1.8:2018-04-13;2.16.840.1.113883.10.20.15.2:2021-01-01;2.16.840.1.113883.10.20.15.2:2020-12-10;</t>
  </si>
  <si>
    <t>2.16.840.1.113883.10.20.22.1.9;2.16.840.1.113883.10.20.22.1.3;2.16.840.1.113883.10.20.22.1.4;2.16.840.1.113883.10.20.22.1.8;2.16.840.1.113883.10.20.22.1.6;2.16.840.1.113883.10.20.22.1.4:2014-06-09;2.16.840.1.113883.10.20.22.1.8:2014-06-09;2.16.840.1.113883.10.20.22.1.3:2014-06-09;2.16.840.1.113883.10.20.22.1.6:2014-06-09;2.16.840.1.113883.10.20.22.1.9:2014-06-09;2.16.840.1.113883.10.20.22.1.4:2015-08-01;2.16.840.1.113883.10.20.22.1.8:2015-08-01;2.16.840.1.113883.10.20.22.1.3:2015-08-01;2.16.840.1.113883.10.20.22.1.9:2015-08-01;2.16.840.1.113883.10.20.22.1.6:2015-08-01;2.16.840.1.113883.10.20.22.1.9:2017-10-19;2.16.840.1.113883.10.20.22.1.3:2018-01-01;2.16.840.1.113883.10.20.22.1.9:2018-01-01;2.16.840.1.113883.10.20.22.1.8:2018-01-01;2.16.840.1.113883.10.20.22.1.8:2018-04-13;</t>
  </si>
  <si>
    <t>2.16.840.1.113883.10.20.22.1.6:2015-08-01;2.16.840.1.113883.10.20.22.1.7:2015-08-01;</t>
  </si>
  <si>
    <t>2.16.840.1.113883.10.20.22.4.4:2015-08-01;</t>
  </si>
  <si>
    <t>2.16.840.1.113883.10.20.22.1.13;2.16.840.1.113883.10.20.22.1.13:2015-08-01;</t>
  </si>
  <si>
    <t>2.16.840.1.113883.10.20.22.1.5;2.16.840.1.113883.10.20.22.1.5:2014-06-09;2.16.840.1.113883.10.20.22.1.5:2015-08-01;</t>
  </si>
  <si>
    <t>2.16.840.1.113883.10.20.22.1.8:2015-08-01;2.16.840.1.113883.10.20.22.1.8:2018-01-01;2.16.840.1.113883.10.20.22.1.8:2018-04-13;2.16.840.1.113883.3.117.1.10.1.1:2019-06-06;</t>
  </si>
  <si>
    <t>2.16.840.1.113883.10.20.22.4.35:2016-03-01;</t>
  </si>
  <si>
    <t>2.16.840.1.113883.10.20.22.1.8:2015-08-01;2.16.840.1.113883.10.20.22.1.8:2018-01-01;2.16.840.1.113883.10.20.22.1.8:2018-04-13;2.16.840.1.113883.10.20.34.1.2:2019-04-01;2.16.840.1.113883.10.20.34.1.4:2019-04-01;2.16.840.1.113883.10.20.34.1.4:2019-08-01;2.16.840.1.113883.10.20.34.1.2:2019-08-01;</t>
  </si>
  <si>
    <t>2.16.840.1.113883.10.20.22.1.2:2015-08-01;2.16.840.1.113883.10.20.22.1.2:2015-11-02;2.16.840.1.113883.10.20.22.1.2:2016-09-05;</t>
  </si>
  <si>
    <t>2.16.840.1.113883.10.20.22.4.49:2015-08-01;</t>
  </si>
  <si>
    <t>2.16.840.1.113883.10.20.22.1.13:2015-08-01;2.16.840.1.113883.10.20.15.2:20160422;2.16.840.1.113883.10.20.15.2:2016-01-22;2.16.840.1.113883.10.20.15.2:2016-02-08;2.16.840.1.113883.10.20.15.2:2016-12-01;2.16.840.1.113883.10.20.22.1.15:2016-11-29;2.16.840.1.113883.10.20.15.2:2019-04-01;2.16.840.1.113883.10.20.15.2:2021-01-01;2.16.840.1.113883.10.20.15.2:2020-12-10;</t>
  </si>
  <si>
    <t>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2.16.840.1.113883.10.20.22.1.6:2015-08-01;2.16.840.1.113883.10.20.22.1.2:2015-11-02;2.16.840.1.113883.10.20.22.1.2:2016-09-05;2.16.840.1.113883.10.20.22.1.3:2018-01-01;2.16.840.1.113883.10.20.22.1.8:2018-01-01;2.16.840.1.113883.10.20.22.1.8:2018-04-13;</t>
  </si>
  <si>
    <t>2.16.840.1.113883.10.20.22.4.45:2015-08-01;</t>
  </si>
  <si>
    <t>2.16.840.1.113883.10.20.22.1.13;2.16.840.1.113883.10.20.22.1.4:2014-06-09;2.16.840.1.113883.10.20.22.1.14;2.16.840.1.113883.10.20.22.1.2:2014-06-09;2.16.840.1.113883.10.20.22.1.8:2014-06-09;2.16.840.1.113883.10.20.22.1.4:2015-08-01;2.16.840.1.113883.10.20.22.1.2:2015-08-01;2.16.840.1.113883.10.20.22.1.8:2015-08-01;2.16.840.1.113883.10.20.22.1.13:2015-08-01;2.16.840.1.113883.10.20.22.1.14:2015-08-01;2.16.840.1.113883.3.117.1.8.1.1:2016-04-01;2.16.840.1.113883.10.20.22.1.2:2015-11-02;2.16.840.1.113883.10.20.22.1.2:2016-09-05;2.16.840.1.113883.10.20.22.1.8:2018-01-01;2.16.840.1.113883.10.20.22.1.8:2018-04-13;</t>
  </si>
  <si>
    <t>2.16.840.1.113883.10.20.22.4.66:2014-06-09;2.16.840.1.113883.10.20.22.4.67:2014-06-09;2.16.840.1.113883.10.20.22.4.72;2.16.840.1.113883.10.20.22.4.69;2.16.840.1.113883.10.20.22.4.50:2014-06-09;2.16.840.1.113883.10.20.22.4.128;2.16.840.1.113883.10.20.22.4.127;2.16.840.1.113883.10.20.22.4.73:2014-06-09;2.16.840.1.113883.10.20.22.4.68:2014-06-09;2.16.840.1.113883.10.20.22.4.70:2014-06-09;</t>
  </si>
  <si>
    <t>2.16.840.1.113883.10.20.22.1.3;2.16.840.1.113883.10.20.22.1.4;2.16.840.1.113883.10.20.22.1.13;2.16.840.1.113883.10.20.22.1.4:2014-06-09;2.16.840.1.113883.10.20.22.1.14;2.16.840.1.113883.10.20.22.1.3:2014-06-09;2.16.840.1.113883.10.20.22.1.4:2015-08-01;2.16.840.1.113883.10.20.22.1.3:2015-08-01;2.16.840.1.113883.10.20.22.1.13:2015-08-01;2.16.840.1.113883.10.20.22.1.14:2015-08-01;2.16.840.1.113883.10.20.22.1.3:2018-01-01;</t>
  </si>
  <si>
    <t>2.16.840.1.113883.10.20.22.1.15;2.16.840.1.113883.10.20.22.1.15.cmdm;2.16.840.1.113883.10.20.22.1.15:2014-11-19;2.16.840.1.113883.10.20.22.1.15:2014-12-01;2.16.840.1.113883.10.20.22.1.15:2015-08-01;2.16.840.1.113883.10.20.22.1.15:2016-10-05;2.16.840.1.113883.10.20.22.1.15:2016-11-29;2.16.840.1.113883.10.20.40.1.1.1:2020-08-01;2.16.840.1.113883.10.20.40.1.1.2:2020-08-01;</t>
  </si>
  <si>
    <t>2.16.840.1.113883.10.20.22.1.15:2015-08-01;2.16.840.1.113883.10.20.22.1.15:2016-11-29;2.16.840.1.113883.10.20.40.1.1.1:2020-08-01;2.16.840.1.113883.10.20.40.1.1.2:2020-08-01;</t>
  </si>
  <si>
    <t>2.16.840.1.113883.10.20.22.4.5:2014-06-09;2.16.840.1.113883.10.20.22.4.132:2015-08-01;2.16.840.1.113883.10.20.22.4.136:2015-08-01;</t>
  </si>
  <si>
    <t>2.16.840.1.113883.10.20.22.1.15;2.16.840.1.113883.10.20.22.1.15.cmdm;2.16.840.1.113883.10.20.22.1.15:2014-11-19;2.16.840.1.113883.10.20.22.1.15:2014-12-01;2.16.840.1.113883.10.20.22.1.15:2015-08-01;2.16.840.1.113883.10.20.22.1.15:2016-10-05;2.16.840.1.113883.10.20.22.1.15:2016-11-29;</t>
  </si>
  <si>
    <t>2.16.840.1.113883.10.20.22.1.3;2.16.840.1.113883.10.20.22.1.4;2.16.840.1.113883.10.20.22.1.8;2.16.840.1.113883.10.20.22.1.6;2.16.840.1.113883.10.20.22.1.12;2.16.840.1.113883.10.20.22.1.13;2.16.840.1.113883.10.20.22.1.4:2014-06-09;2.16.840.1.113883.10.20.22.1.14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2.16.840.1.113883.10.20.22.1.13:2015-08-01;2.16.840.1.113883.10.20.22.1.14:2015-08-01;2.16.840.1.113883.10.20.22.1.6:2015-08-01;2.16.840.1.114222.4.10.18.1.1;2.16.840.1.113883.10.20.15.2:20160422;2.16.840.1.113883.10.20.15.2:2016-01-22;2.16.840.1.113883.10.20.15.2:2016-02-08;2.16.840.1.113883.10.20.15.2:2016-12-01;2.16.840.1.113883.10.20.22.1.3:2018-01-01;2.16.840.1.113883.10.20.22.1.8:2018-01-01;2.16.840.1.113883.10.20.22.1.8:2018-04-13;2.16.840.1.113883.10.20.15.2:2019-04-01;2.16.840.1.113883.10.20.40.1.1.1:2020-08-01;2.16.840.1.113883.10.20.15.2:2021-01-01;2.16.840.1.113883.10.20.15.2:2020-12-10;</t>
  </si>
  <si>
    <t>2.16.840.1.113883.10.20.22.1.8;2.16.840.1.113883.10.20.22.1.8:2014-06-09;2.16.840.1.113883.10.20.22.1.8:2015-08-01;2.16.840.1.113883.10.20.22.1.8:2018-01-01;2.16.840.1.113883.10.20.22.1.8:2018-04-13;</t>
  </si>
  <si>
    <t>2.16.840.1.113883.10.20.22.1.8;2.16.840.1.113883.10.20.22.1.8:2014-06-09;2.16.840.1.113883.10.20.22.1.8:2015-08-01;2.16.840.1.113883.10.20.22.1.8:2018-01-01;2.16.840.1.113883.10.20.22.1.8:2018-04-13;2.16.840.1.113883.3.117.1.10.1.1:2019-06-06;</t>
  </si>
  <si>
    <t>2.16.840.1.113883.10.20.22.1.4:2015-08-01;2.16.840.1.113883.10.20.22.1.8:2015-08-01;2.16.840.1.113883.10.20.22.1.3:2015-08-01;2.16.840.1.113883.10.20.22.1.13:2015-08-01;2.16.840.1.113883.10.20.22.1.3:2018-01-01;2.16.840.1.113883.10.20.22.1.8:2018-01-01;2.16.840.1.113883.10.20.22.1.8:2018-04-13;</t>
  </si>
  <si>
    <t>2.16.840.1.113883.10.20.22.4.52:2015-08-01;</t>
  </si>
  <si>
    <t>2.16.840.1.113883.10.20.22.1.2:2015-08-01;2.16.840.1.113883.10.20.22.1.14:2015-08-01;2.16.840.1.113883.3.117.1.8.1.1:2016-04-01;2.16.840.1.113883.10.20.22.1.2:2015-11-02;2.16.840.1.113883.10.20.15.2:20160422;2.16.840.1.113883.10.20.22.1.2:2016-09-05;2.16.840.1.113883.10.20.15.2:2016-12-01;2.16.840.1.113883.10.20.15.2:2019-04-01;2.16.840.1.113883.10.20.15.2:2021-01-01;2.16.840.1.113883.10.20.15.2:2020-12-10;</t>
  </si>
  <si>
    <t>2.16.840.1.113883.10.20.22.1.3:2014-06-09;2.16.840.1.113883.10.20.22.1.9:2014-06-09;2.16.840.1.113883.10.20.22.1.3:2015-08-01;2.16.840.1.113883.10.20.22.1.9:2015-08-01;2.16.840.1.113883.10.20.22.1.9:2017-10-19;2.16.840.1.113883.10.20.22.1.3:2018-01-01;2.16.840.1.113883.10.20.22.1.9:2018-01-01;2.16.840.1.113883.10.20.40.1.1.1:2020-08-01;2.16.840.1.113883.10.20.40.1.1.2:2020-08-01;</t>
  </si>
  <si>
    <t>2.16.840.1.113883.10.20.22.4.20:2014-06-09;</t>
  </si>
  <si>
    <t>2.16.840.1.113883.10.20.22.1.15:2015-08-01;2.16.840.1.113883.10.20.22.1.9:2015-08-01;2.16.840.1.113883.10.20.22.1.15:2016-11-29;2.16.840.1.113883.10.20.22.1.9:2017-10-19;2.16.840.1.113883.10.20.22.1.9:2018-01-01;</t>
  </si>
  <si>
    <t>2.16.840.1.113883.10.20.22.4.131:2015-08-01;2.16.840.1.113883.10.20.22.4.141;2.16.840.1.113883.10.20.22.4.146:2015-08-01;</t>
  </si>
  <si>
    <t>2.16.840.1.113883.10.20.22.1.6;2.16.840.1.113883.10.20.22.1.6:2014-06-09;2.16.840.1.113883.10.20.22.1.6:2015-08-01;</t>
  </si>
  <si>
    <t>2.16.840.1.113883.10.20.22.1.13;2.16.840.1.113883.10.20.22.1.4:2014-06-09;2.16.840.1.113883.10.20.22.1.14;2.16.840.1.113883.10.20.22.1.2:2014-06-09;2.16.840.1.113883.10.20.22.1.4:2015-08-01;2.16.840.1.113883.10.20.22.1.2:2015-08-01;2.16.840.1.113883.10.20.22.1.13:2015-08-01;2.16.840.1.113883.10.20.22.1.14:2015-08-01;2.16.840.1.113883.10.20.22.1.2:2015-11-02;2.16.840.1.113883.10.20.22.1.2:2016-09-05;2.16.840.1.113883.10.20.34.1.4:2019-08-01;2.16.840.1.113883.10.20.34.1.2:2019-08-01;2.16.840.1.113883.10.20.34.1.3:2019-08-01;</t>
  </si>
  <si>
    <t>2.16.840.1.113883.10.20.22.4.135;2.16.840.1.113883.10.20.22.4.50:2014-06-09;2.16.840.1.113883.10.20.22.4.14:2014-06-09;</t>
  </si>
  <si>
    <t>2.16.840.1.113883.10.20.22.1.6:2014-06-09;2.16.840.1.113883.10.14.1:2014-27-10;2.16.840.1.113883.10.20.22.1.6:2015-08-01;2.16.840.1.114222.4.10.18;2.16.840.1.113883.10.20.15.2:20160422;2.16.840.1.113883.10.20.15.2:2016-01-22;2.16.840.1.113883.10.20.15.2:2016-02-08;2.16.840.1.113883.10.20.15.2:2016-12-01;http://CDADoc.Ambulatory.BDER-AH.IG;http://CDAdoc.Hospital.BDER-AH.IG;2.16.840.1.113883.10.14.1:2017-03-16-backup;2.16.840.1.113883.10.14.1.1:2017-16-07;2.16.840.1.113883.10.20.15.2:2019-04-01;2.16.840.1.113883.10.20.15.2:2021-01-01;2.16.840.1.113883.10.20.15.2:2020-12-10;</t>
  </si>
  <si>
    <t>2.16.840.1.113883.10.20.22.4.16:2014-06-09;</t>
  </si>
  <si>
    <t>2.16.840.1.113883.10.20.22.1.3:2014-06-09;2.16.840.1.113883.10.20.22.1.6:2014-06-09;2.16.840.1.113883.10.20.22.1.9:2014-06-09;2.16.840.1.113883.10.20.22.1.3:2015-08-01;2.16.840.1.113883.10.20.22.1.9:2015-08-01;2.16.840.1.113883.10.20.22.1.6:2015-08-01;2.16.840.1.113883.10.20.22.1.9:2017-10-19;2.16.840.1.113883.10.20.22.1.3:2018-01-01;2.16.840.1.113883.10.20.22.1.9:2018-01-01;</t>
  </si>
  <si>
    <t>2.16.840.1.113883.10.20.22.1.13;2.16.840.1.113883.10.20.22.1.4:2014-06-09;2.16.840.1.113883.10.20.22.1.14;2.16.840.1.113883.10.20.22.1.2:2014-06-09;2.16.840.1.113883.10.14.1:2014-27-10;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-10-05;2.16.840.1.113883.10.20.22.1.15:2016-11-29;http://CDADoc.Ambulatory.BDER-AH.IG;http://CDAdoc.Hospital.BDER-AH.IG;2.16.840.1.113883.10.14.1:2017-03-16-backup;2.16.840.1.113883.10.14.1.1:2017-16-07;2.16.840.1.113883.10.20.40.1.1.2:2020-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</si>
  <si>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</t>
  </si>
  <si>
    <t>2.16.840.1.113883.10.20.22.4.75:2015-08-01;2.16.840.1.113883.10.20.22.4.74:2015-08-01;2.16.840.1.113883.10.20.22.4.69;</t>
  </si>
  <si>
    <t>2.16.840.1.113883.10.20.22.1.13;2.16.840.1.113883.10.20.22.1.4:2014-06-09;2.16.840.1.113883.10.20.22.1.14;2.16.840.1.113883.10.20.22.1.2:2014-06-09;2.16.840.1.113883.10.20.22.1.8:2014-06-09;2.16.840.1.113883.10.20.22.1.9:2014-06-09;2.16.840.1.113883.10.20.22.1.4:2015-08-01;2.16.840.1.113883.10.20.22.1.2:2015-08-01;2.16.840.1.113883.10.20.22.1.8:2015-08-01;2.16.840.1.113883.10.20.22.1.13:2015-08-01;2.16.840.1.113883.10.20.22.1.14:2015-08-01;2.16.840.1.113883.10.20.22.1.9:2015-08-01;2.16.840.1.113883.10.14.88:2015-15-09;2.16.840.1.113883.3.117.1.8.1.1:2016-04-01;2.16.840.1.113883.10.20.22.1.2:2015-11-02;2.16.840.1.113883.10.20.22.1.2:2016-09-05;http://MotherInformation.section.BDER-AH.IG-old;2.16.840.1.113883.10.14.1.1.9.3:2017-16-07;2.16.840.1.113883.10.20.22.1.9:2017-10-19;2.16.840.1.113883.10.20.22.1.9:2018-01-01;2.16.840.1.113883.10.20.22.1.8:2018-01-01;2.16.840.1.113883.10.20.22.1.8:2018-04-13;</t>
  </si>
  <si>
    <t>2.16.840.1.113883.10.20.22.1.9;2.16.840.1.113883.10.20.22.1.9:2014-06-09;2.16.840.1.113883.10.20.22.1.9:2015-08-01;2.16.840.1.113883.10.20.22.1.9:2017-10-19;2.16.840.1.113883.10.20.22.1.9:2018-01-01;</t>
  </si>
  <si>
    <t>2.16.840.1.113883.10.20.22.1.7;2.16.840.1.113883.10.20.22.1.7:2014-06-09;2.16.840.1.113883.10.20.22.1.7:2015-08-01;</t>
  </si>
  <si>
    <t>2.16.840.1.113883.10.20.22.1.4:2015-08-01;2.16.840.1.113883.10.20.22.1.8:2015-08-01;2.16.840.1.113883.10.20.22.1.3:2015-08-01;2.16.840.1.113883.10.20.22.1.13:2015-08-01;2.16.840.1.113883.10.20.22.1.14:2015-08-01;2.16.840.1.113883.10.20.22.1.6:2015-08-01;2.16.840.1.113883.10.20.22.1.3:2018-01-01;2.16.840.1.113883.10.20.22.1.8:2018-01-01;2.16.840.1.113883.10.20.22.1.8:2018-04-13;2.16.840.1.113883.3.117.1.10.1.1:2019-06-06;2.16.840.1.113883.10.20.15.2:2021-01-01;2.16.840.1.113883.10.20.15.2:2020-12-10;</t>
  </si>
  <si>
    <t>2.16.840.1.113883.10.20.22.1.2:2015-08-01;2.16.840.1.113883.10.20.22.1.13:2015-08-01;2.16.840.1.113883.10.20.22.1.2:2015-11-02;2.16.840.1.113883.10.20.22.1.2:2016-09-05;2.16.840.1.113883.10.20.37.1.1:2017-08-01;2.16.840.1.113883.10.20.22.1.15:2016-11-29;2.16.840.1.113883.10.20.37.1.1:2018-12-03;2.16.840.1.113883.10.20.37.1.1:2019-04-01;2.16.840.1.113883.10.20.40.1.1.1:2020-08-01;2.16.840.1.113883.10.20.40.1.1.2:2020-08-01;</t>
  </si>
  <si>
    <t>2.16.840.1.113883.10.20.22.4.60:2015-08-01;</t>
  </si>
  <si>
    <t>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</t>
  </si>
  <si>
    <t>2.16.840.1.113883.10.20.22.4.114:2015-08-01;</t>
  </si>
  <si>
    <t>2.16.840.1.113883.10.20.22.1.13;2.16.840.1.113883.10.20.22.1.4:2014-06-09;2.16.840.1.113883.10.20.22.1.14;2.16.840.1.113883.10.20.22.1.2:2014-06-09;2.16.840.1.113883.10.20.22.1.8:2014-06-09;2.16.840.1.113883.10.20.22.1.3:2014-06-09;2.16.840.1.113883.10.20.22.1.7:2014-06-09;2.16.840.1.113883.10.20.22.1.6:2014-06-09;2.16.840.1.113883.10.20.22.1.9:2014-06-09;2.16.840.1.113883.10.14.1:2014-27-10;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2.16.840.1.113883.10.20.22.1.9:2015-08-01;2.16.840.1.113883.10.20.22.1.6:2015-08-01;2.16.840.1.113883.10.20.22.1.7:2015-08-01;2.16.840.1.113883.10.20.22.1.2:2015-11-02;2.16.840.1.113883.10.20.22.1.2:2016-09-05;2.16.840.1.113883.10.20.15.2:2016-12-01;http://CDADoc.Ambulatory.BDER-AH.IG;http://CDAdoc.Hospital.BDER-AH.IG;2.16.840.1.113883.10.14.1:2017-03-16-backup;2.16.840.1.113883.10.14.1.1:2017-16-07;2.16.840.1.113883.10.20.22.1.9:2017-10-19;2.16.840.1.113883.10.20.22.1.3:2018-01-01;2.16.840.1.113883.10.20.22.1.9:2018-01-01;2.16.840.1.113883.10.20.22.1.8:2018-01-01;2.16.840.1.113883.10.20.22.1.8:2018-04-13;2.16.840.1.113883.10.20.15.2:2019-04-01;2.16.840.1.113883.10.20.34.1.4:2019-08-01;2.16.840.1.113883.10.20.34.1.2:2019-08-01;2.16.840.1.113883.10.20.34.1.3:2019-08-01;2.16.840.1.113883.10.20.40.1.1.1:2020-08-01;2.16.840.1.113883.10.20.40.1.1.2:2020-08-01;2.16.840.1.113883.10.20.15.2:2021-01-01;2.16.840.1.113883.10.20.15.2:2020-12-10;</t>
  </si>
  <si>
    <t>2.16.840.1.113883.10.20.22.4.44:2014-06-09;2.16.840.1.113883.10.20.22.4.20:2014-06-09;2.16.840.1.113883.10.20.22.4.141;2.16.840.1.113883.10.20.22.4.40:2014-06-09;2.16.840.1.113883.10.20.22.4.39:2014-06-09;2.16.840.1.113883.10.20.22.4.41:2014-06-09;2.16.840.1.113883.10.20.22.4.42:2014-06-09;2.16.840.1.113883.10.20.22.4.43:2014-06-09;2.16.840.1.113883.10.20.22.4.130;2.16.840.1.113883.10.20.22.4.120;2.16.840.1.113883.10.20.22.4.121;</t>
  </si>
  <si>
    <t>2.16.840.1.113883.10.20.22.4.41:2014-06-09;</t>
  </si>
  <si>
    <t>2.16.840.1.113883.10.20.22.1.6:2015-08-01;</t>
  </si>
  <si>
    <t>2.16.840.1.113883.10.20.22.4.51:2015-08-01;</t>
  </si>
  <si>
    <t>2.16.840.1.113883.10.20.22.1.7:2015-08-01;</t>
  </si>
  <si>
    <t>2.16.840.1.113883.10.20.22.4.65:2015-08-01;</t>
  </si>
  <si>
    <t>2.16.840.1.113883.10.20.22.1.8:2015-08-01;2.16.840.1.113883.10.20.22.1.3:2015-08-01;2.16.840.1.113883.10.20.22.1.9:2015-08-01;2.16.840.1.113883.10.20.22.1.9:2017-10-19;2.16.840.1.113883.10.20.22.1.3:2018-01-01;2.16.840.1.113883.10.20.22.1.9:2018-01-01;2.16.840.1.113883.10.20.22.1.8:2018-01-01;2.16.840.1.113883.10.20.22.1.8:2018-04-13;2.16.840.1.113883.10.20.39.1.1:2018-08-01;2.16.840.1.113883.3.117.1.10.1.1:2019-06-06;</t>
  </si>
  <si>
    <t>2.16.840.1.113883.10.20.22.4.3:2015-08-01;2.16.840.1.113883.10.20.22.4.5:2014-06-09;</t>
  </si>
  <si>
    <t>2.16.840.1.113883.10.20.22.1.4:2015-08-01;2.16.840.1.113883.10.20.22.1.2:2015-08-01;2.16.840.1.113883.10.20.22.1.13:2015-08-01;2.16.840.1.113883.10.20.22.1.14:2015-08-01;2.16.840.1.113883.10.20.22.1.2:2015-11-02;2.16.840.1.113883.10.20.15.2:20160422;2.16.840.1.113883.10.20.15.2:2016-01-22;2.16.840.1.113883.10.20.15.2:2016-02-08;2.16.840.1.113883.10.20.22.1.2:2016-09-05;2.16.840.1.113883.10.20.15.2:2016-12-01;2.16.840.1.113883.10.20.22.1.15:2016-11-29;2.16.840.1.113883.10.20.15.2:2019-04-01;2.16.840.1.113883.10.20.34.1.4:2019-08-01;2.16.840.1.113883.10.20.34.1.2:2019-08-01;2.16.840.1.113883.10.20.34.1.3:2019-08-01;2.16.840.1.113883.10.20.15.2:2021-01-01;2.16.840.1.113883.10.20.15.2:2020-12-10;</t>
  </si>
  <si>
    <t>2.16.840.1.113883.10.20.22.1.7;2.16.840.1.113883.10.20.22.1.6;2.16.840.1.113883.10.20.22.1.7:2014-06-09;2.16.840.1.113883.10.20.22.1.6:2014-06-09;2.16.840.1.113883.10.20.22.1.6:2015-08-01;2.16.840.1.113883.10.20.22.1.7:2015-08-01;</t>
  </si>
  <si>
    <t>2.16.840.1.113883.10.20.22.4.19:2014-06-09;</t>
  </si>
  <si>
    <t>2.16.840.1.113883.10.20.22.1.4:2014-06-09;2.16.840.1.113883.10.20.22.1.14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2.16.840.1.113883.10.20.22.1.14:2015-08-01;2.16.840.1.113883.10.20.22.1.6:2015-08-01;2.16.840.1.113883.10.20.22.1.3:2018-01-01;2.16.840.1.113883.10.20.22.1.8:2018-01-01;2.16.840.1.113883.10.20.22.1.8:2018-04-13;2.16.840.1.113883.10.20.40.1.1.1:2020-08-01;2.16.840.1.113883.10.20.40.1.1.2:2020-08-01;</t>
  </si>
  <si>
    <t>2.16.840.1.113883.10.20.22.4.14:2014-06-09;2.16.840.1.113883.10.20.22.4.13:2014-06-09;2.16.840.1.113883.10.20.22.4.12:2014-06-09;</t>
  </si>
  <si>
    <t>2.16.840.1.113883.10.20.22.1.13;2.16.840.1.113883.10.20.22.1.2:2014-06-09;2.16.840.1.113883.10.14.1:2014-27-10;2.16.840.1.113883.10.20.22.1.2:2015-08-01;2.16.840.1.113883.10.20.22.1.13:2015-08-01;2.16.840.1.113883.10.20.22.1.2:2015-11-02;2.16.840.1.113883.10.20.22.1.2:2016-09-05;2.16.840.1.113883.10.20.22.1.15:2016-10-05;2.16.840.1.113883.10.20.22.1.15:2016-11-29;http://CDADoc.Ambulatory.BDER-AH.IG;http://CDAdoc.Hospital.BDER-AH.IG;2.16.840.1.113883.10.14.1:2017-03-16-backup;2.16.840.1.113883.10.14.1.1:2017-16-07;2.16.840.1.113883.10.20.34.1.4:2019-08-01;2.16.840.1.113883.10.20.34.1.2:2019-08-01;2.16.840.1.113883.10.20.34.1.3:2019-08-01;2.16.840.1.113883.10.20.15.2:2021-01-01;2.16.840.1.113883.10.20.15.2:2020-12-10;</t>
  </si>
  <si>
    <t>2.16.840.1.113883.10.20.22.4.14:2014-06-09;2.16.840.1.113883.10.20.22.4.12:2014-06-09;2.16.840.1.113883.10.20.22.4.13:2014-06-09;</t>
  </si>
  <si>
    <t>2.16.840.1.113883.10.20.22.1.13;2.16.840.1.113883.10.20.22.1.14;2.16.840.1.113883.10.20.22.1.13:2015-08-01;2.16.840.1.113883.10.20.22.1.14:2015-08-01;</t>
  </si>
  <si>
    <t>2.16.840.1.113883.10.20.22.1.3;2.16.840.1.113883.10.20.22.1.4;2.16.840.1.113883.10.20.22.1.8;2.16.840.1.113883.10.20.22.1.6;2.16.840.1.113883.10.20.22.1.4:2014-06-09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2.16.840.1.113883.10.20.22.1.6:2015-08-01;2.16.840.1.113883.10.20.15.2:20160422;2.16.840.1.113883.10.20.15.2:2016-01-22;2.16.840.1.113883.10.20.15.2:2016-02-08;2.16.840.1.113883.10.20.15.2:2016-12-01;2.16.840.1.113883.10.20.22.1.3:2018-01-01;2.16.840.1.113883.10.20.22.1.8:2018-01-01;2.16.840.1.113883.10.20.22.1.8:2018-04-13;2.16.840.1.113883.10.20.15.2:2019-04-01;2.16.840.1.113883.10.20.40.1.1.2:2020-08-01;</t>
  </si>
  <si>
    <t>2.16.840.1.113883.10.20.22.1.3:2015-08-01;2.16.840.1.113883.10.20.22.1.9:2015-08-01;2.16.840.1.114222.4.10.18;2.16.840.1.113883.10.20.22.1.9:2017-10-19;2.16.840.1.113883.10.20.22.1.3:2018-01-01;2.16.840.1.113883.10.20.22.1.9:2018-01-01;2.16.840.1.113883.10.20.34.1.2:2019-04-01;2.16.840.1.113883.10.20.34.1.3:2019-04-01;2.16.840.1.113883.10.20.34.1.4:2019-04-01;2.16.840.1.113883.10.20.34.1.4:2019-08-01;2.16.840.1.113883.10.20.34.1.2:2019-08-01;2.16.840.1.113883.10.20.34.1.3:2019-08-01;</t>
  </si>
  <si>
    <t>2.16.840.1.113883.10.20.22.4.1:2015-08-01;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</si>
  <si>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2.16.840.1.113883.10.20.15.2:20160422;2.16.840.1.113883.10.20.15.2:2016-01-22;2.16.840.1.113883.10.20.15.2:2016-02-08;2.16.840.1.113883.10.20.22.1.2:2016-09-05;2.16.840.1.113883.10.20.15.2:2016-12-01;2.16.840.1.113883.3.117.99999.1.1.1:2016-11-01;2.16.840.1.113883.3.117.99999.4.1.1:2016-11-01;2.16.840.1.113883.10.20.22.1.15:2016-11-29;2.16.840.1.113883.10.20.15.2:2019-04-01;2.16.840.1.113883.10.20.15.2:2021-01-01;2.16.840.1.113883.10.20.15.2:2020-12-10;</t>
  </si>
  <si>
    <t>2.16.840.1.113883.10.20.22.1.9;2.16.840.1.113883.10.20.22.1.3;2.16.840.1.113883.10.20.22.1.4;2.16.840.1.113883.10.20.22.1.8;2.16.840.1.113883.10.20.22.1.6;2.16.840.1.113883.10.20.22.1.13;2.16.840.1.113883.10.20.22.1.4:2014-06-09;2.16.840.1.113883.10.20.22.1.14;2.16.840.1.113883.10.20.22.1.8:2014-06-09;2.16.840.1.113883.10.20.22.1.3:2014-06-09;2.16.840.1.113883.10.20.22.1.6:2014-06-09;2.16.840.1.113883.10.20.22.1.9:2014-06-09;2.16.840.1.113883.10.20.22.1.4:2015-08-01;2.16.840.1.113883.10.20.22.1.8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2.16.840.1.113883.10.20.22.1.8:2018-01-01;2.16.840.1.113883.10.20.22.1.8:2018-04-13;2.16.840.1.113883.10.20.15.2:2021-01-01;2.16.840.1.113883.10.20.15.2:2020-12-10;</t>
  </si>
  <si>
    <t>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2.16.840.1.113883.10.20.22.1.6:2015-08-01;2.16.840.1.113883.3.117.1.8.1.1:2016-04-01;2.16.840.1.113883.10.20.22.1.2:2015-11-02;2.16.840.1.113883.10.20.15.2:20160422;2.16.840.1.113883.10.20.15.2:2016-01-22;2.16.840.1.113883.10.20.15.2:2016-02-08;2.16.840.1.113883.10.20.22.1.2:2016-09-05;2.16.840.1.113883.10.20.15.2:2016-12-01;2.16.840.1.113883.10.20.22.1.3:2018-01-01;2.16.840.1.113883.10.20.22.1.8:2018-01-01;2.16.840.1.113883.10.20.22.1.8:2018-04-13;2.16.840.1.113883.10.20.15.2:2019-04-01;2.16.840.1.113883.10.20.15.2:2021-01-01;2.16.840.1.113883.10.20.15.2:2020-12-10;</t>
  </si>
  <si>
    <t>2.16.840.1.113883.10.20.22.4.38:2015-08-01;2.16.840.1.113883.10.20.15.3.8;2.16.840.1.113883.10.20.22.4.78:2014-06-09;2.16.840.1.113883.10.20.22.4.85:2014-06-09;2.16.840.1.113883.10.20.22.4.72;2.16.840.1.113883.10.20.22.4.111;2.16.840.1.113883.10.20.22.4.109;</t>
  </si>
  <si>
    <t>2.16.840.1.113883.10.20.22.1.8:2015-08-01;2.16.840.1.113883.10.20.22.1.3:2015-08-01;2.16.840.1.113883.10.20.22.1.9:2015-08-01;2.16.840.1.113883.10.20.22.1.9:2017-10-19;2.16.840.1.113883.10.20.22.1.3:2018-01-01;2.16.840.1.113883.10.20.22.1.9:2018-01-01;2.16.840.1.113883.10.20.22.1.8:2018-01-01;2.16.840.1.113883.10.20.22.1.8:2018-04-13;</t>
  </si>
  <si>
    <t>2.16.840.1.113883.10.20.22.4.26:2015-08-01;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</si>
  <si>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-11-29;2.16.840.1.113883.10.20.15.2:2019-04-01;2.16.840.1.113883.10.20.34.1.2:2019-04-01;2.16.840.1.113883.10.20.34.1.3:2019-04-01;2.16.840.1.113883.10.20.34.1.4:2019-04-01;2.16.840.1.113883.10.20.34.1.4:2019-08-01;2.16.840.1.113883.10.20.34.1.2:2019-08-01;2.16.840.1.113883.10.20.34.1.3:2019-08-01;2.16.840.1.113883.10.20.15.2:2021-01-01;2.16.840.1.113883.10.20.15.2:2020-12-10;</t>
  </si>
  <si>
    <t>2.16.840.1.113883.10.20.22.2.44:2014-06-09;2.16.840.1.113883.10.20.22.2.44:2015-08-01;</t>
  </si>
  <si>
    <t>2.16.840.1.113883.10.20.22.4.108:2015-08-01;2.16.840.1.113883.10.20.22.4.146:2015-08-01;2.16.840.1.113883.10.20.22.4.131:2015-08-01;2.16.840.1.113883.10.20.22.2.21:2015-08-01;2.16.840.1.113883.10.20.22.2.21.1:2015-08-01;2.16.840.1.113883.10.20.22.2.21:2017-05-01;2.16.840.1.113883.10.20.22.2.21.1:2017-05-01;</t>
  </si>
  <si>
    <t>2.16.840.1.113883.10.20.22.2.21:2015-08-01;2.16.840.1.113883.10.20.22.2.21.1:2015-08-01;2.16.840.1.113883.10.20.22.2.21:2017-05-01;2.16.840.1.113883.10.20.22.2.21.1:2017-05-01;</t>
  </si>
  <si>
    <t>2.16.840.1.113883.10.20.22.4.48:2015-08-01;2.16.840.1.113883.10.20.22.4.119;</t>
  </si>
  <si>
    <t>2.16.840.1.113883.10.20.22.4.4;2.16.840.1.113883.10.20.22.4.46;2.16.840.1.113883.10.20.22.4.4:2014-06-09;2.16.840.1.113883.10.20.22.4.46:2014-06-09;1.3.6.1.4.1.19376.1.4.1.6.4.516.18;2.16.840.1.113883.10.20.22.4.4:2015-04-16;2.16.840.1.113883.10.20.22.4.46:2015-08-01;2.16.840.1.113883.10.20.22.4.4:2015-08-01;2.16.840.1.113883.3.2898.10.22:2017-03-18;2.16.840.1.113883.10.20.22.4.888888:2017-03-30;2.16.840.1.113883.10.20.22.4.4.555555555555555:2017-05-10;2.16.840.1.113883.10.20.22.4.4:2018-12-21;2.16.840.1.113883.10.20.22.4.4:2018-12-22;</t>
  </si>
  <si>
    <t>2.16.840.1.113883.10.20.22.2.6:2015-08-01;2.16.840.1.113883.10.20.22.2.6.1:2015-08-01;2.16.840.1.113883.10.20.22.2.6:2016-09-12;</t>
  </si>
  <si>
    <t>2.16.840.1.113883.10.20.22.4.7:2014-06-09;2.16.840.1.113883.10.20.22.4.119;</t>
  </si>
  <si>
    <t>2.16.840.1.113883.10.20.22.4.7:2014-06-09;2.16.840.1.113883.10.20.24.3.90:2014-06-09;</t>
  </si>
  <si>
    <t>2.16.840.1.113883.10.20.22.2.14;2.16.840.1.113883.10.20.22.4.67;2.16.840.1.113883.10.20.22.4.74;2.16.840.1.113883.10.20.22.4.68;2.16.840.1.113883.10.20.22.4.73;2.16.840.1.113883.10.20.22.4.127;2.16.840.1.113883.10.20.22.2.56;2.16.840.1.113883.10.20.22.4.132;2.16.840.1.113883.10.20.22.4.74:2014-06-09;2.16.840.1.113883.10.20.22.2.14:2014-06-09;2.16.840.1.113883.10.20.22.4.67:2014-06-09;2.16.840.1.113883.10.20.22.4.68.2.1;2.16.840.1.113883.10.20.22.4.136;2.16.840.1.113883.10.20.22.4.74:2015-08-01;2.16.840.1.113883.10.20.22.2.56:2015-08-01;2.16.840.1.113883.10.20.22.4.132:2015-08-01;2.16.840.1.113883.10.20.22.4.136:2015-08-01;2.16.840.1.113883.10.20.37.3.1:2017-08-01;2.16.840.1.113883.10.20.37.3.8:2017-08-01;2.16.840.1.113883.10.20.22.4.233:2017-12-01;2.16.840.1.113883.10.20.22.4.235:2017-12-01;2.16.840.1.113883.10.20.22.2.14:2017-10-19;</t>
  </si>
  <si>
    <t>2.16.840.1.113883.10.20.22.4.69;2.16.840.1.113883.10.20.22.4.69:2016-05-08;</t>
  </si>
  <si>
    <t>2.16.840.1.113883.10.20.22.2.14;2.16.840.1.113883.10.20.22.4.67;2.16.840.1.113883.10.20.22.4.74;2.16.840.1.113883.10.20.22.4.68;2.16.840.1.113883.10.20.22.4.73;2.16.840.1.113883.10.20.22.2.17:2014-06-09;2.16.840.1.113883.10.20.22.4.132;2.16.840.1.113883.10.20.22.2.14:2014-06-09;2.16.840.1.113883.10.20.22.4.67:2014-06-09;2.16.840.1.113883.10.20.22.4.68.2.1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2.16.840.1.113883.10.20.22.2.14:2017-10-19;</t>
  </si>
  <si>
    <t>2.16.840.1.113883.10.20.22.2.17:2014-06-09;2.16.840.1.113883.10.20.22.4.132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</t>
  </si>
  <si>
    <t>2.16.840.1.113883.10.20.22.1.5:2014-06-09;2.16.840.1.113883.10.20.22.1.5:2015-08-01;</t>
  </si>
  <si>
    <t>2.16.840.1.113883.10.20.22.2.14:2014-06-09;2.16.840.1.113883.10.20.22.2.14:2017-10-19;</t>
  </si>
  <si>
    <t>2.16.840.1.113883.10.20.22.4.406:2018-09-01;2.16.840.1.113883.10.20.22.4.407:2018-09-01;2.16.840.1.113883.10.20.22.4.412:2018-09-01;2.16.840.1.113883.10.20.22.4.415:2018-09-01;2.16.840.1.113883.10.20.22.4.416:2018-09-01;</t>
  </si>
  <si>
    <t>2.16.840.1.113883.10.20.22.2.18:2015-08-01;</t>
  </si>
  <si>
    <t>2.16.840.1.113883.10.20.22.4.61:2015-08-01;</t>
  </si>
  <si>
    <t>2.16.840.1.113883.10.20.22.4.7;2.16.840.1.113883.10.20.22.4.7:2014-06-09;2.16.840.1.113883.10.20.24.3.90:2014-06-09;</t>
  </si>
  <si>
    <t>2.16.840.1.113883.10.20.22.2.17:2014-06-09;2.16.840.1.113883.10.20.22.4.132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2.16.840.1.113883.10.20.22.4.231:2017-12-01;</t>
  </si>
  <si>
    <t>2.16.840.1.113883.10.20.22.2.11:2015-08-01;2.16.840.1.113883.10.20.22.2.11.1:2015-08-01;</t>
  </si>
  <si>
    <t>2.16.840.1.113883.10.20.22.4.16:2014-06-09;2.16.840.1.113883.10.20.22.4654.546.6654.1111111.9999999999999.16:2017-11-21;</t>
  </si>
  <si>
    <t>2.16.840.1.113883.10.20.22.4.16;2.16.840.1.113883.10.20.22.4.52;2.16.840.1.113883.10.20.22.4.16:2014-06-09;2.16.840.1.113883.10.20.22.4.52:2014-06-09;2.16.840.1.113883.10.20.22.4.16.72;2.16.840.1.113883.10.20.22.4.52:2015-08-01;2.16.840.1.113883.10.20.22.4654.546.6654.1111111.9999999999999.16:2017-11-21;2.16.840.1.113883.10.20.22.4.52:2020-10-22;</t>
  </si>
  <si>
    <t>2.16.840.1.113883.10.20.22.4.146:2015-08-01;2.16.840.1.113883.10.20.22.4.131:2015-08-01;2.16.840.1.113883.10.20.22.2.22:2015-08-01;2.16.840.1.113883.10.20.22.2.22.1:2015-08-01;2.16.840.1.113883.4.823.1.4.5:2016-07-01;2.16.840.1.113883.10.20.22.4.248:2017-12-01;2.16.840.1.113883.4.823.1.4.5:2020-06-10;</t>
  </si>
  <si>
    <t>2.16.840.1.113883.10.20.22.4.32;2.16.840.1.113883.10.20.22.4.19:2014-06-09;2.16.840.1.113883.10.20.22.4.80:2015-08-01;</t>
  </si>
  <si>
    <t>2.16.840.1.113883.10.20.22.4.132:2015-08-01;2.16.840.1.113883.10.20.22.4.136:2015-08-01;2.16.840.1.113883.10.20.22.4.49:2015-08-01;2.16.840.1.113883.10.20.37.3.1:2017-08-01;2.16.840.1.113883.10.20.37.3.8:2017-08-01;2.16.840.1.113883.10.20.24.3.23:2019-12-01;</t>
  </si>
  <si>
    <t>2.16.840.1.113883.10.20.22.4.121;2.16.840.1.113883.10.20.22.4.132;2.16.840.1.113883.10.20.22.4.131;2.16.840.1.113883.10.20.22.4.144;2.16.840.1.113883.10.20.22.4.136;2.16.840.1.113883.10.20.22.4.121.9999;2.16.840.1.113883.10.20.22.4.146;2.16.840.1.113883.10.20.22.4.132:2015-08-01;2.16.840.1.113883.10.20.22.4.136:2015-08-01;2.16.840.1.113883.10.20.22.4.146:2015-08-01;2.16.840.1.113883.10.20.22.4.131:2015-08-01;2.16.840.1.113883.4.823.1.4.5:2016-07-01;2.16.840.1.113883.10.20.22.4.99993:2016-10-27;2.16.840.1.113883.10.20.37.3.7:2017-08-01;2.16.840.1.113883.10.20.37.3.17:2017-08-01;2.16.840.1.113883.10.20.22.4.237:2017-12-01;2.16.840.1.113883.10.20.22.4.280:2018-04-01;2.16.840.1.113883.10.20.22.4.401:2018-09-01;2.16.840.1.113883.10.20.22.4.403:2018-09-01;2.16.840.1.113883.10.20.22.4.407:2018-09-01;2.16.840.1.113883.10.20.22.4.408:2018-09-01;2.16.840.1.113883.3.5416.1.8981.10.6:2018-06-15;2.16.840.1.113883.10.20.22.4.425:2018-09-01;2.16.840.1.113883.10.20.22.4.426:2018-09-01;2.16.840.1.113883.10.20.22.4.427:2018-09-01;2.16.840.1.113883.10.20.22.4.428:2018-09-01;2.16.840.1.113883.10.20.22.4.429:2018-09-01;2.16.840.1.113883.10.20.22.4.431:2018-09-01;2.16.840.1.113883.10.20.22.4.404:2018-09-01;2.16.840.1.113883.10.20.22.4.434:2018-09-01;2.16.840.1.113883.10.20.37.3.17:2019-04-01;2.16.840.1.113883.10.20.37.3.7:2019-04-01;2.16.840.1.113883.10.20.22.4.500:2019-07-01;2.16.840.1.113883.4.823.1.4.5:2020-06-10;</t>
  </si>
  <si>
    <t>2.16.840.1.113883.10.20.22.4.121;2.16.840.1.113883.10.20.22.4.132;2.16.840.1.113883.10.20.22.4.131;2.16.840.1.113883.10.20.22.4.144;2.16.840.1.113883.10.20.34.3.10;2.16.840.1.113883.10.20.22.4.136;2.16.840.1.113883.10.20.22.4.121.9999;2.16.840.1.113883.10.20.22.4.146;2.16.840.1.113883.10.20.34.3.10:2015-04-01;2.16.840.1.113883.10.20.34.3.40:2015-04-01;2.16.840.1.113883.10.20.22.4.132:2015-08-01;2.16.840.1.113883.10.20.22.4.136:2015-08-01;2.16.840.1.113883.10.20.22.4.146:2015-08-01;2.16.840.1.113883.10.20.22.4.131:2015-08-01;2.16.840.1.113883.4.823.1.4.6:2016-07-01;2.16.840.1.113883.4.823.1.4.5:2016-07-01;2.16.840.1.113883.10.20.22.4.435:2018-09-01;2.16.840.1.113883.10.20.34.3.10:2019-04-01;2.16.840.1.113883.10.20.34.3.40:2019-04-01;2.16.840.1.113883.10.20.34.3.39:2019-08-01;2.16.840.1.113883.10.20.34.3.10:2019-08-01;2.16.840.1.113883.10.20.34.3.40:2019-08-01;2.16.840.1.113883.4.823.1.4.6:2020-06-10;2.16.840.1.113883.4.823.1.4.5:2020-06-10;</t>
  </si>
  <si>
    <t>2.16.840.1.113883.10.20.22.4.46;2.16.840.1.113883.10.20.22.4.46:2014-06-09;2.16.840.1.113883.10.20.22.4.46:2015-08-01;</t>
  </si>
  <si>
    <t>2.16.840.1.113883.10.20.22.4.45:2015-08-01;2.16.840.1.113883.10.20.22.4.234:2017-12-01;</t>
  </si>
  <si>
    <t>2.16.840.1.113883.10.20.22.4.132:2015-08-01;2.16.840.1.113883.10.20.22.4.136:2015-08-01;2.16.840.1.113883.10.20.22.2.15:2015-08-01;2.16.840.1.113883.10.20.30.2.3:2015-12-01;2.16.840.1.113883.10.20.37.3.1:2017-08-01;2.16.840.1.113883.10.20.37.3.8:2017-08-01;2.16.840.1.113883.10.20.22.4.234:2017-12-01;</t>
  </si>
  <si>
    <t>2.16.840.1.113883.10.20.22.4.46:2015-08-01;</t>
  </si>
  <si>
    <t>2.16.840.1.113883.10.20.22.4.132;2.16.840.1.113883.10.20.22.2.14:2014-06-09;2.16.840.1.113883.10.20.22.4.66:2014-06-09;2.16.840.1.113883.10.20.22.4.136;2.16.840.1.113883.10.20.22.4.132:2015-08-01;2.16.840.1.113883.10.20.22.4.136:2015-08-01;2.16.840.1.113883.10.20.37.3.8:2017-08-01;2.16.840.1.113883.10.20.22.4.235:2017-12-01;2.16.840.1.113883.10.20.22.2.14:2017-10-19;</t>
  </si>
  <si>
    <t>2.16.840.1.113883.10.20.22.4.119;2.16.840.1.113883.10.20.22.4.50:2014-06-09;2.16.840.1.113883.10.20.22.4.72;2.16.840.1.113883.10.20.22.4.69;</t>
  </si>
  <si>
    <t>2.16.840.1.113883.10.20.22.4.67:2014-06-09;2.16.840.1.113883.10.20.22.4.128;2.16.840.1.113883.10.20.22.4.119;</t>
  </si>
  <si>
    <t>2.16.840.1.113883.10.20.22.2.10:2014-06-09;2.16.840.1.113883.10.20.22.2.60;2.16.840.1.113883.10.20.22.4.121;2.16.840.1.113883.3.5416.1.8981.9.3:2018-06-30 ;2.16.840.1.113883.10.20.22.2.60:2016-09-05;http://potrmt.abc-orig;</t>
  </si>
  <si>
    <t>2.16.840.1.113883.10.20.22.4.122;2.16.840.1.113883.10.20.22.4.143;2.16.840.1.113883.10.20.22.4.119;2.16.840.1.113883.10.20.22.4.115:2014-06-09;2.16.840.1.113883.10.20.22.4.121;</t>
  </si>
  <si>
    <t>2.16.840.1.113883.10.20.22.2.10:2014-06-09;2.16.840.1.113883.10.20.21.2.3:2014-06-09;2.16.840.1.113883.10.20.22.4.131;2.16.840.1.113883.10.20.22.4.146;2.16.840.1.113883.10.20.22.4.146:2015-08-01;2.16.840.1.113883.10.20.22.4.131:2015-08-01;2.16.840.1.113883.10.20.21.2.3:2015-08-01;2.16.840.1.113883.10.20.37.3.12:2017-08-01;2.16.840.1.113883.10.20.37.3.12:2019-04-01;</t>
  </si>
  <si>
    <t>2.16.840.1.113883.10.20.22.2.58:2015-08-01;2.16.840.1.113883.10.20.22.2.58:2016-09-05;</t>
  </si>
  <si>
    <t>2.16.840.1.113883.10.20.22.4.122;2.16.840.1.113883.10.20.22.4.4:2015-08-01;2.16.840.1.113883.10.20.22.4.7:2014-06-09;2.16.840.1.113883.10.20.22.4.69;2.16.840.1.113883.10.20.22.4.128;2.16.840.1.113883.10.20.22.4.74:2015-08-01;2.16.840.1.113883.10.20.22.4.78:2014-06-09;2.16.840.1.113883.10.20.22.4.80:2015-08-01;2.16.840.1.113883.10.20.22.4.45:2015-08-01;2.16.840.1.113883.10.20.22.4.67:2014-06-09;2.16.840.1.113883.10.20.22.4.34:2015-08-01;2.16.840.1.113883.10.20.22.4.138;2.16.840.1.113883.10.20.22.4.51:2015-08-01;2.16.840.1.113883.10.20.15.3.8;2.16.840.1.113883.10.20.22.4.65:2015-08-01;2.16.840.1.113883.10.20.22.4.9:2014-06-09;2.16.840.1.113883.10.20.22.4.2:2015-08-01;2.16.840.1.113883.10.20.22.4.127;2.16.840.1.113883.10.20.22.4.38:2015-08-01;2.16.840.1.113883.10.20.24.3.90:2014-06-09;2.16.840.1.113883.10.20.22.4.85:2014-06-09;2.16.840.1.113883.10.20.22.4.27:2014-06-09;2.16.840.1.113883.10.20.22.4.114:2015-08-01;2.16.840.1.113883.10.20.22.4.72;2.16.840.1.113883.10.20.22.4.111;2.16.840.1.113883.10.20.22.4.109;2.16.840.1.113883.10.20.22.4.124;2.16.840.1.113883.10.20.22.4.1:2015-08-01;2.16.840.1.113883.10.20.22.4.143;2.16.840.1.113883.10.20.22.4.3:2015-08-01;2.16.840.1.113883.10.20.22.4.119;2.16.840.1.113883.10.20.22.4.115:2014-06-09;</t>
  </si>
  <si>
    <t>2.16.840.1.113883.10.20.22.2.58;2.16.840.1.113883.10.20.22.2.5.1:2014-06-09;2.16.840.1.113883.10.20.22.2.5:2014-06-09;2.16.840.1.113883.10.13.2:2014-08-08;2.16.840.1.113883.10.13.2:2015-02-05;2.16.840.1.113883.10.20.22.2.58:2015-08-01;2.16.840.1.113883.10.20.22.2.5:2015-08-01;2.16.840.1.113883.10.20.22.2.5.1:2015-08-01;2.16.840.1.113883.10.20.22.2.58:2016-09-05;</t>
  </si>
  <si>
    <t>2.16.840.1.113883.10.20.2.10;2.16.840.1.113883.10.20.22.2.14;2.16.840.1.113883.10.20.22.4.114;2.16.840.1.113883.10.20.22.4.114:2015-08-01;</t>
  </si>
  <si>
    <t>2.16.840.1.113883.10.20.22.2.43:2015-08-01;2.16.840.1.113883.10.20.22.4.132:2015-08-01;2.16.840.1.113883.10.20.22.4.136:2015-08-01;2.16.840.1.113883.10.20.34.3.39:2019-04-01;</t>
  </si>
  <si>
    <t>2.16.840.1.113883.10.20.22.2.24:2015-08-01;2.16.840.1.113883.10.20.34.3.18:2019-04-01;2.16.840.1.113883.10.20.34.3.18:2019-08-01;</t>
  </si>
  <si>
    <t>2.16.840.1.113883.10.20.22.2.2.1:2015-08-01;2.16.840.1.113883.10.20.22.2.2:2015-08-01;2.16.840.1.113883.10.20.22.4.146:2015-08-01;2.16.840.1.113883.10.20.22.4.131:2015-08-01;2.16.840.1.113883.4.823.1.4.5:2016-07-01;2.16.840.1.113883.10.20.34.2.7:2019-04-01;2.16.840.1.113883.4.823.1.4.5:2020-06-10;</t>
  </si>
  <si>
    <t>2.16.840.1.113883.10.20.22.4.54:2014-06-09;2.16.840.1.113883.10.20.22.4.24;2.16.840.1.113883.10.20.22.4.19:2014-06-09;2.16.840.1.113883.10.20.22.4.20:2014-06-09;2.16.840.1.113883.10.20.22.4.17:2014-06-09;2.16.840.1.113883.10.20.22.4.18:2014-06-09;2.16.840.1.113883.10.20.22.4.9:2014-06-09;2.16.840.1.113883.10.20.22.4.53;2.16.840.1.113883.10.20.22.4.25:2014-06-09;2.16.840.1.113883.10.20.22.4.119;2.16.840.1.113883.10.20.22.4.118;</t>
  </si>
  <si>
    <t>2.16.840.1.113883.10.20.22.4.52:2014-06-09;2.16.840.1.113883.10.20.22.4.43:2014-06-09;2.16.840.1.113883.10.20.22.4.17:2014-06-09;2.16.840.1.113883.10.20.22.4.18:2014-06-09;2.16.840.1.113883.10.20.22.4.120;2.16.840.1.113883.10.20.22.4.52:2015-08-01;2.16.840.1.113883.10.20.24.3.140:2017-08-01;2.16.840.1.113883.10.20.24.3.140:2019-12-01;2.16.840.1.113883.10.20.24.3.167:2019-12-01;2.16.840.1.113883.10.20.22.4.52:2020-10-22;</t>
  </si>
  <si>
    <t>2.16.840.1.113883.10.20.22.4.52;2.16.840.1.113883.10.20.22.4.52:2014-06-09;2.16.840.1.113883.10.20.22.4.52:2015-08-01;2.16.840.1.113883.10.20.22.4.52:2020-10-22;</t>
  </si>
  <si>
    <t>2.16.840.1.113883.10.20.22.4.16:2014-06-09;2.16.840.1.113883.10.20.22.4.12:2014-06-09;2.16.840.1.113883.10.20.22.4.14:2014-06-09;2.16.840.1.113883.10.20.22.4.13:2014-06-09;2.16.840.1.113883.10.20.22.4.52:2014-06-09;2.16.840.1.113883.10.20.22.4.49:2014-06-09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2.16.840.1.113883.10.20.22.2.29:2014-06-09;2.16.840.1.113883.10.20.22.4.140;2.16.840.1.113883.10.20.22.4.120;2.16.840.1.113883.10.20.22.4.39.999999:2014-11-10;1.3.6.1.4.1.19376.1.5.3.1.4.19:2014-11-03;2.16.840.1.113883.10.20.22.4.52:2015-08-01;2.16.840.1.113883.10.20.22.4.49:2015-08-01;2.16.840.1.113883.10.20.30.3.36:2015-12-01;2.16.840.1.114222.4.10.18.1.1;2.16.840.1.113883.10.20.22.4654.546.6654.1111111.9999999999999.16:2017-11-21;2.16.840.1.113883.10.20.22.4.400:2018-09-01;2.16.840.1.113883.10.20.22.4.428:2018-09-01;2.16.840.1.113883.10.20.22.4.429:2018-09-01;2.16.840.1.113883.10.20.22.4.52:2020-10-22;</t>
  </si>
  <si>
    <t>2.16.840.1.113883.10.20.22.4.16:2014-06-09;2.16.840.1.113883.10.20.22.2.10:2014-06-09;2.16.840.1.113883.10.20.22.4.12:2014-06-09;2.16.840.1.113883.10.20.22.4.14:2014-06-09;2.16.840.1.113883.10.20.22.4.13:2014-06-09;2.16.840.1.113883.10.20.22.4.50:2014-06-09;2.16.840.1.113883.10.20.22.4.52:2014-06-09;2.16.840.1.113883.10.20.22.4.39:2014-06-09;2.16.840.1.113883.10.20.22.4.41:2014-06-09;2.16.840.1.113883.10.20.22.4.44:2014-06-09;2.16.840.1.113883.10.20.22.4.43:2014-06-09;2.16.840.1.113883.10.20.22.4.42:2014-06-09;2.16.840.1.113883.10.20.22.4.17:2014-06-09;2.16.840.1.113883.10.20.22.4.131;2.16.840.1.113883.10.20.22.2.45:2014-06-09;medical_device_old;2.16.840.1.113883.10.20.22.4.120;2.16.840.1.113883.10.20.22.4.146;2.16.840.1.113883.10.20.22.4.39.999999:2014-11-10;1.3.6.1.4.1.19376.1.5.3.1.4.19:2014-11-03;2.16.840.1.113883.10.20.22.4.52:2015-08-01;2.16.840.1.113883.10.20.22.4.146:2015-08-01;2.16.840.1.113883.10.20.22.4.131:2015-08-01;2.16.840.1.113883.10.20.30.3.91:2015-12-01;2.16.840.1.113883.10.20.30.3.92:2015-12-01;2.16.840.1.113883.10.20.30.3.93:2015-12-01;2.16.840.1.113883.3.117.1.8.3.4:2016-04-01;2.16.840.1.113883.3.117.1.8.3.5:2016-04-01;2.16.840.1.113883.3.117.1.8.3.7:2016-04-01;2.16.840.1.113883.3.117.1.8.3.16:2016-04-01;2.16.840.1.113883.3.117.1.8.3.17:2016-04-01;2.16.840.1.113883.3.117.1.8.3.21:2016-04-01;2.16.840.1.113883.3.117.1.8.3.26:2016-04-01;2.16.840.1.113883.3.117.1.8.3.28:2016-04-01;2.16.840.1.113883.3.117.1.8.3.29:2016-04-01;2.16.840.1.113883.3.117.1.8.3.30:2016-04-01;2.16.840.1.113883.3.117.1.8.3.31:2016-04-01;2.16.840.1.113883.10.20.22.4654.546.6654.1111111.9999999999999.16:2017-11-21;2.16.840.1.113883.10.20.22.4.248:2017-12-01;2.16.840.1.113883.10.20.22.4.52:2020-10-22;</t>
  </si>
  <si>
    <t>2.16.840.1.113883.10.20.22.4.146:2015-08-01;2.16.840.1.113883.10.20.22.4.131:2015-08-01;2.16.840.1.113883.10.20.21.2.3:2015-08-01;</t>
  </si>
  <si>
    <t>2.16.840.1.113883.10.20.22.4.48:2015-08-01;2.16.840.1.113883.10.20.22.4.52:2015-08-01;2.16.840.1.113883.10.20.22.4.16:2014-06-09;2.16.840.1.113883.10.20.22.4.12:2014-06-09;2.16.840.1.113883.10.20.22.4.131:2015-08-01;2.16.840.1.113883.10.20.22.4.13:2014-06-09;2.16.840.1.113883.10.20.22.4.14:2014-06-09;2.16.840.1.113883.10.20.22.4.49:2015-08-01;2.16.840.1.113883.10.20.22.4.20:2014-06-09;2.16.840.1.113883.10.20.22.4.50:2014-06-09;2.16.840.1.113883.10.20.22.4.122;2.16.840.1.113883.10.20.22.4.119;2.16.840.1.113883.10.20.22.4.141;2.16.840.1.113883.10.20.22.4.115:2014-06-09;2.16.840.1.113883.10.20.22.4.146:2015-08-01;2.16.840.1.113883.10.20.22.4.130;</t>
  </si>
  <si>
    <t>2.16.840.1.113883.10.20.22.2.1.1:2014-06-09;2.16.840.1.113883.10.20.22.2.1:2014-06-09;2.16.840.1.113883.10.20.22.4.9:2014-06-09;2.16.840.1.113883.10.20.22.4.12:2014-06-09;2.16.840.1.113883.10.20.22.4.14:2014-06-09;2.16.840.1.113883.10.20.22.4.13:2014-06-09;2.16.840.1.113883.10.20.22.4.35:2014-06-09;2.16.840.1.113883.10.20.22.4.36:2014-06-09;2.16.840.1.113883.10.20.22.2.38:2014-06-09;2.16.840.1.113883.10.20.22.2.25:2014-06-09;2.16.840.1.113883.10.20.22.4.131;2.16.840.1.113883.10.20.34.2.1;2.16.840.1.113883.10.20.22.4.146;2.16.840.1.113883.10.20.24.3.42:2014-12-01;1.3.6.1.4.1.19376.1.4.1.4.19;1.3.6.1.4.1.19376.1.5.3.1.4.19:2014-11-03;2.16.840.1.113883.10.20.22.4.146:2015-08-01;2.16.840.1.113883.10.20.22.4.131:2015-08-01;2.16.840.1.113883.10.20.30.2.7:2015-12-01;2.16.840.1.113883.10.20.30.2.12:2015-12-01;2.16.840.1.113883.4.823.1.4.5:2016-07-01;2.16.840.1.113883.10.20.24.3.42:2016-02-01;2.16.840.1.113883.10.20.24.3.105:2016-02-01;2.16.840.1.113883.3.117.1.8.3.7:2016-04-01;2.16.840.1.113883.3.117.1.8.3.28:2016-04-01;2.16.840.1.113883.10.20.22.999999.4.35:2016-03-01;2.16.840.1.113883.10.20.22.4.231:2017-12-01;2.16.840.1.113883.10.20.22.4.234:2017-12-01;2.16.840.1.113883.10.20.22.4.248:2017-12-01;2.16.840.1.113883.10.20.24.3.105:2018-10-01;2.16.840.1.113883.10.20.22.4.35:2016-03-01;2.16.840.1.113883.10.20.34.2.1:2019-04-01;2.16.840.1.113883.10.20.24.3.105:2019-12-01;2.16.840.1.113883.4.823.1.4.5:2020-06-10;</t>
  </si>
  <si>
    <t>2.16.840.1.113883.10.20.22.4.23:2014-06-09;2.16.840.1.113883.10.20.22.4.24;2.16.840.1.113883.10.20.22.4.19:2014-06-09;2.16.840.1.113883.10.20.22.4.20:2014-06-09;2.16.840.1.113883.10.20.22.4.17:2014-06-09;2.16.840.1.113883.10.20.22.4.18:2014-06-09;2.16.840.1.113883.10.20.22.4.9:2014-06-09;2.16.840.1.113883.10.20.22.4.123;2.16.840.1.113883.10.20.22.4.119;2.16.840.1.113883.10.20.22.4.118;2.16.840.1.113883.10.20.22.4.25:2014-06-09;2.16.840.1.113883.10.20.22.4.147;</t>
  </si>
  <si>
    <t>2.16.840.1.113883.10.20.22.4.16:2014-06-09;2.16.840.1.113883.10.20.22.4.52:2014-06-09;2.16.840.1.113883.10.20.22.4.52:2015-08-01;2.16.840.1.113883.10.20.22.4654.546.6654.1111111.9999999999999.16:2017-11-21;2.16.840.1.113883.10.20.22.4.52:2020-10-22;</t>
  </si>
  <si>
    <t>2.16.840.1.113883.10.20.22.4.23:2014-06-09;2.16.840.1.113883.10.20.22.4.54:2014-06-09;2.16.840.1.113883.10.20.22.5.2;2.16.840.1.113883.10.20.22.4.17:2014-06-09;</t>
  </si>
  <si>
    <t>2.16.840.1.113883.10.20.22.4.16;2.16.840.1.113883.10.20.22.4.16:2014-06-09;2.16.840.1.113883.10.20.22.4654.546.6654.1111111.9999999999999.16:2017-11-21;</t>
  </si>
  <si>
    <t>2.16.840.1.113883.10.20.22.4.16:2014-06-09;2.16.840.1.113883.10.20.22.4.43:2014-06-09;2.16.840.1.113883.10.20.22.4.42:2014-06-09;2.16.840.1.113883.10.20.22.4.17:2014-06-09;2.16.840.1.113883.10.20.22.4.18:2014-06-09;2.16.840.1.113883.10.14.49:2014-27-10;2.16.840.1.113883.10.20.30.3.51:2015-12-01;2.16.840.1.113883.10.20.37.3.10:2017-08-01;2.16.840.1.113883.10.20.22.4654.546.6654.1111111.9999999999999.16:2017-11-21;2.16.840.1.113883.10.20.22.4.428:2018-09-01;2.16.840.1.113883.10.20.22.4.429:2018-09-01;2.16.840.1.113883.10.20.24.3.99:2019-12-01;2.16.840.1.113883.10.20.24.3.45:2019-12-01;</t>
  </si>
  <si>
    <t>2.16.840.1.113883.10.20.22.4.16:2014-06-09;2.16.840.1.113883.10.20.22.4.52:2014-06-09;2.16.840.1.113883.10.20.22.4.18:2014-06-09;2.16.840.1.113883.10.20.22.4.52:2015-08-01;2.16.840.1.113883.10.20.22.4654.546.6654.1111111.9999999999999.16:2017-11-21;2.16.840.1.113883.10.20.22.4.52:2020-10-22;</t>
  </si>
  <si>
    <t>2.16.840.1.113883.10.20.22.4.23:2014-06-09;2.16.840.1.113883.10.20.22.4.54:2014-06-09;2.16.840.1.113883.10.20.22.4.20:2014-06-09;</t>
  </si>
  <si>
    <t>2.16.840.1.113883.10.20.22.4.75:2015-08-01;2.16.840.1.113883.10.20.22.2.56:2015-08-01;2.16.840.1.113883.10.20.22.4.132:2015-08-01;2.16.840.1.113883.10.20.22.4.136:2015-08-01;2.16.840.1.113883.10.20.37.3.8:2017-08-01;</t>
  </si>
  <si>
    <t>2.16.840.1.113883.10.20.22.2.56:2015-08-01;</t>
  </si>
  <si>
    <t>2.16.840.1.113883.10.20.22.4.74:2015-08-01;</t>
  </si>
  <si>
    <t>2.16.840.1.113883.10.20.22.4.37;2.16.840.1.113883.10.20.22.4.20:2014-06-09;</t>
  </si>
  <si>
    <t>2.16.840.1.113883.10.20.22.4.124;2.16.840.1.113883.10.20.22.4.132;2.16.840.1.113883.10.20.22.4.136;2.16.840.1.113883.10.20.22.4.132:2015-08-01;2.16.840.1.113883.10.20.22.4.136:2015-08-01;2.16.840.1.113883.10.20.37.3.1:2017-08-01;2.16.840.1.113883.10.20.37.3.8:2017-08-01;2.16.840.1.113883.10.20.22.4.231:2017-12-01;</t>
  </si>
  <si>
    <t>2.16.840.1.113883.10.20.22.2.57;2.16.840.1.113883.10.20.22.4.132;2.16.840.1.113883.10.20.22.4.136;2.16.840.1.113883.10.20.22.4.132:2015-08-01;2.16.840.1.113883.10.20.22.4.136:2015-08-01;2.16.840.1.113883.10.20.37.3.1:2017-08-01;2.16.840.1.113883.10.20.37.3.8:2017-08-01;</t>
  </si>
  <si>
    <t>2.16.840.1.113883.10.20.22.4.119;2.16.840.1.113883.10.20.22.4.110;2.16.840.1.113883.10.20.22.4.122;2.16.840.1.113883.10.20.22.4.115:2014-06-09;</t>
  </si>
  <si>
    <t>1.3.6.1.4.1.19376.1.5.3.1.3.1:2014-06-09;2.16.840.1.113883.10.20.37.3.12:2017-08-01;2.16.840.1.113883.10.20.37.3.12:2019-04-01;</t>
  </si>
  <si>
    <t>2.16.840.1.113883.10.20.22.4.119;2.16.840.1.113883.10.20.22.4.19:2014-06-09;</t>
  </si>
  <si>
    <t>2.16.840.1.113883.10.20.22.2.10:2014-06-09;2.16.840.1.113883.10.20.22.4.130;2.16.840.1.113883.10.20.22.2.9:2014-06-09;2.16.840.1.113883.10.20.22.4.121.9999;2.16.840.1.113883.10.20.22.4.146;2.16.840.1.113883.3.5416.1.8981.9.3:2018-06-30 ;2.16.840.1.113883.10.20.22.4.146:2015-08-01;2.16.840.1.113883.10.20.22.4.244:2017-12-01;http://potrmt.abc-orig;2.16.840.1.113883.10.20.22.4.130:2017-12-01;2.16.840.1.113883.3.5416.1.8981.9.3:2018-06-15;2.16.840.1.113883.10.20.34.2.3:2019-04-01;2.16.840.1.113883.10.20.34.2.3:2019-08-01;</t>
  </si>
  <si>
    <t>2.16.840.1.113883.10.20.22.4.119;2.16.840.1.113883.10.20.22.4.19:2014-06-09;2.16.840.1.113883.10.20.22.4.20:2014-06-09;2.16.840.1.113883.10.20.22.4.143;</t>
  </si>
  <si>
    <t>2.16.840.1.113883.10.20.22.4.41:2014-06-09;2.16.840.1.113883.10.20.22.4.44:2014-06-09;2.16.840.1.113883.10.20.22.4.43:2014-06-09;2.16.840.1.113883.10.20.34.2.4;2.16.840.1.113883.10.20.34.2.4:2019-04-01;</t>
  </si>
  <si>
    <t>2.16.840.1.113883.10.20.22.2.10:2014-06-09;2.16.840.1.113883.10.20.22.4.130;2.16.840.1.113883.10.20.22.4.121.9999;2.16.840.1.113883.10.20.22.4.146;2.16.840.1.113883.10.20.22.4.146:2015-08-01;2.16.840.1.113883.10.20.37.3.12:2017-08-01;2.16.840.1.113883.10.20.22.4.130:2017-12-01;2.16.840.1.113883.10.20.37.3.12:2019-04-01;</t>
  </si>
  <si>
    <t>2.16.840.1.113883.10.20.22.4.143;2.16.840.1.113883.10.20.22.4.32;2.16.840.1.113883.10.20.22.4.19:2014-06-09;2.16.840.1.113883.10.20.22.4.119;</t>
  </si>
  <si>
    <t>2.16.840.1.113883.10.20.22.2.10:2014-06-09;2.16.840.1.113883.10.20.34.2.7;2.16.840.1.113883.10.20.22.4.121.9999;2.16.840.1.113883.10.20.22.4.146;2.16.840.1.113883.10.20.22.4.146:2015-08-01;2.16.840.1.113883.10.20.34.2.7:2019-04-01;</t>
  </si>
  <si>
    <t>2.16.840.1.113883.10.20.22.4.119;2.16.840.1.113883.10.20.22.4.143;2.16.840.1.113883.10.20.22.4.19:2014-06-09;2.16.840.1.113883.10.20.22.4.20:2014-06-09;2.16.840.1.113883.10.20.22.4.25:2014-06-09;2.16.840.1.113883.10.20.22.4.54:2014-06-09;</t>
  </si>
  <si>
    <t>2.16.840.1.113883.10.20.22.4.131:2015-08-01;2.16.840.1.113883.10.20.21.2.3:2015-08-01;</t>
  </si>
  <si>
    <t>2.16.840.1.113883.10.20.22.4.48:2015-08-01;2.16.840.1.113883.10.20.22.4.52:2015-08-01;2.16.840.1.113883.10.20.22.4.16:2014-06-09;2.16.840.1.113883.10.20.22.4.12:2014-06-09;2.16.840.1.113883.10.20.22.4.131:2015-08-01;2.16.840.1.113883.10.20.22.4.13:2014-06-09;2.16.840.1.113883.10.20.22.4.14:2014-06-09;2.16.840.1.113883.10.20.22.4.49:2015-08-01;2.16.840.1.113883.10.20.22.4.20:2014-06-09;2.16.840.1.113883.10.20.22.4.50:2014-06-09;2.16.840.1.113883.10.20.22.4.39:2014-06-09;2.16.840.1.113883.10.20.22.4.40:2014-06-09;2.16.840.1.113883.10.20.22.4.44:2014-06-09;2.16.840.1.113883.10.20.22.4.41:2014-06-09;2.16.840.1.113883.10.20.22.4.42:2014-06-09;2.16.840.1.113883.10.20.22.4.43:2014-06-09;2.16.840.1.113883.10.20.22.4.122;2.16.840.1.113883.10.20.22.4.141;2.16.840.1.113883.10.20.22.4.120;2.16.840.1.113883.10.20.22.4.119;2.16.840.1.113883.10.20.22.4.115:2014-06-09;2.16.840.1.113883.10.20.22.4.130;</t>
  </si>
  <si>
    <t>2.16.840.1.113883.10.20.22.2.10:2014-06-09;2.16.840.1.113883.10.20.22.4.130;2.16.840.1.113883.10.20.34.2.1;2.16.840.1.113883.10.13.9:2014-08-08;2.16.840.1.113883.10.20.22.4.121.9999;2.16.840.1.113883.10.20.22.4.146;2.16.840.1.113883.10.20.22.4.146:2015-08-01;2.16.840.1.113883.10.20.22.4.130:2017-12-01;2.16.840.1.113883.10.20.34.2.1:2019-04-01;</t>
  </si>
  <si>
    <t>2.16.840.1.113883.10.20.22.4.143;2.16.840.1.113883.10.20.22.4.119;2.16.840.1.113883.10.20.22.4.19:2014-06-09;2.16.840.1.113883.10.20.22.4.20:2014-06-09;2.16.840.1.113883.10.20.22.4.23:2014-06-09;2.16.840.1.113883.10.20.22.4.25:2014-06-09;</t>
  </si>
  <si>
    <t>2.16.840.1.113883.10.20.22.2.10:2014-06-09;2.16.840.1.113883.10.20.22.4.130;2.16.840.1.113883.10.20.22.4.121.9999;2.16.840.1.113883.10.20.22.4.146;2.16.840.1.113883.10.20.22.4.146:2015-08-01;2.16.840.1.113883.10.20.22.4.130:2017-12-01;2.16.840.1.113883.10.20.34.2.3:2019-04-01;2.16.840.1.113883.10.20.34.2.3:2019-08-01;</t>
  </si>
  <si>
    <t>2.16.840.1.113883.10.20.22.4.143;2.16.840.1.113883.10.20.22.4.119;2.16.840.1.113883.10.20.22.4.19:2014-06-09;2.16.840.1.113883.10.20.22.4.20:2014-06-09;2.16.840.1.113883.10.20.22.4.129;</t>
  </si>
  <si>
    <t>2.16.840.1.113883.10.20.22.2.10:2014-06-09;2.16.840.1.113883.10.20.22.4.130;2.16.840.1.113883.10.20.22.2.30:2014-06-09;2.16.840.1.113883.10.13.9:2014-08-08;2.16.840.1.113883.10.20.22.4.121.9999;2.16.840.1.113883.10.20.22.4.146;2.16.840.1.113883.10.20.22.4.146:2015-08-01;2.16.840.1.113883.10.20.22.4.130:2017-12-01;2.16.840.1.113883.10.20.34.2.3:2019-04-01;2.16.840.1.113883.10.20.34.2.3:2019-08-01;</t>
  </si>
  <si>
    <t>2.16.840.1.113883.10.20.22.4.119;2.16.840.1.113883.10.20.22.4.19:2014-06-09;2.16.840.1.113883.10.20.22.4.20:2014-06-09;2.16.840.1.113883.10.20.22.4.129;2.16.840.1.113883.10.20.22.4.143;</t>
  </si>
  <si>
    <t>2.16.840.1.113883.10.20.22.2.10:2014-06-09;2.16.840.1.113883.10.20.22.4.130;2.16.840.1.113883.10.20.22.4.121.9999;2.16.840.1.113883.10.20.22.4.146;2.16.840.1.113883.10.20.22.4.146:2015-08-01;2.16.840.1.113883.10.20.22.4.130:2017-12-01;</t>
  </si>
  <si>
    <t>2.16.840.1.113883.10.20.22.4.23:2014-06-09;2.16.840.1.113883.10.20.22.4.54:2014-06-09;2.16.840.1.113883.10.20.22.4.19:2014-06-09;2.16.840.1.113883.10.20.22.4.20:2014-06-09;2.16.840.1.113883.10.20.22.4.129;2.16.840.1.113883.10.20.22.4.37;2.16.840.1.113883.10.20.22.4.143;2.16.840.1.113883.10.20.22.4.119;</t>
  </si>
  <si>
    <t>2.16.840.1.113883.10.20.22.4.132:2015-08-01;2.16.840.1.113883.10.20.22.4.136:2015-08-01;2.16.840.1.113883.10.20.22.2.36:2015-08-01;</t>
  </si>
  <si>
    <t>2.16.840.1.113883.10.20.22.4.16:2014-06-09;2.16.840.1.113883.10.20.22.4.52:2014-06-09;2.16.840.1.113883.10.20.22.4.42:2014-06-09;2.16.840.1.113883.10.20.22.4.120;2.16.840.1.113883.10.20.22.4.52:2015-08-01;2.16.840.1.113883.10.20.22.4654.546.6654.1111111.9999999999999.16:2017-11-21;2.16.840.1.113883.10.20.22.4.52:2020-10-22;</t>
  </si>
  <si>
    <t>2.16.840.1.113883.10.20.15.2.7;2.16.840.1.113883.10.20.15.2.11;2.16.840.1.113883.10.20.15.2.17;2.16.840.1.113883.10.20.15.2.18;2.16.840.1.113883.10.20.15.2.22;2.16.840.1.113883.10.20.22.2.17;2.16.840.1.113883.10.20.31.2.8;2.16.840.1.113883.10.20.22.2.17:2014-06-09;2.16.840.1.113883.10.20.22.4.132;2.16.840.1.113883.10.20.34.2.5;2.16.840.1.113883.10.20.22.4.136;2.16.840.1.113883.10.13.11:2014-08-08;1.3.6.1.4.1.19376.1.5.3.1.1.5.3.4;2.16.840.1.113883.10.13.11:2015-01-29;2.16.840.1.113883.10.20.34.2.5:2015-04-01;2.16.840.1.113883.10.20.22.4.132:2015-08-01;2.16.840.1.113883.10.20.22.4.136:2015-08-01;2.16.840.1.113883.10.20.22.2.17:2015-08-01;2.16.840.1.114222.4.10.18.1.2;2.16.840.1.113883.10.20.34.2.5:2016-07-01;2.16.840.1.113883.10.20.37.3.1:2017-08-01;2.16.840.1.113883.10.20.37.3.8:2017-08-01;</t>
  </si>
  <si>
    <t>2.16.840.1.113883.10.20.22.4.132:2015-08-01;2.16.840.1.113883.10.20.22.4.136:2015-08-01;2.16.840.1.113883.10.20.22.2.34:2015-08-01;</t>
  </si>
  <si>
    <t>2.16.840.1.113883.10.20.22.4.4:2014-06-09;2.16.840.1.113883.10.20.22.4.3:2014-06-09;2.16.840.1.113883.10.20.22.4.121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2.16.840.1.113883.10.20.22.4.132;2.16.840.1.113883.10.20.22.4.120;2.16.840.1.113883.10.20.22.4.136;2.16.840.1.113883.10.20.22.4.4.2231399999;2.16.840.1.113883.10.20.22.4.121.9999;2.16.840.1.113883.10.20.22.4.39.999999:2014-11-10;1.3.6.1.4.1.19376.1.4.1.6.4.516.18;2.16.840.1.113883.10.20.22.4.4:2015-08-01;2.16.840.1.113883.10.20.22.4.132:2015-08-01;2.16.840.1.113883.10.20.22.4.136:2015-08-01;2.16.840.1.113883.10.20.22.4.3:2015-08-01;2.16.840.1.113883.10.20.37.3.1:2017-08-01;2.16.840.1.113883.10.20.37.3.8:2017-08-01;2.16.840.1.113883.10.20.37.3.7:2017-08-01;2.16.840.1.113883.10.20.22.4.203:2017-01-29;2.16.840.1.113883.10.20.22.4.888888:2017-03-30;2.16.840.1.113883.10.20.22.4.4.555555555555555:2017-05-10;2.16.840.1.113883.3.5416.1.8981.10.6:2018-06-15;2.16.840.1.113883.10.20.22.4.4:2018-12-21;2.16.840.1.113883.10.20.22.4.4:2018-12-22;2.16.840.1.113883.10.20.37.3.7:2019-04-01;</t>
  </si>
  <si>
    <t>2.16.840.1.113883.10.20.22.4.132:2015-08-01;2.16.840.1.113883.10.20.22.4.136:2015-08-01;2.16.840.1.113883.10.20.22.2.5:2015-08-01;2.16.840.1.113883.10.20.22.2.5.1:2015-08-01;2.16.840.1.113883.10.20.37.3.1:2017-08-01;2.16.840.1.113883.10.20.37.3.8:2017-08-01;</t>
  </si>
  <si>
    <t>2.16.840.1.113883.10.20.22.4.4:2015-08-01;2.16.840.1.113883.10.20.22.4.119;2.16.840.1.113883.10.20.22.4.143;</t>
  </si>
  <si>
    <t>2.16.840.1.113883.10.20.22.4.132:2015-08-01;2.16.840.1.113883.10.20.22.2.37:2015-08-01;2.16.840.1.113883.10.20.22.4.79:2015-08-01;2.16.840.1.113883.10.20.22.4.33:2015-08-01;2.16.840.1.113883.10.20.22.4.80:2015-08-01;2.16.840.1.113883.10.20.22.2.20:2015-08-01;2.16.840.1.113883.10.20.22.4.34:2015-08-01;2.16.840.1.113883.10.20.22.4.136:2015-08-01;2.16.840.1.113883.10.20.22.2.28:2015-08-01;2.16.840.1.113883.10.20.22.4.3:2015-08-01;2.16.840.1.113883.10.20.22.4.65:2015-08-01;2.16.840.1.113883.10.20.22.4.51:2015-08-01;2.16.840.1.113883.10.20.30.3.77:2015-12-01;2.16.840.1.113883.3.117.1.8.3.36:2016-04-01;2.16.840.1.113883.10.20.37.3.1:2017-08-01;2.16.840.1.113883.10.20.37.3.8:2017-08-01;2.16.840.1.113883.10.20.22.4.203:2017-01-29;2.16.840.1.113883.10.20.22.4.231:2017-12-01;2.16.840.1.113883.10.20.22.4.235:2017-12-01;2.16.840.1.113883.10.20.22.4.234:2017-12-01;2.16.840.1.113883.10.20.34.2.2:2019-04-01;2.16.840.1.113883.10.20.34.2.2:2019-08-01;2.16.840.1.113883.10.20.40.1.2.1:2020-08-01;</t>
  </si>
  <si>
    <t>2.16.840.1.113883.10.20.22.4.31;2.16.840.1.113883.10.20.22.4.113;2.16.840.1.113883.10.20.22.4.143;2.16.840.1.113883.10.20.22.4.119;2.16.840.1.113883.10.20.22.4.6:2019-06-20;</t>
  </si>
  <si>
    <t>2.16.840.1.113883.10.20.22.4.132:2015-08-01;2.16.840.1.113883.10.20.22.4.136:2015-08-01;2.16.840.1.113883.10.20.2.10:2015-08-01;2.16.840.1.113883.10.20.37.3.1:2017-08-01;2.16.840.1.113883.10.20.37.3.8:2017-08-01;2.16.840.1.113883.10.20.22.4.400:2018-09-01;</t>
  </si>
  <si>
    <t>2.16.840.1.113883.10.20.22.4.133;2.16.840.1.113883.10.20.22.4.134;2.16.840.1.113883.10.20.22.4.119;2.16.840.1.113883.10.20.22.4.76:2015-08-01;2.16.840.1.113883.10.20.22.4.77;</t>
  </si>
  <si>
    <t>2.16.840.1.113883.10.20.22.2.7:2014-06-09;2.16.840.1.113883.10.20.22.2.7.1:2014-06-09;2.16.840.1.113883.10.20.22.4.131;2.16.840.1.113883.10.20.22.4.146;2.16.840.1.113883.10.20.22.4.146:2015-08-01;2.16.840.1.113883.10.20.22.4.131:2015-08-01;2.16.840.1.113883.4.823.1.4.5:2016-07-01;2.16.840.1.113883.10.20.22.4.233:2017-12-01;2.16.840.1.113883.10.20.22.4.248:2017-12-01;2.16.840.1.113883.10.20.34.2.3:2019-04-01;2.16.840.1.113883.10.20.34.2.3:2019-08-01;2.16.840.1.113883.4.823.1.4.5:2020-06-10;</t>
  </si>
  <si>
    <t>2.16.840.1.113883.10.20.22.4.32;2.16.840.1.113883.10.20.22.4.20:2014-06-09;2.16.840.1.113883.10.20.22.4.19:2014-06-09;2.16.840.1.113883.10.20.22.4.16:2014-06-09;2.16.840.1.113883.10.20.22.4.119;</t>
  </si>
  <si>
    <t>2.16.840.1.113883.10.20.22.2.7:2014-06-09;2.16.840.1.113883.10.20.22.2.7.1:2014-06-09;2.16.840.1.113883.10.20.22.4.131;2.16.840.1.113883.10.20.22.4.146;2.16.840.1.113883.10.20.22.4.146:2015-08-01;2.16.840.1.113883.10.20.22.4.131:2015-08-01;2.16.840.1.113883.10.20.22.4.233:2017-12-01;2.16.840.1.113883.10.20.22.4.248:2017-12-01;2.16.840.1.113883.10.20.34.2.3:2019-04-01;2.16.840.1.113883.10.20.34.2.3:2019-08-01;</t>
  </si>
  <si>
    <t>2.16.840.1.113883.10.20.22.4.32;2.16.840.1.113883.10.20.22.4.20:2014-06-09;2.16.840.1.113883.10.20.22.4.19:2014-06-09;2.16.840.1.113883.10.20.22.4.16:2014-06-09;2.16.840.1.113883.10.20.22.4.9:2014-06-09;2.16.840.1.113883.10.20.22.4.119;</t>
  </si>
  <si>
    <t>2.16.840.1.113883.10.20.22.4.9:2014-06-09;2.16.840.1.113883.10.20.22.2.23:2014-06-09;2.16.840.1.113883.10.20.22.2.25:2014-06-09;2.16.840.1.113883.10.20.22.2.7:2014-06-09;2.16.840.1.113883.10.20.22.2.7.1:2014-06-09;2.16.840.1.113883.10.20.22.4.135;2.16.840.1.113883.10.20.22.4.131;2.16.840.1.113883.10.20.22.4.146;2.16.840.1.113883.10.20.22.4.146:2015-08-01;2.16.840.1.113883.10.20.22.4.131:2015-08-01;2.16.840.1.113883.4.823.1.4.5:2016-07-01;2.16.840.1.113883.10.20.22.4.233:2017-12-01;2.16.840.1.113883.10.20.22.4.248:2017-12-01;2.16.840.1.113883.10.20.22.4.400:2018-09-01;2.16.840.1.113883.10.20.34.2.3:2019-04-01;2.16.840.1.113883.3.117.1.10.2.1:2019-06-06;2.16.840.1.113883.10.20.34.2.3:2019-08-01;2.16.840.1.113883.4.823.1.4.5:2020-06-10;</t>
  </si>
  <si>
    <t>2.16.840.1.113883.10.20.22.4.9:2014-06-09;2.16.840.1.113883.10.20.22.4.119;2.16.840.1.113883.10.20.22.4.37;2.16.840.1.113883.10.20.22.4.32;2.16.840.1.113883.10.20.22.4.20:2014-06-09;2.16.840.1.113883.10.20.22.4.19:2014-06-09;2.16.840.1.113883.10.20.22.4.16:2014-06-09;</t>
  </si>
  <si>
    <t>2.16.840.1.113883.10.20.22.4.14;2.16.840.1.113883.10.20.22.4.50;2.16.840.1.113883.10.20.22.4.14:2014-06-09;2.16.840.1.113883.10.20.22.4.50:2014-06-09;2.16.840.1.113883.10.20.22.4.43:2014-06-09;medical_device_old;1.3.6.1.4.1.19376.1.5.3.1.4.19:2014-11-03;2.16.840.1.113883.10.20.34.3.46:2019-08-01;2.16.840.1.113883.10.20.34.3.47:2019-08-01;</t>
  </si>
  <si>
    <t>2.16.840.1.113883.10.20.22.4.4:2014-06-09;1.3.6.1.4.1.19376.1.4.1.6.4.516.18;2.16.840.1.113883.10.20.22.4.4:2015-08-01;2.16.840.1.113883.10.20.22.4.888888:2017-03-30;2.16.840.1.113883.10.20.22.4.4.555555555555555:2017-05-10;2.16.840.1.113883.10.20.22.4.4:2018-12-21;2.16.840.1.113883.10.20.22.4.4:2018-12-22;</t>
  </si>
  <si>
    <t>2.16.840.1.113883.10.20.6.2.12;2.16.840.1.113883.10.20.6.2.13;2.16.840.1.113883.10.20.22.1.5:2014-06-09;2.16.840.1.113883.10.20.22.1.5:2015-08-01;</t>
  </si>
  <si>
    <t>2.16.840.1.113883.10.20.22.4.16:2014-06-09;2.16.840.1.113883.10.20.22.4.14:2014-06-09;2.16.840.1.113883.10.20.22.4.13:2014-06-09;2.16.840.1.113883.10.20.22.4.7:2014-06-09;2.16.840.1.113883.10.20.24.3.90:2014-06-09;2.16.840.1.113883.10.20.22.4.52:2014-06-09;2.16.840.1.113883.10.20.22.4.132;2.16.840.1.113883.10.20.22.4.136;1.3.6.1.4.1.19376.1.5.3.1.4.19:2014-11-03;2.16.840.1.113883.10.20.22.4.52:2015-08-01;2.16.840.1.113883.10.20.22.4.132:2015-08-01;2.16.840.1.113883.10.20.22.4.136:2015-08-01;2.16.840.1.113883.10.20.30.3.44:2015-12-01;2.16.840.1.113883.10.20.37.3.1:2017-08-01;2.16.840.1.113883.10.20.37.3.8:2017-08-01;2.16.840.1.113883.10.20.24.3.146:2017-08-01;2.16.840.1.113883.10.20.22.4654.546.6654.1111111.9999999999999.16:2017-11-21;2.16.840.1.113883.10.20.24.3.146:2019-12-01;2.16.840.1.113883.10.20.22.4.52:2020-10-22;</t>
  </si>
  <si>
    <t>2.16.840.1.113883.10.20.22.4.14:2014-06-09;2.16.840.1.113883.10.20.22.4.16:2014-06-09;2.16.840.1.113883.10.20.22.4.8:2014-06-09;</t>
  </si>
  <si>
    <t>2.16.840.1.113883.10.20.22.4.132:2015-08-01;2.16.840.1.113883.10.20.22.4.1:2015-08-01;2.16.840.1.113883.10.20.22.4.136:2015-08-01;2.16.840.1.113883.10.20.24.3.18:2017-08-01;2.16.840.1.113883.10.20.24.3.32:2017-08-01;2.16.840.1.113883.10.20.24.3.64:2017-08-01;2.16.840.1.113883.10.20.24.3.38:2017-08-01;2.16.840.1.113883.10.20.22.4.233:2017-12-01;2.16.840.1.113883.10.20.24.3.64:2018-10-01;</t>
  </si>
  <si>
    <t>2.16.840.1.113883.10.20.22.4.132:2015-08-01;2.16.840.1.113883.10.20.22.2.3:2015-08-01;2.16.840.1.113883.10.20.22.2.3.1:2015-08-01;2.16.840.1.113883.10.20.22.4.136:2015-08-01;2.16.840.1.113883.10.20.22.4.233:2017-12-01;2.16.840.1.113883.10.20.40.1.2.1:2020-08-01;</t>
  </si>
  <si>
    <t>2.16.840.1.113883.10.20.22.4.2:2015-08-01;2.16.840.1.113883.10.20.22.4.119;</t>
  </si>
  <si>
    <t>2.16.840.1.113883.10.20.22.4.4:2015-08-01;2.16.840.1.113883.10.20.22.4.7:2014-06-09;2.16.840.1.113883.10.20.22.4.122;2.16.840.1.113883.10.20.22.4.69;2.16.840.1.113883.10.20.22.4.74:2015-08-01;2.16.840.1.113883.10.20.22.4.128;2.16.840.1.113883.10.20.22.4.78:2014-06-09;2.16.840.1.113883.10.20.22.4.80:2015-08-01;2.16.840.1.113883.10.20.22.4.45:2015-08-01;2.16.840.1.113883.10.20.22.4.67:2014-06-09;2.16.840.1.113883.10.20.22.4.34:2015-08-01;2.16.840.1.113883.10.20.22.4.138;2.16.840.1.113883.10.20.22.4.51:2015-08-01;2.16.840.1.113883.10.20.15.3.8;2.16.840.1.113883.10.20.22.4.65:2015-08-01;2.16.840.1.113883.10.20.22.4.9:2014-06-09;2.16.840.1.113883.10.20.22.4.2:2015-08-01;2.16.840.1.113883.10.20.22.4.127;2.16.840.1.113883.10.20.22.4.38:2015-08-01;2.16.840.1.113883.10.20.24.3.90:2014-06-09;2.16.840.1.113883.10.20.22.4.85:2014-06-09;2.16.840.1.113883.10.20.22.4.27:2014-06-09;2.16.840.1.113883.10.20.22.4.114:2015-08-01;2.16.840.1.113883.10.20.22.4.72;2.16.840.1.113883.10.20.22.4.111;2.16.840.1.113883.10.20.22.4.109;2.16.840.1.113883.10.20.22.4.124;2.16.840.1.113883.10.20.22.4.1:2015-08-01;2.16.840.1.113883.10.20.22.4.143;2.16.840.1.113883.10.20.22.4.3:2015-08-01;2.16.840.1.113883.10.20.22.4.119;2.16.840.1.113883.10.20.22.4.115:2014-06-09;</t>
  </si>
  <si>
    <t>2.16.840.1.113883.10.20.22.4.132;2.16.840.1.113883.10.20.22.2.14:2014-06-09;2.16.840.1.113883.10.20.22.4.66:2014-06-09;2.16.840.1.113883.10.20.22.4.136;2.16.840.1.113883.10.20.22.4.132:2015-08-01;2.16.840.1.113883.10.20.22.4.136:2015-08-01;2.16.840.1.113883.10.20.37.3.1:2017-08-01;2.16.840.1.113883.10.20.37.3.8:2017-08-01;2.16.840.1.113883.10.20.22.4.235:2017-12-01;2.16.840.1.113883.10.20.22.2.14:2017-10-19;</t>
  </si>
  <si>
    <t>2.16.840.1.113883.10.20.22.4.132;2.16.840.1.113883.10.20.22.2.14:2014-06-09;2.16.840.1.113883.10.20.22.4.136;2.16.840.1.113883.10.20.22.4.132:2015-08-01;2.16.840.1.113883.10.20.22.4.136:2015-08-01;2.16.840.1.113883.10.20.37.3.8:2017-08-01;2.16.840.1.113883.10.20.22.2.14:2017-10-19;</t>
  </si>
  <si>
    <t>2.16.840.1.113883.10.20.22.4.14;2.16.840.1.113883.10.20.22.4.12;2.16.840.1.113883.10.20.22.4.13;2.16.840.1.113883.10.20.22.4.49;2.16.840.1.113883.10.20.24.3.24;2.16.840.1.113883.10.20.24.3.22;2.16.840.1.113883.10.20.22.4.12:2014-06-09;2.16.840.1.113883.10.20.22.4.14:2014-06-09;2.16.840.1.113883.10.20.22.4.13:2014-06-09;2.16.840.1.113883.10.20.22.4.49:2014-06-09;2.16.840.1.113883.10.20.22.4.40:2014-06-09;2.16.840.1.113883.10.20.34.3.18;2.16.840.1.113883.10.13.15:2014-08-08;2.16.840.1.113883.10.13.20:2014-08-08;2.16.840.1.113883.10.13.26:2014-08-08;2.16.840.1.113883.10.13.25:2014-08-08;2.16.840.1.113883.10.14.10:27Oct2014;1.3.6.1.4.1.19376.1.5.3.1.4.19:2014-11-03;2.16.840.1.113883.10.20.22.4.49:2015-08-01;2.16.840.1.113883.10.20.22.4.313:2018-05-01;2.16.840.1.113883.10.20.34.3.18:2019-04-01;2.16.840.1.113883.10.20.34.3.18:2019-08-01;</t>
  </si>
  <si>
    <t>2.16.840.1.113883.10.20.22.4.9:2014-06-09;2.16.840.1.113883.10.20.22.4.7:2014-06-09;2.16.840.1.113883.10.20.24.3.90:2014-06-09;2.16.840.1.113883.10.20.34.3.5;2.16.840.1.113883.10.20.24.3.11:2014-12-01;2.16.840.1.113883.10.20.24.3.13:2014-12-01;2.16.840.1.113883.10.20.24.3.14:2014-12-01;2.16.840.1.113883.10.20.24.3.76:2014-12-01;2.16.840.1.113883.10.20.24.3.77:2014-12-01;2.16.840.1.113883.10.20.24.3.78:2014-12-01;2.16.840.1.113883.10.20.24.3.79:2014-12-01;2.16.840.1.113883.10.20.24.3.112:2014-12-01;1.3.6.1.4.1.19376.1.4.1.4.23;2.16.840.1.113883.10.20.34.3.5:2015-04-01;2.16.840.1.113883.10.20.24.3.135;2.16.840.1.113883.10.20.24.3.136;2.16.840.1.113883.10.20.24.3.146:2017-08-01;2.16.840.1.113883.10.20.24.3.136:2017-08-01;2.16.840.1.113883.10.20.24.3.135:2017-08-01;2.16.840.1.113883.10.20.24.3.146:2019-12-01;2.16.840.1.113883.10.20.24.3.135:2019-12-01;2.16.840.1.113883.10.20.24.3.136:2019-12-01;</t>
  </si>
  <si>
    <t>2.16.840.1.113883.10.20.22.2.17:2014-06-09;2.16.840.1.113883.10.20.22.4.132;2.16.840.1.113883.10.20.22.4.136;2.16.840.1.113883.10.20.34.2.5:2015-04-01;2.16.840.1.113883.10.20.22.4.132:2015-08-01;2.16.840.1.113883.10.20.22.4.136:2015-08-01;2.16.840.1.113883.10.20.22.2.17:2015-08-01;2.16.840.1.113883.10.20.34.2.5:2016-07-01;2.16.840.1.113883.10.20.34.2.5:2019-04-01;</t>
  </si>
  <si>
    <t>2.16.840.1.113883.3.5416.1.8981.9.5:2018-06-15 ;2.16.840.1.113883.10.20.22.4.132:2015-08-01;2.16.840.1.113883.10.20.22.4.136:2015-08-01;2.16.840.1.113883.10.20.22.2.17:2015-08-01;2.16.840.1.113883.10.20.30.3.77:2015-12-01;2.16.840.1.114222.4.10.18.1.2;2.16.840.1.113883.10.20.37.3.8:2017-08-01;2.16.840.1.113883.10.20.22.4.234:2017-12-01;</t>
  </si>
  <si>
    <t>2.16.840.1.113883.10.20.22.4.63;2.16.840.1.113883.10.20.6.2.12;2.16.840.1.113883.10.20.6.2.13;2.16.840.1.113883.10.20.6.2.14;2.16.840.1.113883.10.20.22.1.5:2014-06-09;2.16.840.1.113883.10.20.22.1.5:2015-08-01;</t>
  </si>
  <si>
    <t>2.16.840.1.113883.10.20.22.4.16:2014-06-09;2.16.840.1.113883.10.20.22.4.52:2014-06-09;2.16.840.1.113883.10.20.24.3.116:2014-12-01;2.16.840.1.113883.10.20.22.4.52:2015-08-01;2.16.840.1.113883.10.20.22.4654.546.6654.1111111.9999999999999.16:2017-11-21;2.16.840.1.113883.10.20.22.4.52:2020-10-22;</t>
  </si>
  <si>
    <t>2.16.840.1.113883.10.20.22.4.132;2.16.840.1.113883.10.20.22.4.136;2.16.840.1.113883.10.20.22.4.132:2015-08-01;2.16.840.1.113883.10.20.22.4.136:2015-08-01;2.16.840.1.113883.10.20.37.3.1:2017-08-01;2.16.840.1.113883.10.20.37.3.8:2017-08-01;</t>
  </si>
  <si>
    <t>2.16.840.1.113883.10.20.22.4.145;2.16.840.1.113883.10.20.22.4.119;2.16.840.1.113883.10.20.22.4.28:2019-06-20;2.16.840.1.113883.10.20.22.4.9:2014-06-09;2.16.840.1.113883.10.20.22.4.8:2014-06-09;</t>
  </si>
  <si>
    <t>2.16.840.1.113883.10.20.22.4.30:2014-06-09;2.16.840.1.113883.10.20.22.4.132;2.16.840.1.113883.10.20.22.4.136;2.16.840.1.113883.10.20.22.4.132:2015-08-01;2.16.840.1.113883.10.20.22.4.136:2015-08-01;2.16.840.1.113883.10.20.22.4.30:2015-08-01;2.16.840.1.113883.10.20.37.3.1:2017-08-01;2.16.840.1.113883.10.20.37.3.8:2017-08-01;2.16.840.1.113883.10.20.22.4.204:2017-01-29;2.16.840.1.113883.10.20.22.4.234:2017-12-01;</t>
  </si>
  <si>
    <t>2.16.840.1.113883.10.20.22.4.9:2014-06-09;2.16.840.1.113883.10.20.22.4.8:2014-06-09;2.16.840.1.113883.10.20.22.4.119;2.16.840.1.113883.10.20.22.4.145;2.16.840.1.113883.10.20.22.4.28:2019-06-20;</t>
  </si>
  <si>
    <t>2.16.840.1.113883.10.20.22.2.17:2014-06-09;2.16.840.1.113883.10.20.22.4.132;2.16.840.1.113883.10.20.34.2.5;2.16.840.1.113883.10.20.22.4.136;2.16.840.1.113883.10.20.34.2.5:2015-04-01;2.16.840.1.113883.10.20.22.4.132:2015-08-01;2.16.840.1.113883.10.20.22.4.136:2015-08-01;2.16.840.1.113883.10.20.22.2.17:2015-08-01;2.16.840.1.113883.10.20.34.2.5:2016-07-01;2.16.840.1.113883.10.20.37.3.1:2017-08-01;2.16.840.1.113883.10.20.37.3.8:2017-08-01;2.16.840.1.113883.10.20.34.2.5:2019-04-01;</t>
  </si>
  <si>
    <t>2.16.840.1.113883.10.20.22.4.132;2.16.840.1.113883.10.20.22.4.26:2014-06-09;2.16.840.1.113883.10.20.22.4.136;2.16.840.1.113883.10.20.22.4.26:2015-08-01;2.16.840.1.113883.10.20.22.4.132:2015-08-01;2.16.840.1.113883.10.20.22.4.136:2015-08-01;2.16.840.1.113883.10.20.37.3.1:2017-08-01;2.16.840.1.113883.10.20.37.3.8:2017-08-01;2.16.840.1.113883.10.20.22.4.232:2017-12-01;</t>
  </si>
  <si>
    <t>2.16.840.1.113883.10.20.22.2.4:2015-08-01;2.16.840.1.113883.10.20.22.2.4.1:2015-08-01;2.16.840.1.113883.10.20.22.4.232:2017-12-01;</t>
  </si>
  <si>
    <t>2.16.840.1.113883.10.20.22.4.27:2014-06-09;2.16.840.1.113883.10.20.22.4.119;</t>
  </si>
  <si>
    <t>2.16.840.1.113883.10.20.22.4.114;2.16.840.1.113883.10.20.22.4.114:2015-08-01;</t>
  </si>
  <si>
    <t>2.16.840.1.113883.10.20.22.4.64;2.16.840.1.113883.10.20.22.4.127;2.16.840.1.113883.10.20.22.4.128;2.16.840.1.113883.10.20.22.4.38:2014-06-09;2.16.840.1.113883.10.20.22.4.48:2014-06-09;2.16.840.1.113883.10.20.22.4.108;2.16.840.1.113883.10.20.22.4.16:2014-06-09;2.16.840.1.113883.10.20.22.4.114;2.16.840.1.113883.10.20.22.4.12:2014-06-09;2.16.840.1.113883.10.20.22.4.14:2014-06-09;2.16.840.1.113883.10.20.22.4.13:2014-06-09;2.16.840.1.113883.10.20.22.4.4:2014-06-09;2.16.840.1.113883.10.20.22.4.3:2014-06-09;2.16.840.1.113883.10.20.22.4.121;2.16.840.1.113883.10.20.22.4.7:2014-06-09;2.16.840.1.113883.10.20.24.3.90:2014-06-09;2.16.840.1.113883.10.20.22.4.52:2014-06-09;2.16.840.1.113883.10.20.22.4.138;2.16.840.1.113883.10.20.22.4.30:2014-06-09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2.16.840.1.113883.10.20.22.4.132;2.16.840.1.113883.10.20.22.4.74:2014-06-09;2.16.840.1.113883.10.20.22.4.67:2014-06-09;2.16.840.1.113883.10.20.22.4.66:2014-06-09;2.16.840.1.113883.10.20.22.4.141;2.16.840.1.113883.10.20.22.4.140;2.16.840.1.113883.10.20.22.4.78:2014-06-09;2.16.840.1.113883.10.20.22.4.27:2014-06-09;2.16.840.1.113883.10.20.22.4.2:2014-06-09;2.16.840.1.113883.10.20.22.4.26:2014-06-09;2.16.840.1.113883.10.20.22.4.143;2.16.840.1.113883.10.20.22.4.131;2.16.840.1.113883.10.20.22.4.1:2014-06-09;2.16.840.1.113883.10.20.22.4.85:2014-06-09;2.16.840.1.113883.10.20.22.4.144;2.16.840.1.113883.10.20.22.4.129;2.16.840.1.113883.10.20.22.4.120;2.16.840.1.113883.10.20.22.4.136;2.16.840.1.113883.10.20.22.4.4.2231399999;2.16.840.1.113883.10.20.22.4.121.9999;1.3.6.1.4.1.19376.1.5.3.1.4.13.5;1.3.6.1.4.1.19376.1.5.3.1.4.13.5.1;1.3.6.1.4.1.19376.1.7.4.2.1;1.3.6.1.4.1.19376.1.7.4.2.2;2.16.840.1.113883.10.20.22.4.146;2.16.840.1.113883.10.20.24.3.31:2014-12-01;2.16.840.1.113883.10.20.24.3.33:2014-12-01;2.16.840.1.113883.10.20.24.3.22:2014-12-01;2.16.840.1.113883.10.20.24.3.24:2014-12-01;2.16.840.1.113883.10.20.24.3.17:2014-12-01;2.16.840.1.113883.10.20.24.3.19:2014-12-01;2.16.840.1.113883.10.20.24.3.25:2014-12-01;2.16.840.1.113883.10.20.24.3.27:2014-12-01;2.16.840.1.113883.10.20.24.3.37:2014-12-01;2.16.840.1.113883.10.20.24.3.39:2014-12-01;2.16.840.1.113883.10.20.24.3.58:2014-12-01;2.16.840.1.113883.10.20.24.3.60:2014-12-01;2.16.840.1.113883.10.20.24.3.63:2014-12-01;2.16.840.1.113883.10.20.24.3.65:2014-12-01;2.16.840.1.113883.10.20.24.3.9:2014-12-01;2.16.840.1.113883.10.20.24.3.10:2014-12-01;2.16.840.1.113883.10.20.24.3.75:2014-12-01;2.16.840.1.113883.10.20.22.4.39.999999:2014-11-10;2.16.840.1.113883.10.20.24.3.116:2014-12-01;2.16.840.1.113883.10.20.24.3.117:2014-12-01;1.3.6.1.4.1.19376.1.4.1.6.4.516.18;1.3.6.1.4.1.19376.1.7.3.1.1.18.5.2.4.4:2015-03-31;1.3.6.1.4.1.19376.1.7.3.1.1.18.5.2.4.5:2015-03-31;1.3.6.1.4.1.19376.1.5.3.1.4.19:2014-11-03;2.16.840.1.113883.10.20.22.4.26:2015-08-01;2.16.840.1.113883.10.20.22.4.52:2015-08-01;2.16.840.1.113883.10.20.22.4.2:2015-08-01;2.16.840.1.113883.3.5416.1.8981.9.6:2018-06-15;2.16.840.1.113883.10.20.22.4.74:2015-08-01;2.16.840.1.113883.10.20.22.4.48:2015-08-01;2.16.840.1.113883.10.20.22.4.4:2015-08-01;2.16.840.1.113883.10.20.22.4.38:2015-08-01;2.16.840.1.113883.10.20.22.4.132:2015-08-01;2.16.840.1.113883.10.20.22.4.1:2015-08-01;2.16.840.1.113883.10.20.22.4.108:2015-08-01;2.16.840.1.113883.10.20.22.4.136:2015-08-01;2.16.840.1.113883.10.20.22.4.3:2015-08-01;2.16.840.1.113883.10.20.22.4.146:2015-08-01;2.16.840.1.113883.10.20.22.4.114:2015-08-01;2.16.840.1.113883.10.20.22.4.131:2015-08-01;2.16.840.1.113883.10.20.24.3.9:2015-06-26;2.16.840.1.113883.10.20.22.4.30:2015-08-01;2.16.840.1.113883.10.20.30.3.91:2015-12-01;2.16.840.1.113883.10.20.30.3.92:2015-12-01;2.16.840.1.113883.10.20.30.3.93:2015-12-01;2.16.840.1.113883.10.20.22.4.38:2015-10-29;2.16.840.1.113883.4.823.1.4.5:2016-07-01;2.16.840.1.113883.3.117.1.8.3.4:2016-04-01;2.16.840.1.113883.10.20.24.3.33:2016-02-01;2.16.840.1.113883.10.20.24.3.39:2016-02-01;2.16.840.1.113883.10.20.24.3.37:2016-02-01;2.16.840.1.113883.10.20.24.3.58:2016-02-01;2.16.840.1.113883.10.20.24.3.60:2016-02-01;2.16.840.1.113883.10.20.24.3.63:2016-02-01;2.16.840.1.113883.10.20.24.3.65:2016-02-01;2.16.840.1.113883.10.20.24.3.31:2016-02-01;2.16.840.1.113883.10.20.24.3.17:2016-02-01;2.16.840.1.113883.10.20.24.3.19:2016-02-01;2.16.840.1.113883.10.20.24.3.25:2016-02-01;2.16.840.1.113883.10.20.24.3.27:2016-02-01;2.16.840.1.113883.10.20.24.3.9:2016-02-01;2.16.840.1.113883.10.20.24.3.10:2016-02-01;2.16.840.1.113883.10.20.24.3.22:2016-02-01;2.16.840.1.113883.10.20.24.3.24:2016-02-01;2.16.840.1.113883.10.20.24.3.47:2016-02-01;2.16.840.1.113883.10.20.24.3.75:2016-02-01;2.16.840.1.113883.10.20.24.3.112:2016-02-01;2.16.840.1.113883.10.20.24.3.143;2.16.840.1.113883.10.20.24.3.145:2016-08-01;2.16.840.1.113883.10.20.22.4.202:2016-11-01;2.16.840.1.113883.3.117.99999.1.3.2:2016-11-01;2.16.840.1.113883.3.117.99999.4.3.2:2016-11-01;2.16.840.1.113883.10.20.26.1.6:2016-12-01;2.16.840.1.113883.4.823.1.4.15:2017-01-25;2.16.840.1.113883.10.20.22.4.203:2017-01-29;2.16.840.1.113883.10.20.22.4.204:2017-01-29;2.16.840.1.113883.10.20.22.4.313:2018-05-01;2.16.840.1.113883.10.20.22.4.48:2017-05-01;2.16.840.1.113883.10.20.22.4.108:2017-05-01;2.16.840.1.113883.10.20.22.4.888888:2017-03-30;2.16.840.1.113883.10.20.22.4.4.555555555555555:2017-05-10;2.16.840.1.113883.10.20.22.4.204:2017-05-01;2.16.840.1.113883.10.20.22.4654.546.6654.1111111.9999999999999.16:2017-11-21;2.16.840.1.113883.10.20.22.4.254:2017-12-01;2.16.840.1.113883.10.20.22.4.257:2017-12-01;2.16.840.1.113883.10.20.22.1.3.9.10:2018-01-01;2.16.840.1.113883.9.236.1.9.3:2018-08-01;2.16.840.1.113883.9.236.1.9.11:2018-08-01;2.16.840.1.113883.9.236.1.9.15:2018-08-01;2.16.840.1.113883.9.236.1.9.16:2018-08-01;2.16.840.1.113883.10.20.22.1.3.9.9:2018-01-01;http://ms.abc-orig;2.16.840.1.113883.3.5416.1.8981.10.2:2018-06-15 ;2.16.840.1.113883.10.20.22.4.407:2018-09-01;2.16.840.1.113883.10.20.22.4.433:2018-09-01;2.16.840.1.113883.9.236.1.9.35:2018-08-01;2.16.840.1.113883.9.236.1.9.18:2018-08-01;2.16.840.1.113883.9.236.1.9.19:2018-08-01 ;2.16.840.1.113883.9.236.1.9.20:2018-08-01 ;2.16.840.1.113883.9.236.1.9.21:2018-08-01 ;2.16.840.1.113883.9.236.1.9.22:2018-08-01 ;2.16.840.1.113883.9.236.1.9.23:2018-08-01;2.16.840.1.113883.9.236.1.9.24:2018-08-01 ;2.16.840.1.113883.9.236.1.9.25:2018-08-01;2.16.840.1.113883.9.236.1.9.26:2018-08-01;2.16.840.1.113883.9.236.1.9.27:2018-08-01;2.16.840.1.113883.9.236.1.9.28:2018-08-01;2.16.840.1.113883.9.236.1.9.21.1:2018-08-01;2.16.840.1.113883.9.236.1.9.19.2:2018-08-01;2.16.840.1.113883.9.236.1.9.21.5:2018-08-01;2.16.840.1.113883.9.236.1.9.21.9:2018-08-01;2.16.840.1.113883.9.236.1.9.25.1:2018-08-01;2.16.840.1.113883.10.20.22.4.4:2018-12-21;2.16.840.1.113883.10.20.22.4.4:2018-12-22;2.16.840.1.113883.9.236.1.9.13:2018-08-01;2.16.840.1.113883.9.236.1.9.36:2018-08-01;2.16.840.1.113883.9.236.1.9.12:2018-08-01;2.16.840.1.113883.9.236.1.9.17:2018-08-01;2.16.840.1.113883.9.236.1.9.14.2:2018-08-01;2.16.840.1.113883.9.236.1.9.10:2018-08-01;2.16.840.1.113883.9.236.1.9.14.6:2018-08-01;2.16.840.1.113883.9.236.1.9.14.10:2018-08-01;2.16.840.1.113883.9.236.1.9.14.3:2018-08-01;2.16.840.1.113883.9.236.1.9.14.4:2018-08-01;2.16.840.1.113883.9.236.1.9.14.7:2018-08-01;2.16.840.1.113883.9.236.1.9.14.11:2018-08-01;2.16.840.1.113883.9.236.1.9.14.1:2018-08-01;2.16.840.1.113883.9.236.1.9.21.14:2018-08-01;2.16.840.1.113883.9.236.1.9.4:2018-08-01;2.16.840.1.113883.9.236.1.9.5:2018-08-01;2.16.840.1.113883.9.236.1.9.6:2018-08-01;2.16.840.1.113883.9.236.1.9.21.6:2018-08-01;2.16.840.1.113883.9.236.1.9.21.10:2018-08-01;2.16.840.1.113883.10.20.22.4.500:2019-07-01;2.16.840.1.113883.10.20.24.3.7:2019-12-01;2.16.840.1.113883.10.20.24.3.135:2019-12-01;2.16.840.1.113883.10.20.24.3.18:2019-12-01;2.16.840.1.113883.10.20.24.3.64:2019-12-01;2.16.840.1.113883.10.20.24.3.147:2019-12-01;2.16.840.1.113883.10.20.24.3.140:2019-12-01;2.16.840.1.113883.10.20.24.3.32:2019-12-01;2.16.840.1.113883.10.20.24.3.59:2019-12-01;2.16.840.1.113883.10.20.24.3.42:2019-12-01;2.16.840.1.113883.10.20.24.3.87:2019-12-01;2.16.840.1.113883.4.823.1.4.5:2020-06-10;2.16.840.1.113883.10.20.22.4.52:2020-10-22;</t>
  </si>
  <si>
    <t>2.16.840.1.113883.10.20.22.4.48:2014-06-09;2.16.840.1.113883.10.20.22.1.1:2014-06-09;2.16.840.1.113883.10.20.22.4.18:2014-06-09;2.16.840.1.113883.10.20.22.4.61:2014-06-09;1.2.3.4;2.16.840.1.113883.10.13.1:2014-08-08;2.16.840.1.113883.10.13.15:2014-08-08;2.16.840.1.113883.10.13.20:2014-08-08;2.16.840.1.113883.10.14.34:2014-27-10;2.16.840.1.113883.10.13.1:2015-01-29;2.16.840.1.113883.10.20.24.1.3:2015-07-01;1.3.6.1.4.1.19376.1.7.3.1.1.19.1.1:2014-11-03;2.16.840.1.113883.3.5416.1.8981.1.1;2.16.840.1.113883.10.20.22.4.48:2015-08-01;2.16.840.1.113883.10.20.22.4.61:2015-08-01;2.16.840.1.113883.10.20.22.1.1:2015-08-01;2.16.840.1.113883.10.20.22.1.1:2015-11-02;2.16.840.1.113883.10.20.15.2:20160422;2.16.840.1.113883.10.20.15.2:2016-01-22;2.16.840.1.113883.10.20.15.2:2016-02-08;2.16.840.1.113883.10.20.24.1.3:2016-03-01;2.16.840.1.113883.10.20.22.1.9999:2016-03-23;2.16.840.1.113883.10.20.15.2:2016-12-01;2.16.840.1.113883.10.20.15.2.1.2:2017-04-01;2.16.840.1.113883.10.20.37.4.1:2017-08-01;2.16.840.1.113883.10.20.37.4.2:2017-08-01;2.16.840.1.113883.10.20.24.1.3:2017-07-01;2.16.840.1.113883.10.20.22.4.48:2017-05-01;https://mytest.Header123;2.16.840.1.113883.10.20.24.1.3:2018-02-01;https://icHeader.abc-orig;2.16.840.1.113883.10.20.15.2:2019-04-01;2.16.840.1.113883.10.20.24.1.3:2019-02-01;2.16.840.1.113883.10.20.22.1.1.999999:Example;2.16.840.1.113883.10.20.24.1.3:2020-02-01;2.16.840.1.113883.10.20.22.5.7:2020-05-19;2.16.840.1.113883.10.20.15.2:2021-01-01;2.16.840.1.113883.10.20.15.2:2020-12-10;</t>
  </si>
  <si>
    <t>2.16.840.1.113883.10.20.22.1.4:2014-06-09;2.16.840.1.113883.10.20.22.1.5:2014-06-09;2.16.840.1.113883.10.20.22.1.3:2014-06-09;2.16.840.1.113883.10.20.22.1.7:2014-06-09;2.16.840.1.113883.10.20.22.1.6:2014-06-09;2.16.840.1.113883.10.20.22.1.9:2014-06-09;2.16.840.1.113883.10.20.6.2.1:2014-06-09;2.16.840.1.113883.10.20.22.1.4:2015-08-01;2.16.840.1.113883.10.20.22.1.3:2015-08-01;2.16.840.1.113883.10.20.22.1.9:2015-08-01;2.16.840.1.113883.10.20.22.1.6:2015-08-01;2.16.840.1.113883.10.20.22.1.7:2015-08-01;2.16.840.1.113883.10.20.22.1.5:2015-08-01;2.16.840.1.113883.10.20.22.4.202:2016-11-01;2.16.840.1.113883.10.20.22.1.9:2017-10-19;2.16.840.1.113883.10.20.22.1.3:2018-01-01;2.16.840.1.113883.10.20.22.1.9:2018-01-01;</t>
  </si>
  <si>
    <t>2.16.840.1.113883.10.20.22.1.1:2014-06-09;2.16.840.1.113883.10.20.24.1.3:2015-07-01;1.3.6.1.4.1.19376.1.7.3.1.1.19.1.1:2014-11-03;2.16.840.1.113883.10.20.22.1.1:2015-08-01;2.16.840.1.113883.10.20.22.1.1:2015-11-02;2.16.840.1.113883.10.20.15.2:20160422;2.16.840.1.113883.10.20.24.1.3:2016-03-01;2.16.840.1.113883.10.20.22.1.9999:2016-03-23;2.16.840.1.113883.10.20.15.2:2016-12-01;2.16.840.1.113883.10.20.15.2.1.2:2017-04-01;2.16.840.1.113883.10.20.24.1.3:2017-07-01;2.16.840.1.113883.10.20.24.1.3:2018-02-01;2.16.840.1.113883.10.20.15.2:2019-04-01;2.16.840.1.113883.10.20.24.1.3:2019-02-01;2.16.840.1.113883.10.20.22.1.1.999999:Example;2.16.840.1.113883.10.20.24.1.3:2020-02-01;2.16.840.1.113883.10.20.15.2:2021-01-01;2.16.840.1.113883.10.20.15.2:2020-12-10;</t>
  </si>
  <si>
    <t>2.16.840.1.113883.10.20.22.1.14;2.16.840.1.113883.10.20.22.1.14:2015-08-01;2.16.840.1.113883.10.20.22.1.1:2015-08-01;2.16.840.1.113883.10.20.22.1.1:2015-11-02;2.16.840.1.113883.10.20.37.4.2:2017-08-01;2.16.840.1.113883.10.20.5.1.1.3:2019-08-01;2.16.840.1.113883.10.20.22.1.1.999999:Example;</t>
  </si>
  <si>
    <t>2.16.840.1.113883.10.20.22.4.48:2014-06-09;2.16.840.1.113883.10.20.22.4.123;2.16.840.1.113883.10.20.22.1.15;2.16.840.1.113883.10.20.22.1.14;2.16.840.1.113883.10.20.22.1.1:2014-06-09;2.16.840.1.113883.10.20.22.1.5:2014-06-09;2.16.840.1.113883.10.20.6.2.2:2014-06-09;2.16.840.1.113883.10.13.1:2014-08-08;2.16.840.1.113883.10.13.15:2014-08-08;2.16.840.1.113883.10.13.20:2014-08-08;2.16.840.1.113883.10.13.26:2014-08-08;2.16.840.1.113883.10.13.25:2014-08-08;2.16.840.1.113883.10.20.22.1.15:2014-11-19;2.16.840.1.113883.10.20.22.1.15:2014-12-01;2.16.840.1.113883.10.13.1:2015-01-29;2.16.840.1.113883.10.20.24.1.3:2015-07-01;1.3.6.1.4.1.19376.1.7.3.1.1.19.1.1:2014-11-03;2.16.840.1.113883.10.20.22.4.48:2015-08-01;2.16.840.1.113883.10.20.22.1.15:2015-08-01;2.16.840.1.113883.10.20.22.1.14:2015-08-01;2.16.840.1.113883.10.20.22.1.1:2015-08-01;2.16.840.1.113883.10.20.22.1.5:2015-08-01;2.16.840.1.113883.10.20.22.1.1:2015-11-02;2.16.840.1.113883.10.20.15.2:20160422;2.16.840.1.113883.10.20.15.2:2016-01-22;2.16.840.1.113883.10.20.15.2:2016-02-08;2.16.840.1.113883.10.20.24.1.3:2016-03-01;2.16.840.1.113883.10.20.22.1.9999:2016-03-23;2.16.840.1.113883.10.20.22.4.202:2016-11-01;2.16.840.1.113883.10.20.22.1.15:2016-10-05;2.16.840.1.113883.10.20.15.2:2016-12-01;2.16.840.1.113883.10.20.22.1.15:2016-11-29;2.16.840.1.113883.10.20.15.2.1.2:2017-04-01;2.16.840.1.113883.10.20.24.1.3:2017-07-01;2.16.840.1.113883.10.20.22.4.48:2017-05-01;2.16.840.1.113883.10.20.24.1.3:2018-02-01;2.16.840.1.113883.10.20.15.2:2019-04-01;2.16.840.1.113883.10.20.24.1.3:2019-02-01;2.16.840.1.113883.10.20.22.1.1.999999:Example;2.16.840.1.113883.10.20.24.1.3:2020-02-01;2.16.840.1.113883.10.20.15.2:2021-01-01;2.16.840.1.113883.10.20.15.2:2020-12-10;</t>
  </si>
  <si>
    <t>2.16.840.1.113883.10.20.22.2.23:2014-06-09;2.16.840.1.113883.10.20.22.4.135;2.16.840.1.113883.10.20.22.2.14:2014-06-09;2.16.840.1.113883.10.20.22.4.67:2014-06-09;2.16.840.1.113883.10.20.22.4.131;2.16.840.1.113883.10.20.22.4.68.2.1;2.16.840.1.113883.10.20.22.4.146;2.16.840.1.113883.10.20.22.4.146:2015-08-01;2.16.840.1.113883.10.20.22.4.131:2015-08-01;2.16.840.1.113883.4.823.1.4.5:2016-07-01;2.16.840.1.113883.10.20.22.2.14:2017-10-19;2.16.840.1.113883.10.20.22.4.248:2017-12-01;2.16.840.1.113883.4.823.1.4.5:2020-06-10;</t>
  </si>
  <si>
    <t>id</t>
  </si>
  <si>
    <t>JSON_for_table</t>
  </si>
  <si>
    <t>2.16.840.1.113883.10.20.22.2.500</t>
  </si>
  <si>
    <t>2.16.840.1.113883.10.20.22.2.65</t>
  </si>
  <si>
    <t>2.16.840.1.113883.10.20.22.4.200</t>
  </si>
  <si>
    <t>2.16.840.1.113883.10.20.22.4.500.1</t>
  </si>
  <si>
    <t>2.16.840.1.113883.10.20.22.4.500.3</t>
  </si>
  <si>
    <t>2.16.840.1.113883.10.20.22.4.500</t>
  </si>
  <si>
    <t>2.16.840.1.113883.10.20.22.4.500.2</t>
  </si>
  <si>
    <t>2.16.840.1.113883.10.20.22.4.202</t>
  </si>
  <si>
    <t>2.16.840.1.113883.10.20.22.4.201</t>
  </si>
  <si>
    <t>2.16.840.1.113883.10.20.22.5.6</t>
  </si>
  <si>
    <t>Author Provenance (Companion Guide)</t>
  </si>
  <si>
    <t>Serial Number Observation (Companion Guide)</t>
  </si>
  <si>
    <t>MRI Safety Observation (Companion Guide)</t>
  </si>
  <si>
    <t>Model Number Observation (Companion Guide)</t>
  </si>
  <si>
    <t>Manufacturing Date Observation (Companion Guide)</t>
  </si>
  <si>
    <t>Lot or Batch Number Observation (Companion Guide)</t>
  </si>
  <si>
    <t>Latex Safety Observation (Companion Guide)</t>
  </si>
  <si>
    <t>Implantable Device Status Observation (Companion Guide)</t>
  </si>
  <si>
    <t>Expiration Date Observation (Companion Guide)</t>
  </si>
  <si>
    <t>Distinct Identification Code Observation (Companion Guide)</t>
  </si>
  <si>
    <t>Device Identifier Observation (Companion Guide)</t>
  </si>
  <si>
    <t>Company Name Observation (Companion Guide)</t>
  </si>
  <si>
    <t>Catalog Number Observation (Companion Guide)</t>
  </si>
  <si>
    <t>Brand Name Observation (Companion Guide)</t>
  </si>
  <si>
    <t>UDI Organizer (Companion Guide)</t>
  </si>
  <si>
    <t>Section Time Range Observation (Companion Guide)</t>
  </si>
  <si>
    <t>Note Activity (Companion Guide)</t>
  </si>
  <si>
    <t>Care Teams Section (Companion Guide)</t>
  </si>
  <si>
    <t>Notes Section (Companion Guide)</t>
  </si>
  <si>
    <t>Birth Sex Observation (Companion Guide)</t>
  </si>
  <si>
    <t>Care Team Member Act (Companion Guide)</t>
  </si>
  <si>
    <t>Care Team Member Schedule Observation (Companion Guide)</t>
  </si>
  <si>
    <t>Care Team Organizer (Companion Guide)</t>
  </si>
  <si>
    <t>Care Team Type Observation (Companion Guide)</t>
  </si>
  <si>
    <t>2.16.840.1.113883.10.20.22.4.311</t>
  </si>
  <si>
    <t>2.16.840.1.113883.10.20.22.4.301</t>
  </si>
  <si>
    <t>2.16.840.1.113883.10.20.22.4.302</t>
  </si>
  <si>
    <t>2.16.840.1.113883.10.20.22.4.303</t>
  </si>
  <si>
    <t>2.16.840.1.113883.10.20.22.4.304</t>
  </si>
  <si>
    <t>2.16.840.1.113883.10.20.22.4.308</t>
  </si>
  <si>
    <t>2.16.840.1.113883.10.20.22.4.309</t>
  </si>
  <si>
    <t>2.16.840.1.113883.10.20.22.4.305</t>
  </si>
  <si>
    <t>2.16.840.1.113883.10.20.22.4.314</t>
  </si>
  <si>
    <t>2.16.840.1.113883.10.20.22.4.315</t>
  </si>
  <si>
    <t>2.16.840.1.113883.10.20.22.4.316</t>
  </si>
  <si>
    <t>2.16.840.1.113883.10.20.22.4.317</t>
  </si>
  <si>
    <t>2.16.840.1.113883.10.20.22.4.318</t>
  </si>
  <si>
    <t>2.16.840.1.113883.10.20.22.4.319</t>
  </si>
  <si>
    <t>OID</t>
  </si>
  <si>
    <t>CDASearch</t>
  </si>
  <si>
    <t>http://cdasearch.hl7.org/sections/Unstructured</t>
  </si>
  <si>
    <t>http://cdasearch.hl7.org/sections/Allergies</t>
  </si>
  <si>
    <t>http://cdasearch.hl7.org/sections/Social%20History</t>
  </si>
  <si>
    <t>http://cdasearch.hl7.org/sections/Mental%20Status</t>
  </si>
  <si>
    <t>http://cdasearch.hl7.org/sections/Care%20Team</t>
  </si>
  <si>
    <t>http://cdasearch.hl7.org/sections/Medical%20Equipment</t>
  </si>
  <si>
    <t>http://cdasearch.hl7.org/sections/Notes</t>
  </si>
  <si>
    <t>http://cdasearch.hl7.org/sections/Goals</t>
  </si>
  <si>
    <t>http://cdasearch.hl7.org/sections/Health%20Concerns</t>
  </si>
  <si>
    <t>http://cdasearch.hl7.org/sections/Immunizations</t>
  </si>
  <si>
    <t>http://cdasearch.hl7.org/sections/Encounters</t>
  </si>
  <si>
    <t>http://cdasearch.hl7.org/sections/Family%20History</t>
  </si>
  <si>
    <t>http://cdasearch.hl7.org/sections/Functional%20Status</t>
  </si>
  <si>
    <t>http://cdasearch.hl7.org/sections/Interventions</t>
  </si>
  <si>
    <t>http://cdasearch.hl7.org/sections/Medications</t>
  </si>
  <si>
    <t>http://cdasearch.hl7.org/sections/Plan%20of%20Treatment</t>
  </si>
  <si>
    <t>http://cdasearch.hl7.org/sections/Problems</t>
  </si>
  <si>
    <t>http://cdasearch.hl7.org/sections/Procedures</t>
  </si>
  <si>
    <t>http://cdasearch.hl7.org/sections/Results</t>
  </si>
  <si>
    <t>http://cdasearch.hl7.org/sections/Vital%20Signs</t>
  </si>
  <si>
    <t>http://cdasearch.hl7.org/sections/Header</t>
  </si>
  <si>
    <t>2.16.840.1.113883.10.20.22.1.6|http://cdasearch.hl7.org/sections/Procedures</t>
  </si>
  <si>
    <t>2.16.840.1.113883.10.20.22.1.10|http://cdasearch.hl7.org/sections/Unstructured</t>
  </si>
  <si>
    <t>2.16.840.1.113883.10.20.22.2.6|http://cdasearch.hl7.org/sections/Allergies</t>
  </si>
  <si>
    <t>2.16.840.1.113883.10.20.22.2.6.1|http://cdasearch.hl7.org/sections/Allergies</t>
  </si>
  <si>
    <t>2.16.840.1.113883.10.20.22.2.22|http://cdasearch.hl7.org/sections/Encounters</t>
  </si>
  <si>
    <t>2.16.840.1.113883.10.20.22.2.22.1|http://cdasearch.hl7.org/sections/Encounters</t>
  </si>
  <si>
    <t>2.16.840.1.113883.10.20.22.2.15|http://cdasearch.hl7.org/sections/Family%20History</t>
  </si>
  <si>
    <t>2.16.840.1.113883.10.20.22.2.14|http://cdasearch.hl7.org/sections/Functional%20Status</t>
  </si>
  <si>
    <t>2.16.840.1.113883.10.20.22.2.60|http://cdasearch.hl7.org/sections/Goals</t>
  </si>
  <si>
    <t>2.16.840.1.113883.10.20.22.2.58|http://cdasearch.hl7.org/sections/Health%20Concerns</t>
  </si>
  <si>
    <t>2.16.840.1.113883.10.20.22.2.2|http://cdasearch.hl7.org/sections/Immunizations</t>
  </si>
  <si>
    <t>2.16.840.1.113883.10.20.22.2.2.1|http://cdasearch.hl7.org/sections/Immunizations</t>
  </si>
  <si>
    <t>2.16.840.1.113883.10.20.21.2.3|http://cdasearch.hl7.org/sections/Interventions</t>
  </si>
  <si>
    <t>2.16.840.1.113883.10.20.22.2.23|http://cdasearch.hl7.org/sections/Medical%20Equipment</t>
  </si>
  <si>
    <t>2.16.840.1.113883.10.20.22.2.38|http://cdasearch.hl7.org/sections/Medications</t>
  </si>
  <si>
    <t>2.16.840.1.113883.10.20.22.2.1|http://cdasearch.hl7.org/sections/Medications</t>
  </si>
  <si>
    <t>2.16.840.1.113883.10.20.22.2.1.1|http://cdasearch.hl7.org/sections/Medications</t>
  </si>
  <si>
    <t>2.16.840.1.113883.10.20.22.2.56|http://cdasearch.hl7.org/sections/Mental%20Status</t>
  </si>
  <si>
    <t>2.16.840.1.113883.10.20.22.2.10|http://cdasearch.hl7.org/sections/Plan%20of%20Treatment</t>
  </si>
  <si>
    <t>2.16.840.1.113883.10.20.22.2.30|http://cdasearch.hl7.org/sections/Plan%20of%20Treatment</t>
  </si>
  <si>
    <t>2.16.840.1.113883.10.20.22.2.5|http://cdasearch.hl7.org/sections/Problems</t>
  </si>
  <si>
    <t>2.16.840.1.113883.10.20.22.2.5.1|http://cdasearch.hl7.org/sections/Problems</t>
  </si>
  <si>
    <t>2.16.840.1.113883.10.20.22.2.27|http://cdasearch.hl7.org/sections/Procedures</t>
  </si>
  <si>
    <t>2.16.840.1.113883.10.20.18.2.12|http://cdasearch.hl7.org/sections/Procedures</t>
  </si>
  <si>
    <t>2.16.840.1.113883.10.20.18.2.9|http://cdasearch.hl7.org/sections/Procedures</t>
  </si>
  <si>
    <t>2.16.840.1.113883.10.20.22.2.28|http://cdasearch.hl7.org/sections/Procedures</t>
  </si>
  <si>
    <t>2.16.840.1.113883.10.20.22.2.40|http://cdasearch.hl7.org/sections/Procedures</t>
  </si>
  <si>
    <t>2.16.840.1.113883.10.20.22.2.29|http://cdasearch.hl7.org/sections/Procedures</t>
  </si>
  <si>
    <t>2.16.840.1.113883.10.20.22.2.31|http://cdasearch.hl7.org/sections/Procedures</t>
  </si>
  <si>
    <t>2.16.840.1.113883.10.20.22.2.7|http://cdasearch.hl7.org/sections/Procedures</t>
  </si>
  <si>
    <t>2.16.840.1.113883.10.20.22.2.7.1|http://cdasearch.hl7.org/sections/Procedures</t>
  </si>
  <si>
    <t>2.16.840.1.113883.10.20.22.2.3|http://cdasearch.hl7.org/sections/Results</t>
  </si>
  <si>
    <t>2.16.840.1.113883.10.20.22.2.3.1|http://cdasearch.hl7.org/sections/Results</t>
  </si>
  <si>
    <t>2.16.840.1.113883.10.20.22.2.17|http://cdasearch.hl7.org/sections/Social%20History</t>
  </si>
  <si>
    <t>2.16.840.1.113883.10.20.22.2.4|http://cdasearch.hl7.org/sections/Vital%20Signs</t>
  </si>
  <si>
    <t>2.16.840.1.113883.10.20.22.2.4.1|http://cdasearch.hl7.org/sections/Vital%20Signs</t>
  </si>
  <si>
    <t>2.16.840.1.113883.10.20.22.4.30|http://cdasearch.hl7.org/sections/Allergies</t>
  </si>
  <si>
    <t>2.16.840.1.113883.10.20.22.4.28|http://cdasearch.hl7.org/sections/Allergies</t>
  </si>
  <si>
    <t>2.16.840.1.113883.10.20.22.4.49|http://cdasearch.hl7.org/sections/Encounters</t>
  </si>
  <si>
    <t>2.16.840.1.113883.10.20.22.4.80|http://cdasearch.hl7.org/sections/Encounters</t>
  </si>
  <si>
    <t>2.16.840.1.113883.10.20.22.4.47|http://cdasearch.hl7.org/sections/Family%20History</t>
  </si>
  <si>
    <t>2.16.840.1.113883.10.20.22.4.46|http://cdasearch.hl7.org/sections/Family%20History</t>
  </si>
  <si>
    <t>2.16.840.1.113883.10.20.22.4.45|http://cdasearch.hl7.org/sections/Family%20History</t>
  </si>
  <si>
    <t>2.16.840.1.113883.10.20.22.4.67|http://cdasearch.hl7.org/sections/Functional%20Status</t>
  </si>
  <si>
    <t>2.16.840.1.113883.10.20.22.4.66|http://cdasearch.hl7.org/sections/Functional%20Status</t>
  </si>
  <si>
    <t>2.16.840.1.113883.10.20.22.4.68|http://cdasearch.hl7.org/sections/Functional%20Status</t>
  </si>
  <si>
    <t>2.16.840.1.113883.10.20.22.4.121|http://cdasearch.hl7.org/sections/Goals</t>
  </si>
  <si>
    <t>2.16.840.1.113883.10.20.22.4.132|http://cdasearch.hl7.org/sections/Health%20Concerns</t>
  </si>
  <si>
    <t>2.16.840.1.113883.10.20.22.4.52|http://cdasearch.hl7.org/sections/Immunizations</t>
  </si>
  <si>
    <t>2.16.840.1.113883.10.20.22.4.54|http://cdasearch.hl7.org/sections/Immunizations</t>
  </si>
  <si>
    <t>2.16.840.1.113883.10.20.22.4.53|http://cdasearch.hl7.org/sections/Immunizations</t>
  </si>
  <si>
    <t>2.16.840.1.113883.10.20.22.4.131|http://cdasearch.hl7.org/sections/Interventions</t>
  </si>
  <si>
    <t>2.16.840.1.113883.10.20.22.4.135|http://cdasearch.hl7.org/sections/Medical%20Equipment</t>
  </si>
  <si>
    <t>2.16.840.1.113883.10.20.22.4.16|http://cdasearch.hl7.org/sections/Medications</t>
  </si>
  <si>
    <t>2.16.840.1.113883.10.20.22.4.18|http://cdasearch.hl7.org/sections/Medications</t>
  </si>
  <si>
    <t>2.16.840.1.113883.10.20.22.4.147|http://cdasearch.hl7.org/sections/Medications</t>
  </si>
  <si>
    <t>2.16.840.1.113883.10.20.22.4.23|http://cdasearch.hl7.org/sections/Medications</t>
  </si>
  <si>
    <t>2.16.840.1.113883.10.20.22.4.17|http://cdasearch.hl7.org/sections/Medications</t>
  </si>
  <si>
    <t>2.16.840.1.113883.10.20.22.4.74|http://cdasearch.hl7.org/sections/Mental%20Status</t>
  </si>
  <si>
    <t>2.16.840.1.113883.10.20.22.4.75|http://cdasearch.hl7.org/sections/Mental%20Status</t>
  </si>
  <si>
    <t>2.16.840.1.113883.10.20.22.4.39|http://cdasearch.hl7.org/sections/Plan%20of%20Treatment</t>
  </si>
  <si>
    <t>2.16.840.1.113883.10.20.22.4.129|http://cdasearch.hl7.org/sections/Plan%20of%20Treatment</t>
  </si>
  <si>
    <t>2.16.840.1.113883.10.20.22.4.40|http://cdasearch.hl7.org/sections/Plan%20of%20Treatment</t>
  </si>
  <si>
    <t>2.16.840.1.113883.10.20.22.4.120|http://cdasearch.hl7.org/sections/Plan%20of%20Treatment</t>
  </si>
  <si>
    <t>2.16.840.1.113883.10.20.22.4.146|http://cdasearch.hl7.org/sections/Plan%20of%20Treatment</t>
  </si>
  <si>
    <t>2.16.840.1.113883.10.20.22.4.42|http://cdasearch.hl7.org/sections/Plan%20of%20Treatment</t>
  </si>
  <si>
    <t>2.16.840.1.113883.10.20.22.4.44|http://cdasearch.hl7.org/sections/Plan%20of%20Treatment</t>
  </si>
  <si>
    <t>2.16.840.1.113883.10.20.22.4.41|http://cdasearch.hl7.org/sections/Plan%20of%20Treatment</t>
  </si>
  <si>
    <t>2.16.840.1.113883.10.20.22.4.43|http://cdasearch.hl7.org/sections/Plan%20of%20Treatment</t>
  </si>
  <si>
    <t>2.16.840.1.113883.10.20.22.4.3|http://cdasearch.hl7.org/sections/Problems</t>
  </si>
  <si>
    <t>2.16.840.1.113883.10.20.22.4.4|http://cdasearch.hl7.org/sections/Problems</t>
  </si>
  <si>
    <t>2.16.840.1.113883.10.20.22.4.6|http://cdasearch.hl7.org/sections/Problems</t>
  </si>
  <si>
    <t>2.16.840.1.113883.10.20.22.4.12|http://cdasearch.hl7.org/sections/Procedures</t>
  </si>
  <si>
    <t>2.16.840.1.113883.10.20.22.4.13|http://cdasearch.hl7.org/sections/Procedures</t>
  </si>
  <si>
    <t>2.16.840.1.113883.10.20.22.4.14|http://cdasearch.hl7.org/sections/Procedures</t>
  </si>
  <si>
    <t>2.16.840.1.113883.10.20.6.2.5|http://cdasearch.hl7.org/sections/Procedures</t>
  </si>
  <si>
    <t>2.16.840.1.113883.10.20.22.4.37|http://cdasearch.hl7.org/sections/Medical%20Equipment</t>
  </si>
  <si>
    <t>2.16.840.1.113883.10.20.22.4.2|http://cdasearch.hl7.org/sections/Results</t>
  </si>
  <si>
    <t>2.16.840.1.113883.10.20.22.4.1|http://cdasearch.hl7.org/sections/Results</t>
  </si>
  <si>
    <t>2.16.840.1.113883.10.20.22.4.78|http://cdasearch.hl7.org/sections/Social%20History</t>
  </si>
  <si>
    <t>2.16.840.1.113883.10.20.22.4.38|http://cdasearch.hl7.org/sections/Social%20History</t>
  </si>
  <si>
    <t>2.16.840.1.113883.10.20.22.4.118|http://cdasearch.hl7.org/sections/Medications</t>
  </si>
  <si>
    <t>2.16.840.1.113883.10.20.22.4.7|http://cdasearch.hl7.org/sections/Allergies</t>
  </si>
  <si>
    <t>2.16.840.1.113883.10.20.22.4.27|http://cdasearch.hl7.org/sections/Vital%20Signs</t>
  </si>
  <si>
    <t>2.16.840.1.113883.10.20.22.4.26|http://cdasearch.hl7.org/sections/Vital%20Signs</t>
  </si>
  <si>
    <t>2.16.840.1.113883.10.20.22.1.1|http://cdasearch.hl7.org/sections/Header</t>
  </si>
  <si>
    <t>2.16.840.1.113883.10.20.29.1|http://cdasearch.hl7.org/sections/Header</t>
  </si>
  <si>
    <t>2.16.840.1.113883.10.20.22.5.2|http://cdasearch.hl7.org/sections/Header</t>
  </si>
  <si>
    <t>2.16.840.1.113883.10.20.22.5.3|http://cdasearch.hl7.org/sections/Header</t>
  </si>
  <si>
    <t>2.16.840.1.113883.10.20.22.5.4|http://cdasearch.hl7.org/sections/Header</t>
  </si>
  <si>
    <t>2.16.840.1.113883.10.20.22.5.1|http://cdasearch.hl7.org/sections/Header</t>
  </si>
  <si>
    <t>2.16.840.1.113883.10.20.22.5.1.1|http://cdasearch.hl7.org/sections/Header</t>
  </si>
  <si>
    <t>2.16.840.1.113883.10.20.22.2.500|http://cdasearch.hl7.org/sections/Care%20Team</t>
  </si>
  <si>
    <t>2.16.840.1.113883.10.20.22.2.65|http://cdasearch.hl7.org/sections/Notes</t>
  </si>
  <si>
    <t>2.16.840.1.113883.10.20.22.4.200|http://cdasearch.hl7.org/sections/Social%20History</t>
  </si>
  <si>
    <t>2.16.840.1.113883.10.20.22.4.500.1|http://cdasearch.hl7.org/sections/Care%20Team</t>
  </si>
  <si>
    <t>2.16.840.1.113883.10.20.22.4.500.3|http://cdasearch.hl7.org/sections/Care%20Team</t>
  </si>
  <si>
    <t>2.16.840.1.113883.10.20.22.4.500|http://cdasearch.hl7.org/sections/Care%20Team</t>
  </si>
  <si>
    <t>2.16.840.1.113883.10.20.22.4.500.2|http://cdasearch.hl7.org/sections/Care%20Team</t>
  </si>
  <si>
    <t>2.16.840.1.113883.10.20.22.4.202|http://cdasearch.hl7.org/sections/Notes</t>
  </si>
  <si>
    <t>2.16.840.1.113883.10.20.22.4.311|http://cdasearch.hl7.org/sections/Medical%20Equipment</t>
  </si>
  <si>
    <t>2.16.840.1.113883.10.20.22.4.301|http://cdasearch.hl7.org/sections/Medical%20Equipment</t>
  </si>
  <si>
    <t>2.16.840.1.113883.10.20.22.4.302|http://cdasearch.hl7.org/sections/Medical%20Equipment</t>
  </si>
  <si>
    <t>2.16.840.1.113883.10.20.22.4.303|http://cdasearch.hl7.org/sections/Medical%20Equipment</t>
  </si>
  <si>
    <t>2.16.840.1.113883.10.20.22.4.304|http://cdasearch.hl7.org/sections/Medical%20Equipment</t>
  </si>
  <si>
    <t>2.16.840.1.113883.10.20.22.4.308|http://cdasearch.hl7.org/sections/Medical%20Equipment</t>
  </si>
  <si>
    <t>2.16.840.1.113883.10.20.22.4.309|http://cdasearch.hl7.org/sections/Medical%20Equipment</t>
  </si>
  <si>
    <t>2.16.840.1.113883.10.20.22.4.305|http://cdasearch.hl7.org/sections/Medical%20Equipment</t>
  </si>
  <si>
    <t>2.16.840.1.113883.10.20.22.4.314|http://cdasearch.hl7.org/sections/Medical%20Equipment</t>
  </si>
  <si>
    <t>2.16.840.1.113883.10.20.22.4.315|http://cdasearch.hl7.org/sections/Medical%20Equipment</t>
  </si>
  <si>
    <t>2.16.840.1.113883.10.20.22.4.316|http://cdasearch.hl7.org/sections/Medical%20Equipment</t>
  </si>
  <si>
    <t>2.16.840.1.113883.10.20.22.4.317|http://cdasearch.hl7.org/sections/Medical%20Equipment</t>
  </si>
  <si>
    <t>2.16.840.1.113883.10.20.22.4.318|http://cdasearch.hl7.org/sections/Medical%20Equipment</t>
  </si>
  <si>
    <t>2.16.840.1.113883.10.20.22.4.319|http://cdasearch.hl7.org/sections/Medical%20Equipment</t>
  </si>
  <si>
    <t>Birth Sex Observation</t>
  </si>
  <si>
    <t xml:space="preserve"> &lt;b&gt;SHALL&lt;/b&gt; contain exactly one [1..1] &lt;b&gt;@classCode&lt;/b&gt;=&lt;b&gt;"OBS"&lt;/b&gt; (CodeSystem: &lt;b&gt;HL7ActClass 2.16.840.1.113883.5.6&lt;/b&gt;&lt;b&gt; STATIC&lt;/b&gt;)&lt;b&gt; (CONF:3250-18230)&lt;/b&gt;.</t>
  </si>
  <si>
    <t xml:space="preserve"> &lt;b&gt;SHALL&lt;/b&gt; contain exactly one [1..1] &lt;b&gt;@moodCode&lt;/b&gt;=&lt;b&gt;"EVN"&lt;/b&gt; (CodeSystem: &lt;b&gt;HL7ActMood 2.16.840.1.113883.5.1001&lt;/b&gt;&lt;b&gt; STATIC&lt;/b&gt;)&lt;b&gt; (CONF:3250-18231)&lt;/b&gt;.</t>
  </si>
  <si>
    <t xml:space="preserve"> &lt;b&gt;SHALL&lt;/b&gt; contain exactly one [1..1] &lt;b&gt;templateId&lt;/b&gt;&lt;b&gt; (CONF:3250-18232)&lt;/b&gt; such that it&lt;ul&gt;&lt;li&gt;&lt;b&gt;SHALL&lt;/b&gt; contain exactly one [1..1] &lt;b&gt;@root&lt;/b&gt;=&lt;b&gt;"2.16.840.1.113883.10.20.22.4.200"&lt;/b&gt;&lt;b&gt; (CONF:3250-18233)&lt;/b&gt;.&lt;/li&gt;&lt;/ul&gt;&lt;ul&gt;&lt;li&gt;&lt;b&gt;SHALL&lt;/b&gt; contain exactly one [1..1] &lt;b&gt;@extension&lt;/b&gt;=&lt;b&gt;"2016-06-01"&lt;/b&gt;&lt;b&gt; (CONF:3250-32949)&lt;/b&gt;.&lt;/li&gt;&lt;/ul&gt;</t>
  </si>
  <si>
    <t xml:space="preserve"> &lt;b&gt;SHALL&lt;/b&gt; contain exactly one [1..1] &lt;b&gt;code&lt;/b&gt;&lt;b&gt; (CONF:3250-18234)&lt;/b&gt;.&lt;ul&gt;&lt;li&gt;This code &lt;b&gt;SHALL&lt;/b&gt; contain exactly one [1..1] &lt;b&gt;@code&lt;/b&gt;=&lt;b&gt;"76689-9"&lt;/b&gt; Sex Assigned At Birth&lt;b&gt; (CONF:3250-18235)&lt;/b&gt;.&lt;/li&gt;&lt;/ul&gt;&lt;ul&gt;&lt;li&gt;This code &lt;b&gt;SHALL&lt;/b&gt; contain exactly one [1..1] &lt;b&gt;@codeSystem&lt;/b&gt;=&lt;b&gt;"2.16.840.1.113883.6.1"&lt;/b&gt; (CodeSystem: &lt;b&gt;LOINC 2.16.840.1.113883.6.1&lt;/b&gt;&lt;b&gt; STATIC&lt;/b&gt;)&lt;b&gt; (CONF:3250-21163)&lt;/b&gt;.&lt;/li&gt;&lt;/ul&gt;</t>
  </si>
  <si>
    <t xml:space="preserve"> &lt;b&gt;SHALL&lt;/b&gt; contain exactly one [1..1] &lt;b&gt;statusCode&lt;/b&gt;&lt;b&gt; (CONF:3250-18124)&lt;/b&gt;.&lt;ul&gt;&lt;li&gt;This statusCode &lt;b&gt;SHALL&lt;/b&gt; contain exactly one [1..1] &lt;b&gt;@code&lt;/b&gt;=&lt;b&gt;"completed"&lt;/b&gt; Completed (CodeSystem: &lt;b&gt;HL7ActStatus 2.16.840.1.113883.5.14&lt;/b&gt;&lt;b&gt; STATIC&lt;/b&gt;)&lt;b&gt; (CONF:3250-18125)&lt;/b&gt;.&lt;/li&gt;&lt;/ul&gt;</t>
  </si>
  <si>
    <t xml:space="preserve"> &lt;b&gt;SHALL&lt;/b&gt; contain exactly one [1..1] &lt;b&gt;value&lt;/b&gt; with @xsi:type="CD", where the code &lt;b&gt;SHALL&lt;/b&gt; be selected from ValueSet ONC Administrative Sex&lt;b&gt; 2.16.840.1.113762.1.4.1&lt;/b&gt;&lt;b&gt; STATIC&lt;/b&gt; 2016-06-01&lt;b&gt; (CONF:3250-32947)&lt;/b&gt;.&lt;ul&gt;&lt;li&gt;&lt;p&gt;If value/@code not from value set ONC Administrative Sex 2.16.840.1.113762.1.4.1 STATIC 2016-06-01, then value/@nullFlavor SHALL be ?NK?(CONF:3250-32948).&lt;/p&gt;&lt;/li&gt;&lt;/ul&gt;</t>
  </si>
  <si>
    <t>Care Team Member Act</t>
  </si>
  <si>
    <t xml:space="preserve"> &lt;b&gt;SHALL&lt;/b&gt; contain exactly one [1..1] &lt;b&gt;@classCode&lt;/b&gt;=&lt;b&gt;"PCPR"&lt;/b&gt; Provision of Care&lt;b&gt; (CONF:4435-53)&lt;/b&gt;.</t>
  </si>
  <si>
    <t xml:space="preserve"> &lt;b&gt;SHALL&lt;/b&gt; contain exactly one [1..1] &lt;b&gt;@moodCode&lt;/b&gt;=&lt;b&gt;"EVN"&lt;/b&gt; Event&lt;b&gt; (CONF:4435-54)&lt;/b&gt;.</t>
  </si>
  <si>
    <t xml:space="preserve"> &lt;b&gt;SHALL&lt;/b&gt; contain exactly one [1..1] &lt;b&gt;templateId&lt;/b&gt;&lt;b&gt; (CONF:4435-45)&lt;/b&gt; such that it&lt;ul&gt;&lt;li&gt;&lt;b&gt;SHALL&lt;/b&gt; contain exactly one [1..1] &lt;b&gt;@root&lt;/b&gt;=&lt;b&gt;"2.16.840.1.113883.10.20.22.4.500.1"&lt;/b&gt;&lt;b&gt; (CONF:4435-66)&lt;/b&gt;.&lt;/li&gt;&lt;/ul&gt;&lt;ul&gt;&lt;li&gt;&lt;b&gt;SHALL&lt;/b&gt; contain exactly one [1..1] &lt;b&gt;@extension&lt;/b&gt;=&lt;b&gt;"2019-07-01"&lt;/b&gt;&lt;b&gt; (CONF:4435-67)&lt;/b&gt;.&lt;/li&gt;&lt;/ul&gt;</t>
  </si>
  <si>
    <t xml:space="preserve"> &lt;b&gt;SHALL&lt;/b&gt; contain at least one [1..*] &lt;b&gt;id&lt;/b&gt;&lt;b&gt; (CONF:4435-162)&lt;/b&gt;.</t>
  </si>
  <si>
    <t xml:space="preserve"> &lt;b&gt;SHALL&lt;/b&gt; contain exactly one [1..1] &lt;b&gt;code&lt;/b&gt;&lt;b&gt; (CONF:4435-27)&lt;/b&gt;.&lt;ul&gt;&lt;li&gt;This code &lt;b&gt;SHALL&lt;/b&gt; contain exactly one [1..1] &lt;b&gt;@code&lt;/b&gt;=&lt;b&gt;"85847-2"&lt;/b&gt; Patient Care team information (CodeSystem: &lt;b&gt;LOINC 2.16.840.1.113883.6.1&lt;/b&gt;)&lt;b&gt; (CONF:4435-48)&lt;/b&gt;.&lt;/li&gt;&lt;/ul&gt;&lt;ul&gt;&lt;li&gt;This code &lt;b&gt;SHALL&lt;/b&gt; contain exactly one [1..1] &lt;b&gt;@codeSystem&lt;/b&gt;=&lt;b&gt;"2.16.840.1.113883.6.1"&lt;/b&gt; LOINC&lt;b&gt; (CONF:4435-49)&lt;/b&gt;.&lt;/li&gt;&lt;/ul&gt;</t>
  </si>
  <si>
    <t xml:space="preserve"> &lt;b&gt;SHALL&lt;/b&gt; contain exactly one [1..1] &lt;b&gt;statusCode&lt;/b&gt;&lt;b&gt; (CONF:4435-62)&lt;/b&gt;.&lt;ul&gt;&lt;li&gt;This statusCode &lt;b&gt;SHALL&lt;/b&gt; contain exactly one [1..1] &lt;b&gt;@code&lt;/b&gt;, which &lt;b&gt;SHALL&lt;/b&gt; be selected from ValueSet ActStatus&lt;b&gt; 2.16.840.1.113883.1.11.15933&lt;/b&gt;&lt;b&gt; STATIC&lt;/b&gt; 2019-05-27&lt;b&gt; (CONF:4435-68)&lt;/b&gt;.&lt;/li&gt;&lt;/ul&gt;</t>
  </si>
  <si>
    <t xml:space="preserve"> &lt;b&gt;SHALL&lt;/b&gt; contain exactly one [1..1] &lt;b&gt;effectiveTime&lt;/b&gt;&lt;b&gt; (CONF:4435-33)&lt;/b&gt;.&lt;ul&gt;&lt;li&gt;This effectiveTime &lt;b&gt;SHALL&lt;/b&gt; contain exactly one [1..1] &lt;b&gt;low&lt;/b&gt;&lt;b&gt; (CONF:4435-167)&lt;/b&gt;.&lt;/li&gt;&lt;/ul&gt;&lt;ul&gt;&lt;li&gt;This effectiveTime &lt;b&gt;MAY&lt;/b&gt; contain zero or one [0..1] &lt;b&gt;high&lt;/b&gt;&lt;b&gt; (CONF:4435-168)&lt;/b&gt;.&lt;/li&gt;&lt;/ul&gt;</t>
  </si>
  <si>
    <t xml:space="preserve"> &lt;b&gt;SHALL&lt;/b&gt; contain exactly one [1..1] &lt;b&gt;performer&lt;/b&gt;&lt;b&gt; (CONF:4435-160)&lt;/b&gt; such that it&lt;ul&gt;&lt;li&gt;&lt;b&gt;MAY&lt;/b&gt; contain zero or one [0..1] &lt;b&gt;sdtc:functionCode&lt;/b&gt;, which &lt;b&gt;SHOULD&lt;/b&gt; be selected from ValueSet Care Team Member Function&lt;b&gt; 2.16.840.1.113762.1.4.1099.30&lt;/b&gt;&lt;b&gt; DYNAMIC&lt;/b&gt;&lt;b&gt; (CONF:4435-161)&lt;/b&gt;.&lt;br/&gt;Note: 	This sdtc:functionCode represents the function or role of the member on the care team. For example, the care team member roles on the care team can be a caregiver and a professional nurse or a primary care provider and the care coordinator.  &lt;/li&gt;&lt;/ul&gt;</t>
  </si>
  <si>
    <t xml:space="preserve"> &lt;b&gt;MAY&lt;/b&gt; contain zero or more [0..*] &lt;b&gt;participant&lt;/b&gt;&lt;b&gt; (CONF:4435-76)&lt;/b&gt; such that it&lt;ul&gt;&lt;li&gt;&lt;b&gt;SHALL&lt;/b&gt; contain exactly one [1..1] &lt;b&gt;@typeCode&lt;/b&gt;=&lt;b&gt;"IND"&lt;/b&gt; Indirect Target (CodeSystem: &lt;b&gt;HL7ParticipationType 2.16.840.1.113883.5.90&lt;/b&gt;)&lt;b&gt; (CONF:4435-78)&lt;/b&gt;.&lt;/li&gt;&lt;/ul&gt;&lt;ul&gt;&lt;li&gt;&lt;b&gt;SHALL&lt;/b&gt; contain exactly one [1..1] &lt;b&gt;functionCode&lt;/b&gt;, which &lt;b&gt;SHALL&lt;/b&gt; be selected from ValueSet Care Team Member Function&lt;b&gt; 2.16.840.1.113762.1.4.1099.30&lt;/b&gt;&lt;b&gt; DYNAMIC&lt;/b&gt;&lt;b&gt; (CONF:4435-169)&lt;/b&gt;.&lt;/li&gt;&lt;/ul&gt;&lt;ul&gt;&lt;li&gt;&lt;p&gt;This participantRole SHALL contain exactly one [1..1] @nullFlavor=&amp;quot;NI&amp;quot; No Information. (CONF:4435-172).&lt;/p&gt;&lt;/li&gt;&lt;/ul&gt;</t>
  </si>
  <si>
    <t xml:space="preserve"> &lt;b&gt;MAY&lt;/b&gt; contain zero or more [0..*] &lt;b&gt;participant&lt;/b&gt;&lt;b&gt; (CONF:4435-171)&lt;/b&gt; such that it&lt;ul&gt;&lt;li&gt;&lt;b&gt;SHALL&lt;/b&gt; contain exactly one [1..1] &lt;b&gt;@typeCode&lt;/b&gt;=&lt;b&gt;"LOC"&lt;/b&gt; Location (CodeSystem: &lt;b&gt;HL7ParticipationType 2.16.840.1.113883.5.90&lt;/b&gt;)&lt;b&gt; (CONF:4435-174)&lt;/b&gt;.&lt;/li&gt;&lt;/ul&gt;&lt;ul&gt;&lt;li&gt;&lt;b&gt;SHALL&lt;/b&gt; contain exactly one [1..1] &lt;b&gt;participantRole&lt;/b&gt;&lt;b&gt; (CONF:4435-173)&lt;/b&gt;.&lt;/li&gt;&lt;/ul&gt;</t>
  </si>
  <si>
    <t xml:space="preserve"> &lt;b&gt;MAY&lt;/b&gt; contain zero or more [0..*] &lt;b&gt;entryRelationship&lt;/b&gt;&lt;b&gt; (CONF:4435-86)&lt;/b&gt; such that it&lt;ul&gt;&lt;li&gt;&lt;b&gt;SHALL&lt;/b&gt; contain exactly one [1..1] &lt;b&gt;@typeCode&lt;/b&gt;=&lt;b&gt;"REFR"&lt;/b&gt; Refers to (CodeSystem: &lt;b&gt;HL7ActRelationshipType 2.16.840.1.113883.5.1002&lt;/b&gt;)&lt;b&gt; (CONF:4435-87)&lt;/b&gt;.&lt;/li&gt;&lt;/ul&gt;&lt;ul&gt;&lt;li&gt;&lt;b&gt;SHALL&lt;/b&gt; contain exactly one [1..1] &lt;b&gt;encounter&lt;/b&gt;&lt;b&gt; (CONF:4435-88)&lt;/b&gt;.&lt;/li&gt;&lt;ul&gt;&lt;li&gt;This encounter &lt;b&gt;SHALL&lt;/b&gt; contain exactly one [1..1] &lt;b&gt;id&lt;/b&gt;&lt;b&gt; (CONF:4435-89)&lt;/b&gt;.&lt;/li&gt;&lt;ul&gt;&lt;li&gt;&lt;p&gt;If the id does not match an encounter/id from an encounter elsewhere within the same document and the id does not contain @nullFlavor=NA, then this entry SHALL conform to the Encounter Activity (V3) (identifier: 2.16.840.1.113883.10.20.22.4.49) (CONF:4435-90).&lt;/p&gt;&lt;/li&gt;&lt;/ul&gt;&lt;/ul&gt;&lt;/ul&gt;</t>
  </si>
  <si>
    <t xml:space="preserve"> &lt;b&gt;MAY&lt;/b&gt; contain zero or more [0..*] &lt;b&gt;entryRelationship&lt;/b&gt;&lt;b&gt; (CONF:4435-91)&lt;/b&gt; such that it&lt;ul&gt;&lt;li&gt;&lt;b&gt;SHALL&lt;/b&gt; contain exactly one [1..1] &lt;b&gt;@typeCode&lt;/b&gt;=&lt;b&gt;"REFR"&lt;/b&gt; Refers to (CodeSystem: &lt;b&gt;HL7ActRelationshipType 2.16.840.1.113883.5.1002&lt;/b&gt;)&lt;b&gt; (CONF:4435-92)&lt;/b&gt;.&lt;/li&gt;&lt;/ul&gt;&lt;ul&gt;&lt;li&gt;&lt;b&gt;SHALL&lt;/b&gt; contain exactly one [1..1]  Note Activity&lt;b&gt; (identifier: 2.16.840.1.113883.10.20.22.4.202)&lt;/b&gt;&lt;b&gt; (CONF:4435-93)&lt;/b&gt;.&lt;/li&gt;&lt;/ul&gt;</t>
  </si>
  <si>
    <t xml:space="preserve"> &lt;b&gt;MAY&lt;/b&gt; contain zero or one [0..1] &lt;b&gt;entryRelationship&lt;/b&gt;&lt;b&gt; (CONF:4435-94)&lt;/b&gt; such that it&lt;ul&gt;&lt;li&gt;&lt;b&gt;SHALL&lt;/b&gt; contain exactly one [1..1] &lt;b&gt;@typeCode&lt;/b&gt;=&lt;b&gt;"REFR"&lt;/b&gt; Refers to (CodeSystem: &lt;b&gt;HL7ActRelationshipType 2.16.840.1.113883.5.1002&lt;/b&gt;)&lt;b&gt; (CONF:4435-96)&lt;/b&gt;.&lt;/li&gt;&lt;/ul&gt;&lt;ul&gt;&lt;li&gt;&lt;b&gt;SHALL&lt;/b&gt; contain exactly one [1..1]  Care Team Member Schedule Observation&lt;b&gt; (identifier: 2.16.840.1.113883.10.20.22.4.500.3)&lt;/b&gt;&lt;b&gt; (CONF:4435-95)&lt;/b&gt;.&lt;/li&gt;&lt;/ul&gt;</t>
  </si>
  <si>
    <t>Care Team Member Schedule Observation</t>
  </si>
  <si>
    <t xml:space="preserve"> &lt;b&gt;SHALL&lt;/b&gt; contain exactly one [1..1] &lt;b&gt;@classCode&lt;/b&gt;=&lt;b&gt;"OBS"&lt;/b&gt; (CodeSystem: &lt;b&gt;HL7ActClass 2.16.840.1.113883.5.6&lt;/b&gt;&lt;b&gt; STATIC&lt;/b&gt;)&lt;b&gt; (CONF:4435-24)&lt;/b&gt;.</t>
  </si>
  <si>
    <t xml:space="preserve"> &lt;b&gt;SHALL&lt;/b&gt; contain exactly one [1..1] &lt;b&gt;@moodCode&lt;/b&gt;=&lt;b&gt;"EVN"&lt;/b&gt; (CodeSystem: &lt;b&gt;HL7ActMood 2.16.840.1.113883.5.1001&lt;/b&gt;&lt;b&gt; STATIC&lt;/b&gt;)&lt;b&gt; (CONF:4435-25)&lt;/b&gt;.</t>
  </si>
  <si>
    <t xml:space="preserve"> &lt;b&gt;SHALL&lt;/b&gt; contain exactly one [1..1] &lt;b&gt;templateId&lt;/b&gt;&lt;b&gt; (CONF:4435-12)&lt;/b&gt; such that it&lt;ul&gt;&lt;li&gt;&lt;b&gt;SHALL&lt;/b&gt; contain exactly one [1..1] &lt;b&gt;@root&lt;/b&gt;=&lt;b&gt;"2.16.840.1.113883.10.20.22.4.500.3"&lt;/b&gt;&lt;b&gt; (CONF:4435-18)&lt;/b&gt;.&lt;/li&gt;&lt;/ul&gt;&lt;ul&gt;&lt;li&gt;&lt;b&gt;SHALL&lt;/b&gt; contain exactly one [1..1] &lt;b&gt;@extension&lt;/b&gt;=&lt;b&gt;"2019-07-01"&lt;/b&gt;&lt;b&gt; (CONF:4435-19)&lt;/b&gt;.&lt;/li&gt;&lt;/ul&gt;</t>
  </si>
  <si>
    <t xml:space="preserve"> &lt;b&gt;SHALL&lt;/b&gt; contain exactly one [1..1] &lt;b&gt;code&lt;/b&gt;&lt;b&gt; (CONF:4435-13)&lt;/b&gt;.&lt;ul&gt;&lt;li&gt;This code &lt;b&gt;SHALL&lt;/b&gt; contain exactly one [1..1] &lt;b&gt;@code&lt;/b&gt;=&lt;b&gt;"57203-2"&lt;/b&gt; Episode Timing [CMS Assessment]&lt;b&gt; (CONF:4435-20)&lt;/b&gt;.&lt;/li&gt;&lt;/ul&gt;&lt;ul&gt;&lt;li&gt;This code &lt;b&gt;SHALL&lt;/b&gt; contain exactly one [1..1] &lt;b&gt;@codeSystem&lt;/b&gt;=&lt;b&gt;"2.16.840.1.113883.6.1"&lt;/b&gt; LOINC&lt;b&gt; (CONF:4435-21)&lt;/b&gt;.&lt;/li&gt;&lt;/ul&gt;</t>
  </si>
  <si>
    <t xml:space="preserve"> &lt;b&gt;SHALL&lt;/b&gt; contain exactly one [1..1] &lt;b&gt;text&lt;/b&gt;&lt;b&gt; (CONF:4435-15)&lt;/b&gt;.&lt;ul&gt;&lt;li&gt;This text &lt;b&gt;SHALL&lt;/b&gt; contain exactly one [1..1] &lt;b&gt;reference&lt;/b&gt;&lt;b&gt; (CONF:4435-16)&lt;/b&gt;.&lt;/li&gt;&lt;ul&gt;&lt;li&gt;This reference &lt;b&gt;SHALL&lt;/b&gt; contain exactly one [1..1] &lt;b&gt;@value&lt;/b&gt;&lt;b&gt; (CONF:4435-26)&lt;/b&gt;.&lt;/li&gt;&lt;/ul&gt;&lt;/ul&gt;</t>
  </si>
  <si>
    <t xml:space="preserve"> &lt;b&gt;SHALL&lt;/b&gt; contain exactly one [1..1] &lt;b&gt;statusCode&lt;/b&gt;&lt;b&gt; (CONF:4435-11)&lt;/b&gt;.&lt;ul&gt;&lt;li&gt;This statusCode &lt;b&gt;SHALL&lt;/b&gt; contain exactly one [1..1] &lt;b&gt;@code&lt;/b&gt;=&lt;b&gt;"completed"&lt;/b&gt; Completed (CodeSystem: &lt;b&gt;HL7ActStatus 2.16.840.1.113883.5.14&lt;/b&gt;&lt;b&gt; STATIC&lt;/b&gt;)&lt;b&gt; (CONF:4435-17)&lt;/b&gt;.&lt;/li&gt;&lt;/ul&gt;</t>
  </si>
  <si>
    <t xml:space="preserve"> &lt;b&gt;SHALL&lt;/b&gt; contain exactly one [1..1] &lt;b&gt;value&lt;/b&gt; with @xsi:type="TS"&lt;b&gt; (CONF:4435-14)&lt;/b&gt;.</t>
  </si>
  <si>
    <t>Care Team Organizer</t>
  </si>
  <si>
    <t xml:space="preserve"> &lt;b&gt;SHALL&lt;/b&gt; contain exactly one [1..1] &lt;b&gt;@classCode&lt;/b&gt;=&lt;b&gt;"CLUSTER"&lt;/b&gt; CLUSTER (CodeSystem: &lt;b&gt;HL7ActClass 2.16.840.1.113883.5.6&lt;/b&gt;&lt;b&gt; STATIC&lt;/b&gt;)&lt;b&gt; (CONF:4435-124)&lt;/b&gt;.</t>
  </si>
  <si>
    <t xml:space="preserve"> &lt;b&gt;SHALL&lt;/b&gt; contain exactly one [1..1] &lt;b&gt;@moodCode&lt;/b&gt;=&lt;b&gt;"EVN"&lt;/b&gt; Event (CodeSystem: &lt;b&gt;HL7ActMood 2.16.840.1.113883.5.1001&lt;/b&gt;&lt;b&gt; STATIC&lt;/b&gt;)&lt;b&gt; (CONF:4435-125)&lt;/b&gt;.</t>
  </si>
  <si>
    <t xml:space="preserve"> &lt;b&gt;SHALL&lt;/b&gt; contain exactly one [1..1] &lt;b&gt;templateId&lt;/b&gt;&lt;b&gt; (CONF:4435-112)&lt;/b&gt; such that it&lt;ul&gt;&lt;li&gt;&lt;b&gt;SHALL&lt;/b&gt; contain exactly one [1..1] &lt;b&gt;@root&lt;/b&gt;=&lt;b&gt;"2.16.840.1.113883.10.20.22.4.500"&lt;/b&gt;&lt;b&gt; (CONF:4435-117)&lt;/b&gt;.&lt;/li&gt;&lt;/ul&gt;&lt;ul&gt;&lt;li&gt;&lt;b&gt;SHALL&lt;/b&gt; contain exactly one [1..1] &lt;b&gt;@extension&lt;/b&gt;=&lt;b&gt;"2019-07-01"&lt;/b&gt;&lt;b&gt; (CONF:4435-118)&lt;/b&gt;.&lt;/li&gt;&lt;/ul&gt;</t>
  </si>
  <si>
    <t xml:space="preserve"> &lt;b&gt;SHALL&lt;/b&gt; contain at least one [1..*] &lt;b&gt;id&lt;/b&gt;&lt;b&gt; (CONF:4435-126)&lt;/b&gt;.</t>
  </si>
  <si>
    <t xml:space="preserve"> &lt;b&gt;SHALL&lt;/b&gt; contain exactly one [1..1] &lt;b&gt;code&lt;/b&gt;&lt;b&gt; (CONF:4435-114)&lt;/b&gt;.&lt;ul&gt;&lt;li&gt;This code &lt;b&gt;SHALL&lt;/b&gt; contain exactly one [1..1] &lt;b&gt;@code&lt;/b&gt;=&lt;b&gt;"86744-0"&lt;/b&gt; Care Team&lt;b&gt; (CONF:4435-120)&lt;/b&gt;.&lt;/li&gt;&lt;/ul&gt;&lt;ul&gt;&lt;li&gt;This code &lt;b&gt;SHALL&lt;/b&gt; contain exactly one [1..1] &lt;b&gt;@codeSystem&lt;/b&gt;=&lt;b&gt;"2.16.840.1.113883.6.1"&lt;/b&gt; LOINC (CodeSystem: &lt;b&gt;LOINC 2.16.840.1.113883.6.1&lt;/b&gt;)&lt;b&gt; (CONF:4435-121)&lt;/b&gt;.&lt;/li&gt;&lt;/ul&gt;&lt;ul&gt;&lt;li&gt;This code &lt;b&gt;SHALL&lt;/b&gt; contain exactly one [1..1] &lt;b&gt;originalText&lt;/b&gt;&lt;b&gt; (CONF:4435-154)&lt;/b&gt; such that it&lt;/li&gt;&lt;ul&gt;&lt;li&gt;&lt;b&gt;SHALL&lt;/b&gt; contain exactly one [1..1] &lt;b&gt;reference&lt;/b&gt;&lt;b&gt; (CONF:4435-155)&lt;/b&gt;.&lt;/li&gt;&lt;ul&gt;&lt;li&gt;This reference &lt;b&gt;SHALL&lt;/b&gt; contain exactly one [1..1] &lt;b&gt;@value&lt;/b&gt;&lt;b&gt; (CONF:4435-156)&lt;/b&gt;.&lt;/li&gt;&lt;/ul&gt;&lt;/ul&gt;&lt;/ul&gt;</t>
  </si>
  <si>
    <t xml:space="preserve"> &lt;b&gt;SHALL&lt;/b&gt; contain exactly one [1..1] &lt;b&gt;statusCode&lt;/b&gt;&lt;b&gt; (CONF:4435-113)&lt;/b&gt;.&lt;ul&gt;&lt;li&gt;This statusCode &lt;b&gt;SHALL&lt;/b&gt; contain exactly one [1..1] &lt;b&gt;@code&lt;/b&gt;, which &lt;b&gt;SHALL&lt;/b&gt; be selected from ValueSet ActStatus&lt;b&gt; 2.16.840.1.113883.1.11.15933&lt;/b&gt;&lt;b&gt; STATIC&lt;/b&gt;&lt;b&gt; (CONF:4435-119)&lt;/b&gt;.&lt;br/&gt;Note: When statusCode has a value set, its value MAY be rendered in the narrative.&lt;/li&gt;&lt;/ul&gt;</t>
  </si>
  <si>
    <t xml:space="preserve"> &lt;b&gt;SHALL&lt;/b&gt; contain exactly one [1..1] &lt;b&gt;effectiveTime&lt;/b&gt;&lt;b&gt; (CONF:4435-127)&lt;/b&gt;.&lt;ul&gt;&lt;li&gt;This effectiveTime &lt;b&gt;SHALL&lt;/b&gt; contain exactly one [1..1] &lt;b&gt;low&lt;/b&gt;&lt;b&gt; (CONF:4435-157)&lt;/b&gt;.&lt;/li&gt;&lt;/ul&gt;&lt;ul&gt;&lt;li&gt;This effectiveTime &lt;b&gt;MAY&lt;/b&gt; contain zero or one [0..1] &lt;b&gt;high&lt;/b&gt;&lt;b&gt; (CONF:4435-158)&lt;/b&gt;.&lt;/li&gt;&lt;/ul&gt;</t>
  </si>
  <si>
    <t xml:space="preserve"> &lt;b&gt;SHOULD&lt;/b&gt; contain zero or more [0..*]  Author Participation&lt;b&gt; (identifier: 2.16.840.1.113883.10.20.22.4.119)&lt;/b&gt;&lt;b&gt; (CONF:4435-116)&lt;/b&gt;.</t>
  </si>
  <si>
    <t xml:space="preserve"> &lt;b&gt;SHOULD&lt;/b&gt; contain zero or more [0..*] &lt;b&gt;participant&lt;/b&gt;&lt;b&gt; (CONF:4435-128)&lt;/b&gt; such that it&lt;ul&gt;&lt;li&gt;&lt;b&gt;SHALL&lt;/b&gt; contain exactly one [1..1] &lt;b&gt;@typeCode&lt;/b&gt;=&lt;b&gt;"PPRF"&lt;/b&gt; Primary Performer (CodeSystem: &lt;b&gt;HL7ParticipationType 2.16.840.1.113883.5.90&lt;/b&gt;)&lt;b&gt; (CONF:4435-129)&lt;/b&gt;.&lt;/li&gt;&lt;/ul&gt;&lt;ul&gt;&lt;li&gt;&lt;b&gt;MAY&lt;/b&gt; contain zero or one [0..1] &lt;b&gt;functionCode&lt;/b&gt;, which &lt;b&gt;SHOULD&lt;/b&gt; be selected from ValueSet Care Team Member Function&lt;b&gt; 2.16.840.1.113762.1.4.1099.30&lt;/b&gt;&lt;b&gt; DYNAMIC&lt;/b&gt;&lt;b&gt; (CONF:4435-130)&lt;/b&gt;.&lt;br/&gt;Note: Describes the person's, caregiver's or health care provider's functional role on the care team.&lt;/li&gt;&lt;/ul&gt;&lt;ul&gt;&lt;li&gt;&lt;b&gt;SHALL&lt;/b&gt; contain exactly one [1..1] &lt;b&gt;participantRole&lt;/b&gt;&lt;b&gt; (CONF:4435-131)&lt;/b&gt;.&lt;/li&gt;&lt;ul&gt;&lt;li&gt;This participantRole &lt;b&gt;SHALL&lt;/b&gt; contain at least one [1..*] &lt;b&gt;id&lt;/b&gt;&lt;b&gt; (CONF:4435-132)&lt;/b&gt;.&lt;/li&gt;&lt;ul&gt;&lt;li&gt;&lt;p&gt;This id SHALL match at least one of the member's id in the Care Team Member act template (CONF:4435-133).&lt;/p&gt;&lt;/li&gt;&lt;/ul&gt;&lt;/ul&gt;&lt;/ul&gt;</t>
  </si>
  <si>
    <t xml:space="preserve"> &lt;b&gt;MAY&lt;/b&gt; contain zero or more [0..*] &lt;b&gt;participant&lt;/b&gt;&lt;b&gt; (CONF:4435-134)&lt;/b&gt; such that it&lt;ul&gt;&lt;li&gt;&lt;b&gt;SHALL&lt;/b&gt; contain exactly one [1..1] &lt;b&gt;@typeCode&lt;/b&gt;=&lt;b&gt;"LOC"&lt;/b&gt; Location (CodeSystem: &lt;b&gt;HL7ParticipationType 2.16.840.1.113883.5.90&lt;/b&gt;)&lt;b&gt; (CONF:4435-137)&lt;/b&gt;.&lt;/li&gt;&lt;/ul&gt;&lt;ul&gt;&lt;li&gt;&lt;b&gt;SHALL&lt;/b&gt; contain exactly one [1..1] &lt;b&gt;participantRole&lt;/b&gt;&lt;b&gt; (CONF:4435-135)&lt;/b&gt;.&lt;/li&gt;&lt;ul&gt;&lt;li&gt;This participantRole &lt;b&gt;SHALL&lt;/b&gt; contain at least one [1..*] &lt;b&gt;id&lt;/b&gt;&lt;b&gt; (CONF:4435-138)&lt;/b&gt;.&lt;/li&gt;&lt;/ul&gt;&lt;ul&gt;&lt;li&gt;This participantRole &lt;b&gt;SHOULD&lt;/b&gt; contain zero or one [0..1] &lt;b&gt;addr&lt;/b&gt;&lt;b&gt; (CONF:4435-139)&lt;/b&gt;.&lt;/li&gt;&lt;/ul&gt;&lt;ul&gt;&lt;li&gt;This participantRole &lt;b&gt;SHOULD&lt;/b&gt; contain zero or more [0..*] &lt;b&gt;telecom&lt;/b&gt;&lt;b&gt; (CONF:4435-140)&lt;/b&gt;.&lt;/li&gt;&lt;/ul&gt;&lt;ul&gt;&lt;li&gt;This participantRole &lt;b&gt;SHALL&lt;/b&gt; contain exactly one [1..1] &lt;b&gt;playingEntity&lt;/b&gt;&lt;b&gt; (CONF:4435-136)&lt;/b&gt;.&lt;/li&gt;&lt;ul&gt;&lt;li&gt;This playingEntity &lt;b&gt;SHALL&lt;/b&gt; contain exactly one [1..1] &lt;b&gt;@classCode&lt;/b&gt;=&lt;b&gt;"PLC"&lt;/b&gt; Place (CodeSystem: &lt;b&gt;HL7EntityClass 2.16.840.1.113883.5.41&lt;/b&gt;)&lt;b&gt; (CONF:4435-141)&lt;/b&gt;.&lt;/li&gt;&lt;/ul&gt;&lt;ul&gt;&lt;li&gt;This playingEntity &lt;b&gt;SHALL&lt;/b&gt; contain exactly one [1..1] &lt;b&gt;name&lt;/b&gt;&lt;b&gt; (CONF:4435-142)&lt;/b&gt;.&lt;/li&gt;&lt;/ul&gt;&lt;/ul&gt;&lt;/ul&gt;</t>
  </si>
  <si>
    <t xml:space="preserve"> &lt;b&gt;MAY&lt;/b&gt; contain zero or more [0..*] &lt;b&gt;component&lt;/b&gt;&lt;b&gt; (CONF:4435-110)&lt;/b&gt; such that it&lt;ul&gt;&lt;li&gt;&lt;b&gt;SHALL&lt;/b&gt; contain exactly one [1..1]  Care Team Type Observation&lt;b&gt; (identifier: 2.16.840.1.113883.10.20.22.4.500.2)&lt;/b&gt;&lt;b&gt; (CONF:4435-163)&lt;/b&gt;.&lt;/li&gt;&lt;/ul&gt;</t>
  </si>
  <si>
    <t xml:space="preserve"> &lt;b&gt;MAY&lt;/b&gt; contain zero or more [0..*] &lt;b&gt;component&lt;/b&gt;&lt;b&gt; (CONF:4435-146)&lt;/b&gt; such that it&lt;ul&gt;&lt;li&gt;&lt;b&gt;SHALL&lt;/b&gt; contain exactly one [1..1]  Entry Reference&lt;b&gt; (identifier: 2.16.840.1.113883.10.20.22.4.122)&lt;/b&gt;&lt;b&gt; (CONF:4435-147)&lt;/b&gt;.&lt;/li&gt;&lt;/ul&gt;</t>
  </si>
  <si>
    <t xml:space="preserve"> &lt;b&gt;MAY&lt;/b&gt; contain zero or more [0..*] &lt;b&gt;component&lt;/b&gt;&lt;b&gt; (CONF:4435-148)&lt;/b&gt; such that it&lt;ul&gt;&lt;li&gt;&lt;b&gt;SHALL&lt;/b&gt; contain exactly one [1..1] &lt;b&gt;encounter&lt;/b&gt;&lt;b&gt; (CONF:4435-164)&lt;/b&gt;.&lt;/li&gt;&lt;ul&gt;&lt;li&gt;This encounter &lt;b&gt;SHALL&lt;/b&gt; contain at least one [1..*] &lt;b&gt;id&lt;/b&gt;&lt;b&gt; (CONF:4435-165)&lt;/b&gt;.&lt;br/&gt;Note: 1.	If the id does not match an encounter/id from an encounter elsewhere within the same document and the id does not contain @nullFlavor=NA, then this entry SHALL conform to the Encounter Activity (V3) (identifier: 2.16.840.1.113883.10.20.22.4.49) (CONF:4435-145).&lt;/li&gt;&lt;/ul&gt;&lt;/ul&gt;</t>
  </si>
  <si>
    <t xml:space="preserve"> &lt;b&gt;MAY&lt;/b&gt; contain zero or one [0..1] &lt;b&gt;component&lt;/b&gt;&lt;b&gt; (CONF:4435-150)&lt;/b&gt; such that it&lt;ul&gt;&lt;li&gt;&lt;b&gt;SHALL&lt;/b&gt; contain exactly one [1..1]  Note Activity&lt;b&gt; (identifier: 2.16.840.1.113883.10.20.22.4.202)&lt;/b&gt;&lt;b&gt; (CONF:4435-151)&lt;/b&gt;.&lt;/li&gt;&lt;/ul&gt;</t>
  </si>
  <si>
    <t xml:space="preserve"> &lt;b&gt;SHALL&lt;/b&gt; contain at least one [1..*] &lt;b&gt;component&lt;/b&gt;&lt;b&gt; (CONF:4435-152)&lt;/b&gt; such that it&lt;ul&gt;&lt;li&gt;&lt;b&gt;SHALL&lt;/b&gt; contain exactly one [1..1]  Care Team Member Act&lt;b&gt; (identifier: 2.16.840.1.113883.10.20.22.4.500.1)&lt;/b&gt;&lt;b&gt; (CONF:4435-166)&lt;/b&gt;.&lt;/li&gt;&lt;/ul&gt;</t>
  </si>
  <si>
    <t>Care Team Type Observation</t>
  </si>
  <si>
    <t xml:space="preserve"> &lt;b&gt;SHALL&lt;/b&gt; contain exactly one [1..1] &lt;b&gt;@classCode&lt;/b&gt;=&lt;b&gt;"OBS"&lt;/b&gt; Observation (CodeSystem: &lt;b&gt;HL7ActClass 2.16.840.1.113883.5.6&lt;/b&gt;&lt;b&gt; STATIC&lt;/b&gt;)&lt;b&gt; (CONF:4435-101)&lt;/b&gt;.</t>
  </si>
  <si>
    <t xml:space="preserve"> &lt;b&gt;SHALL&lt;/b&gt; contain exactly one [1..1] &lt;b&gt;@moodCode&lt;/b&gt;=&lt;b&gt;"EVN"&lt;/b&gt; Event (CodeSystem: &lt;b&gt;HL7ActMood 2.16.840.1.113883.5.1001&lt;/b&gt;&lt;b&gt; STATIC&lt;/b&gt;)&lt;b&gt; (CONF:4435-102)&lt;/b&gt;.</t>
  </si>
  <si>
    <t xml:space="preserve"> &lt;b&gt;SHALL&lt;/b&gt; contain exactly one [1..1] &lt;b&gt;templateId&lt;/b&gt;&lt;b&gt; (CONF:4435-99)&lt;/b&gt; such that it&lt;ul&gt;&lt;li&gt;&lt;b&gt;SHALL&lt;/b&gt; contain exactly one [1..1] &lt;b&gt;@root&lt;/b&gt;=&lt;b&gt;" 2.16.840.1.113883.10.20.22.4.500.2"&lt;/b&gt;&lt;b&gt; (CONF:4435-106)&lt;/b&gt;.&lt;/li&gt;&lt;/ul&gt;&lt;ul&gt;&lt;li&gt;&lt;b&gt;SHALL&lt;/b&gt; contain exactly one [1..1] &lt;b&gt;@extension&lt;/b&gt;=&lt;b&gt;"2019-07-01"&lt;/b&gt;&lt;b&gt; (CONF:4435-108)&lt;/b&gt;.&lt;/li&gt;&lt;/ul&gt;</t>
  </si>
  <si>
    <t xml:space="preserve"> &lt;b&gt;SHALL&lt;/b&gt; contain exactly one [1..1] &lt;b&gt;code&lt;/b&gt;&lt;b&gt; (CONF:4435-97)&lt;/b&gt;.&lt;ul&gt;&lt;li&gt;This code &lt;b&gt;SHALL&lt;/b&gt; contain exactly one [1..1] &lt;b&gt;@code&lt;/b&gt;=&lt;b&gt;"86744-0"&lt;/b&gt; Care Team&lt;b&gt; (CONF:4435-103)&lt;/b&gt;.&lt;/li&gt;&lt;/ul&gt;&lt;ul&gt;&lt;li&gt;This code &lt;b&gt;SHALL&lt;/b&gt; contain exactly one [1..1] &lt;b&gt;@codeSystem&lt;/b&gt;=&lt;b&gt;"2.16.840.1.113883.6.1"&lt;/b&gt; LOINC (CodeSystem: &lt;b&gt;LOINC 2.16.840.1.113883.6.1&lt;/b&gt;)&lt;b&gt; (CONF:4435-104)&lt;/b&gt;.&lt;/li&gt;&lt;/ul&gt;</t>
  </si>
  <si>
    <t xml:space="preserve"> &lt;b&gt;SHALL&lt;/b&gt; contain exactly one [1..1] &lt;b&gt;statusCode&lt;/b&gt;&lt;b&gt; (CONF:4435-100)&lt;/b&gt;.&lt;ul&gt;&lt;li&gt;This statusCode &lt;b&gt;SHALL&lt;/b&gt; contain exactly one [1..1] &lt;b&gt;@code&lt;/b&gt;=&lt;b&gt;"completed"&lt;/b&gt; Completed (CodeSystem: &lt;b&gt;HL7ActStatus 2.16.840.1.113883.5.14&lt;/b&gt;&lt;b&gt; STATIC&lt;/b&gt;)&lt;b&gt; (CONF:4435-107)&lt;/b&gt;.&lt;/li&gt;&lt;/ul&gt;</t>
  </si>
  <si>
    <t xml:space="preserve"> &lt;b&gt;SHALL&lt;/b&gt; contain exactly one [1..1] &lt;b&gt;value&lt;/b&gt; with @xsi:type="CD"&lt;b&gt; (CONF:4435-98)&lt;/b&gt; such that it&lt;ul&gt;&lt;li&gt;&lt;b&gt;SHALL&lt;/b&gt; contain exactly one [1..1] &lt;b&gt;@code&lt;/b&gt;, which &lt;b&gt;SHALL&lt;/b&gt; be selected from ValueSet Care Team Category&lt;b&gt; 2.16.840.1.113883.4.642.3.155&lt;/b&gt;&lt;b&gt; DYNAMIC&lt;/b&gt;&lt;b&gt; (CONF:4435-109)&lt;/b&gt;.&lt;/li&gt;&lt;/ul&gt;</t>
  </si>
  <si>
    <t>Note Activity</t>
  </si>
  <si>
    <t xml:space="preserve"> &lt;b&gt;SHALL&lt;/b&gt; contain exactly one [1..1] &lt;b&gt;@classCode&lt;/b&gt;=&lt;b&gt;"ACT"&lt;/b&gt; Act&lt;b&gt; (CONF:3250-16899)&lt;/b&gt;.</t>
  </si>
  <si>
    <t xml:space="preserve"> &lt;b&gt;SHALL&lt;/b&gt; contain exactly one [1..1] &lt;b&gt;@moodCode&lt;/b&gt;=&lt;b&gt;"EVN"&lt;/b&gt; Event&lt;b&gt; (CONF:3250-16900)&lt;/b&gt;.</t>
  </si>
  <si>
    <t xml:space="preserve"> &lt;b&gt;SHALL&lt;/b&gt; contain exactly one [1..1] &lt;b&gt;templateId&lt;/b&gt;&lt;b&gt; (CONF:3250-16933)&lt;/b&gt; such that it&lt;ul&gt;&lt;li&gt;&lt;b&gt;SHALL&lt;/b&gt; contain exactly one [1..1] &lt;b&gt;@root&lt;/b&gt;=&lt;b&gt;"2.16.840.1.113883.10.20.22.4.202"&lt;/b&gt;&lt;b&gt; (CONF:3250-16934)&lt;/b&gt;.&lt;/li&gt;&lt;/ul&gt;&lt;ul&gt;&lt;li&gt;&lt;b&gt;SHALL&lt;/b&gt; contain exactly one [1..1] &lt;b&gt;@extension&lt;/b&gt;=&lt;b&gt;"2016-11-01"&lt;/b&gt;&lt;b&gt; (CONF:3250-16937)&lt;/b&gt;.&lt;/li&gt;&lt;/ul&gt;</t>
  </si>
  <si>
    <t xml:space="preserve"> &lt;b&gt;SHALL&lt;/b&gt; contain exactly one [1..1] &lt;b&gt;code&lt;/b&gt;&lt;b&gt; (CONF:3250-16895)&lt;/b&gt;.&lt;ul&gt;&lt;li&gt;This code &lt;b&gt;SHALL&lt;/b&gt; contain exactly one [1..1] &lt;b&gt;@code&lt;/b&gt;=&lt;b&gt;"34109-9"&lt;/b&gt; Note (CodeSystem: &lt;b&gt;LOINC 2.16.840.1.113883.6.1&lt;/b&gt;)&lt;b&gt; (CONF:3250-16940)&lt;/b&gt;.&lt;/li&gt;&lt;/ul&gt;&lt;ul&gt;&lt;li&gt;This code &lt;b&gt;SHALL&lt;/b&gt; contain exactly one [1..1] &lt;b&gt;@codeSystem&lt;/b&gt;=&lt;b&gt;"2.16.840.1.113883.6.1"&lt;/b&gt; LOINC&lt;b&gt; (CONF:3250-16941)&lt;/b&gt;.&lt;/li&gt;&lt;/ul&gt;&lt;ul&gt;&lt;li&gt;This code &lt;b&gt;SHOULD&lt;/b&gt; contain zero or more [0..*] &lt;b&gt;translation&lt;/b&gt;, which &lt;b&gt;SHALL&lt;/b&gt; be selected from ValueSet Note Types&lt;b&gt; 2.16.840.1.113883.11.20.9.68&lt;/b&gt;&lt;b&gt; DYNAMIC&lt;/b&gt;&lt;b&gt; (CONF:3250-16939)&lt;/b&gt; such that it&lt;/li&gt;&lt;ul&gt;&lt;li&gt;&lt;p&gt;When the Note Activity is within a Note Section, the code SHOULD match or specialize the section code (CONF:3250-16942).&lt;/p&gt;&lt;/li&gt;&lt;/ul&gt;&lt;ul&gt;&lt;li&gt;&lt;p&gt;If the Note Activity is within a typically narrative-only section, the code MAY match the section code (CONF:3250-16943).&lt;/p&gt;&lt;/li&gt;&lt;/ul&gt;&lt;/ul&gt;</t>
  </si>
  <si>
    <t xml:space="preserve"> &lt;b&gt;SHALL&lt;/b&gt; contain exactly one [1..1] &lt;b&gt;text&lt;/b&gt;&lt;b&gt; (CONF:3250-16896)&lt;/b&gt;.&lt;ul&gt;&lt;li&gt;This text &lt;b&gt;MAY&lt;/b&gt; contain zero or one [0..1] &lt;b&gt;@mediaType&lt;/b&gt;, which &lt;b&gt;SHOULD&lt;/b&gt; be selected from ValueSet SupportedFileFormats&lt;b&gt; 2.16.840.1.113883.11.20.7.1&lt;/b&gt;&lt;b&gt; DYNAMIC&lt;/b&gt;&lt;b&gt; (CONF:3250-16906)&lt;/b&gt;.&lt;/li&gt;&lt;ul&gt;&lt;li&gt;&lt;p&gt;If @mediaType is present, the text SHALL contain exactly one [1..1] @representation=&amp;quot;B64&amp;quot; and mixed content corresponding to the contents of the note (CONF:3250-16912).&lt;/p&gt;&lt;/li&gt;&lt;/ul&gt;&lt;/ul&gt;&lt;ul&gt;&lt;li&gt;This text &lt;b&gt;SHALL&lt;/b&gt; contain exactly one [1..1] &lt;b&gt;reference&lt;/b&gt;&lt;b&gt; (CONF:3250-16897)&lt;/b&gt;.&lt;/li&gt;&lt;ul&gt;&lt;li&gt;This reference &lt;b&gt;SHALL NOT&lt;/b&gt; contain [0..0] &lt;b&gt;@nullFlavor&lt;/b&gt;&lt;b&gt; (CONF:3250-16920)&lt;/b&gt;.&lt;/li&gt;&lt;/ul&gt;&lt;ul&gt;&lt;li&gt;This reference &lt;b&gt;SHALL&lt;/b&gt; contain exactly one [1..1] &lt;b&gt;@value&lt;/b&gt;&lt;b&gt; (CONF:3250-16898)&lt;/b&gt;.&lt;/li&gt;&lt;ul&gt;&lt;li&gt;&lt;p&gt;This reference/@value SHALL begin with a '#' and SHALL point to its corresponding narrative (using the approach defined in CDA Release 2, section 4.3.5.1) (CONF:3250-16902).&lt;/p&gt;&lt;/li&gt;&lt;/ul&gt;&lt;/ul&gt;&lt;/ul&gt;</t>
  </si>
  <si>
    <t xml:space="preserve"> &lt;b&gt;SHALL&lt;/b&gt; contain exactly one [1..1] &lt;b&gt;statusCode&lt;/b&gt;&lt;b&gt; (CONF:3250-16916)&lt;/b&gt;.</t>
  </si>
  <si>
    <t xml:space="preserve"> &lt;b&gt;SHALL&lt;/b&gt; contain exactly one [1..1] &lt;b&gt;effectiveTime&lt;/b&gt;&lt;b&gt; (CONF:3250-16903)&lt;/b&gt;.&lt;ul&gt;&lt;li&gt;This effectiveTime &lt;b&gt;SHOULD&lt;/b&gt; contain zero or one [0..1] &lt;b&gt;@value&lt;/b&gt;&lt;b&gt; (CONF:3250-16917)&lt;/b&gt;.&lt;/li&gt;&lt;/ul&gt;</t>
  </si>
  <si>
    <t xml:space="preserve"> &lt;b&gt;SHALL&lt;/b&gt; contain at least one [1..*]  Author Participation&lt;b&gt; (identifier: 2.16.840.1.113883.10.20.22.4.119)&lt;/b&gt;&lt;b&gt; (CONF:3250-16913)&lt;/b&gt;.</t>
  </si>
  <si>
    <t xml:space="preserve"> &lt;b&gt;MAY&lt;/b&gt; contain zero or more [0..*] &lt;b&gt;participant&lt;/b&gt;&lt;b&gt; (CONF:3250-16923)&lt;/b&gt; such that it&lt;ul&gt;&lt;li&gt;&lt;b&gt;SHALL&lt;/b&gt; contain exactly one [1..1] &lt;b&gt;@typeCode&lt;/b&gt;=&lt;b&gt;"LA"&lt;/b&gt; Legal Authenticator&lt;b&gt; (CONF:3250-16925)&lt;/b&gt;.&lt;/li&gt;&lt;/ul&gt;&lt;ul&gt;&lt;li&gt;&lt;b&gt;SHALL&lt;/b&gt; contain exactly one [1..1]  US Realm Date and Time (DT.US.FIELDED)&lt;b&gt; (identifier: 2.16.840.1.113883.10.20.22.5.3)&lt;/b&gt;&lt;b&gt; (CONF:3250-16926)&lt;/b&gt;.&lt;/li&gt;&lt;/ul&gt;&lt;ul&gt;&lt;li&gt;&lt;b&gt;SHALL&lt;/b&gt; contain exactly one [1..1] &lt;b&gt;participantRole&lt;/b&gt;&lt;b&gt; (CONF:3250-16924)&lt;/b&gt;.&lt;/li&gt;&lt;ul&gt;&lt;li&gt;This participantRole &lt;b&gt;SHALL&lt;/b&gt; contain at least one [1..*] &lt;b&gt;id&lt;/b&gt;&lt;b&gt; (CONF:3250-16927)&lt;/b&gt;.&lt;/li&gt;&lt;/ul&gt;&lt;ul&gt;&lt;li&gt;This participantRole &lt;b&gt;MAY&lt;/b&gt; contain zero or one [0..1] &lt;b&gt;playingEntity&lt;/b&gt;&lt;b&gt; (CONF:3250-16928)&lt;/b&gt;.&lt;/li&gt;&lt;ul&gt;&lt;li&gt;The playingEntity, if present, &lt;b&gt;SHALL&lt;/b&gt; contain at least one [1..*]  US Realm Person Name (PN.US.FIELDED)&lt;b&gt; (identifier: 2.16.840.1.113883.10.20.22.5.1.1)&lt;/b&gt;&lt;b&gt; (CONF:3250-16929)&lt;/b&gt;.&lt;/li&gt;&lt;/ul&gt;&lt;/ul&gt;&lt;ul&gt;&lt;li&gt;&lt;p&gt;If no id matches an author or participant elsewhere in the document, then playingEntity SHALL be present (CONF:3250-16930).&lt;/p&gt;&lt;/li&gt;&lt;/ul&gt;&lt;/ul&gt;</t>
  </si>
  <si>
    <t xml:space="preserve"> &lt;b&gt;SHOULD&lt;/b&gt; contain zero or more [0..*] &lt;b&gt;entryRelationship&lt;/b&gt;&lt;b&gt; (CONF:3250-16907)&lt;/b&gt; such that it&lt;ul&gt;&lt;li&gt;&lt;b&gt;SHALL&lt;/b&gt; contain exactly one [1..1] &lt;b&gt;@typeCode&lt;/b&gt;=&lt;b&gt;"COMP"&lt;/b&gt;&lt;b&gt; (CONF:3250-16921)&lt;/b&gt;.&lt;/li&gt;&lt;/ul&gt;&lt;ul&gt;&lt;li&gt;&lt;b&gt;SHALL&lt;/b&gt; contain exactly one [1..1] &lt;b&gt;@inversionInd&lt;/b&gt;=&lt;b&gt;"true"&lt;/b&gt;&lt;b&gt; (CONF:3250-16922)&lt;/b&gt;.&lt;/li&gt;&lt;/ul&gt;&lt;ul&gt;&lt;li&gt;&lt;b&gt;MAY&lt;/b&gt; contain zero or one [0..1] &lt;b&gt;@negationInd&lt;/b&gt;&lt;b&gt; (CONF:3250-16931)&lt;/b&gt;.&lt;/li&gt;&lt;/ul&gt;&lt;ul&gt;&lt;li&gt;&lt;b&gt;SHALL&lt;/b&gt; contain exactly one [1..1] &lt;b&gt;encounter&lt;/b&gt;&lt;b&gt; (CONF:3250-16908)&lt;/b&gt;.&lt;/li&gt;&lt;ul&gt;&lt;li&gt;This encounter &lt;b&gt;SHALL&lt;/b&gt; contain at least one [1..*] &lt;b&gt;id&lt;/b&gt;&lt;b&gt; (CONF:3250-16909)&lt;/b&gt;.&lt;/li&gt;&lt;ul&gt;&lt;li&gt;&lt;p&gt;If the id does not match an encounter/id from the Encounters Section within the same document and the id does not contain @nullFlavor=NA, then this entry SHALL conform to the Encounter Activity (V3) (identifier: 2.16.840.1.113883.10.20.22.4.49) (CONF:3250-16914).&lt;/p&gt;&lt;/li&gt;&lt;/ul&gt;&lt;/ul&gt;&lt;/ul&gt;</t>
  </si>
  <si>
    <t xml:space="preserve"> &lt;b&gt;MAY&lt;/b&gt; contain zero or more [0..*] &lt;b&gt;reference&lt;/b&gt;&lt;b&gt; (CONF:3250-16910)&lt;/b&gt; such that it&lt;ul&gt;&lt;li&gt;&lt;b&gt;SHALL&lt;/b&gt; contain exactly one [1..1] &lt;b&gt;externalDocument&lt;/b&gt;&lt;b&gt; (CONF:3250-16911)&lt;/b&gt;.&lt;/li&gt;&lt;ul&gt;&lt;li&gt;This externalDocument &lt;b&gt;SHALL&lt;/b&gt; contain exactly one [1..1] &lt;b&gt;id&lt;/b&gt;&lt;b&gt; (CONF:3250-16915)&lt;/b&gt;.&lt;/li&gt;&lt;/ul&gt;&lt;ul&gt;&lt;li&gt;This externalDocument &lt;b&gt;SHOULD&lt;/b&gt; contain zero or one [0..1] &lt;b&gt;code&lt;/b&gt;&lt;b&gt; (CONF:3250-16918)&lt;/b&gt;.&lt;/li&gt;&lt;/ul&gt;&lt;/ul&gt;</t>
  </si>
  <si>
    <t>Section Time Range Observation</t>
  </si>
  <si>
    <t xml:space="preserve"> &lt;b&gt;SHALL&lt;/b&gt; contain exactly one [1..1] &lt;b&gt;@classCode&lt;/b&gt;=&lt;b&gt;"OBS"&lt;/b&gt; (CodeSystem: &lt;b&gt;HL7ActClass 2.16.840.1.113883.5.6&lt;/b&gt;&lt;b&gt; STATIC&lt;/b&gt;)&lt;b&gt; (CONF:3250-32960)&lt;/b&gt;.</t>
  </si>
  <si>
    <t xml:space="preserve"> &lt;b&gt;SHALL&lt;/b&gt; contain exactly one [1..1] &lt;b&gt;@moodCode&lt;/b&gt;=&lt;b&gt;"EVN"&lt;/b&gt; (CodeSystem: &lt;b&gt;HL7ActMood 2.16.840.1.113883.5.1001&lt;/b&gt;&lt;b&gt; STATIC&lt;/b&gt;)&lt;b&gt; (CONF:3250-32961)&lt;/b&gt;.</t>
  </si>
  <si>
    <t xml:space="preserve"> &lt;b&gt;SHALL&lt;/b&gt; contain exactly one [1..1] &lt;b&gt;templateId&lt;/b&gt;&lt;b&gt; (CONF:3250-32951)&lt;/b&gt; such that it&lt;ul&gt;&lt;li&gt;&lt;b&gt;SHALL&lt;/b&gt; contain exactly one [1..1] &lt;b&gt;@root&lt;/b&gt;=&lt;b&gt;"2.16.840.1.113883.10.20.22.4.201"&lt;/b&gt;&lt;b&gt; (CONF:3250-32955)&lt;/b&gt;.&lt;/li&gt;&lt;/ul&gt;&lt;ul&gt;&lt;li&gt;&lt;b&gt;SHALL&lt;/b&gt; contain exactly one [1..1] &lt;b&gt;@extension&lt;/b&gt;=&lt;b&gt;"2016-06-01"&lt;/b&gt;&lt;b&gt; (CONF:3250-32956)&lt;/b&gt;.&lt;/li&gt;&lt;/ul&gt;</t>
  </si>
  <si>
    <t xml:space="preserve"> &lt;b&gt;SHALL&lt;/b&gt; contain exactly one [1..1] &lt;b&gt;code&lt;/b&gt;&lt;b&gt; (CONF:3250-32952)&lt;/b&gt;.&lt;ul&gt;&lt;li&gt;This code &lt;b&gt;SHALL&lt;/b&gt; contain exactly one [1..1] &lt;b&gt;@code&lt;/b&gt;=&lt;b&gt;"82607-3"&lt;/b&gt; Section Time Range (CodeSystem: &lt;b&gt;LOINC 2.16.840.1.113883.6.1&lt;/b&gt;&lt;b&gt; STATIC&lt;/b&gt;)&lt;b&gt; (CONF:3250-32957)&lt;/b&gt;.&lt;/li&gt;&lt;/ul&gt;&lt;ul&gt;&lt;li&gt;This code &lt;b&gt;SHALL&lt;/b&gt; contain exactly one [1..1] &lt;b&gt;@codeSystem&lt;/b&gt;=&lt;b&gt;"2.16.840.1.113883.6.1"&lt;/b&gt; (CodeSystem: &lt;b&gt;LOINC 2.16.840.1.113883.6.1&lt;/b&gt;&lt;b&gt; STATIC&lt;/b&gt;)&lt;b&gt; (CONF:3250-32958)&lt;/b&gt;.&lt;/li&gt;&lt;/ul&gt;</t>
  </si>
  <si>
    <t xml:space="preserve"> &lt;b&gt;SHALL&lt;/b&gt; contain exactly one [1..1] &lt;b&gt;text&lt;/b&gt;&lt;b&gt; (CONF:3250-32962)&lt;/b&gt;.&lt;ul&gt;&lt;li&gt;This text &lt;b&gt;SHALL&lt;/b&gt; contain exactly one [1..1] &lt;b&gt;reference&lt;/b&gt;&lt;b&gt; (CONF:3250-32963)&lt;/b&gt;.&lt;/li&gt;&lt;ul&gt;&lt;li&gt;This reference &lt;b&gt;SHALL&lt;/b&gt; contain exactly one [1..1] &lt;b&gt;@value&lt;/b&gt;&lt;b&gt; (CONF:3250-32964)&lt;/b&gt;.&lt;/li&gt;&lt;/ul&gt;&lt;/ul&gt;</t>
  </si>
  <si>
    <t xml:space="preserve"> &lt;b&gt;SHALL&lt;/b&gt; contain exactly one [1..1] &lt;b&gt;statusCode&lt;/b&gt;&lt;b&gt; (CONF:3250-32950)&lt;/b&gt;.&lt;ul&gt;&lt;li&gt;This statusCode &lt;b&gt;SHALL&lt;/b&gt; contain exactly one [1..1] &lt;b&gt;@code&lt;/b&gt;=&lt;b&gt;"completed"&lt;/b&gt; Completed (CodeSystem: &lt;b&gt;HL7ActStatus 2.16.840.1.113883.5.14&lt;/b&gt;&lt;b&gt; STATIC&lt;/b&gt;)&lt;b&gt; (CONF:3250-32954)&lt;/b&gt;.&lt;/li&gt;&lt;/ul&gt;</t>
  </si>
  <si>
    <t xml:space="preserve"> &lt;b&gt;SHALL&lt;/b&gt; contain exactly one [1..1] &lt;b&gt;value&lt;/b&gt; with @xsi:type="IVL_TS"&lt;b&gt; (CONF:3250-32953)&lt;/b&gt;.&lt;ul&gt;&lt;li&gt;This value &lt;b&gt;SHALL&lt;/b&gt; contain exactly one [1..1] &lt;b&gt;low&lt;/b&gt;&lt;b&gt; (CONF:3250-32965)&lt;/b&gt;.&lt;/li&gt;&lt;/ul&gt;&lt;ul&gt;&lt;li&gt;This value &lt;b&gt;SHALL&lt;/b&gt; contain exactly one [1..1] &lt;b&gt;high&lt;/b&gt;&lt;b&gt; (CONF:3250-32966)&lt;/b&gt;.&lt;/li&gt;&lt;/ul&gt;</t>
  </si>
  <si>
    <t>Care Teams Section</t>
  </si>
  <si>
    <t xml:space="preserve"> &lt;b&gt;SHALL&lt;/b&gt; contain exactly one [1..1] &lt;b&gt;templateId&lt;/b&gt;&lt;b&gt; (CONF:4435-3)&lt;/b&gt; such that it&lt;ul&gt;&lt;li&gt;&lt;b&gt;SHALL&lt;/b&gt; contain exactly one [1..1] &lt;b&gt;@root&lt;/b&gt;=&lt;b&gt;"2.16.840.1.113883.10.20.22.2.500"&lt;/b&gt;&lt;b&gt; (CONF:4435-7)&lt;/b&gt;.&lt;/li&gt;&lt;/ul&gt;&lt;ul&gt;&lt;li&gt;&lt;b&gt;SHALL&lt;/b&gt; contain exactly one [1..1] &lt;b&gt;@extension&lt;/b&gt;=&lt;b&gt;"2019-07-01"&lt;/b&gt;&lt;b&gt; (CONF:4435-8)&lt;/b&gt;.&lt;/li&gt;&lt;/ul&gt;</t>
  </si>
  <si>
    <t xml:space="preserve"> &lt;b&gt;SHALL&lt;/b&gt; contain exactly one [1..1] &lt;b&gt;code&lt;/b&gt;&lt;b&gt; (CONF:4435-5)&lt;/b&gt; such that it&lt;ul&gt;&lt;li&gt;&lt;b&gt;SHALL&lt;/b&gt; contain exactly one [1..1] &lt;b&gt;@code&lt;/b&gt;=&lt;b&gt;"85847-2"&lt;/b&gt; Patient Care team information (CodeSystem: &lt;b&gt;LOINC 2.16.840.1.113883.6.1&lt;/b&gt;)&lt;b&gt; (CONF:4435-9)&lt;/b&gt;.&lt;/li&gt;&lt;/ul&gt;&lt;ul&gt;&lt;li&gt;&lt;b&gt;SHALL&lt;/b&gt; contain exactly one [1..1] &lt;b&gt;@codeSystem&lt;/b&gt;=&lt;b&gt;"2.16.840.1.113883.6.1"&lt;/b&gt; (CodeSystem: &lt;b&gt;LOINC 2.16.840.1.113883.6.1&lt;/b&gt;)&lt;b&gt; (CONF:4435-10)&lt;/b&gt;.&lt;/li&gt;&lt;/ul&gt;</t>
  </si>
  <si>
    <t xml:space="preserve"> &lt;b&gt;SHALL&lt;/b&gt; contain exactly one [1..1] &lt;b&gt;title&lt;/b&gt;&lt;b&gt; (CONF:4435-4)&lt;/b&gt;.</t>
  </si>
  <si>
    <t xml:space="preserve"> &lt;b&gt;SHALL&lt;/b&gt; contain exactly one [1..1] &lt;b&gt;text&lt;/b&gt;&lt;b&gt; (CONF:4435-6)&lt;/b&gt;.</t>
  </si>
  <si>
    <t xml:space="preserve"> &lt;b&gt;SHOULD&lt;/b&gt; contain zero or more [0..*] &lt;b&gt;entry&lt;/b&gt;&lt;b&gt; (CONF:4435-1)&lt;/b&gt; such that it&lt;ul&gt;&lt;li&gt;&lt;b&gt;SHALL&lt;/b&gt; contain exactly one [1..1]  Care Team Organizer&lt;b&gt; (identifier: 2.16.840.1.113883.10.20.22.4.500)&lt;/b&gt;&lt;b&gt; (CONF:4435-159)&lt;/b&gt;.&lt;/li&gt;&lt;/ul&gt;</t>
  </si>
  <si>
    <t>Notes Section</t>
  </si>
  <si>
    <t xml:space="preserve"> &lt;b&gt;SHALL&lt;/b&gt; contain exactly one [1..1] &lt;b&gt;templateId&lt;/b&gt;&lt;b&gt; (CONF:3250-16935)&lt;/b&gt; such that it&lt;ul&gt;&lt;li&gt;&lt;b&gt;SHALL&lt;/b&gt; contain exactly one [1..1] &lt;b&gt;@root&lt;/b&gt;=&lt;b&gt;"2.16.840.1.113883.10.20.22.2.65"&lt;/b&gt;&lt;b&gt; (CONF:3250-16936)&lt;/b&gt;.&lt;/li&gt;&lt;/ul&gt;&lt;ul&gt;&lt;li&gt;&lt;b&gt;SHALL&lt;/b&gt; contain exactly one [1..1] &lt;b&gt;@extension&lt;/b&gt;=&lt;b&gt;"2016-11-01"&lt;/b&gt;&lt;b&gt; (CONF:3250-16938)&lt;/b&gt;.&lt;/li&gt;&lt;/ul&gt;</t>
  </si>
  <si>
    <t xml:space="preserve"> &lt;b&gt;SHALL&lt;/b&gt; contain exactly one [1..1] &lt;b&gt;code&lt;/b&gt;, which &lt;b&gt;SHOULD&lt;/b&gt; be selected from ValueSet Note Types&lt;b&gt; 2.16.840.1.113883.11.20.9.68&lt;/b&gt;&lt;b&gt; (CONF:3250-16892)&lt;/b&gt;.</t>
  </si>
  <si>
    <t xml:space="preserve"> &lt;b&gt;SHALL&lt;/b&gt; contain exactly one [1..1] &lt;b&gt;title&lt;/b&gt;&lt;b&gt; (CONF:3250-16891)&lt;/b&gt;.</t>
  </si>
  <si>
    <t xml:space="preserve"> &lt;b&gt;SHALL&lt;/b&gt; contain exactly one [1..1] &lt;b&gt;text&lt;/b&gt;&lt;b&gt; (CONF:3250-16894)&lt;/b&gt;.</t>
  </si>
  <si>
    <t xml:space="preserve"> &lt;b&gt;SHALL&lt;/b&gt; contain at least one [1..*] &lt;b&gt;entry&lt;/b&gt;&lt;b&gt; (CONF:3250-16904)&lt;/b&gt; such that it&lt;ul&gt;&lt;li&gt;&lt;b&gt;SHALL&lt;/b&gt; contain exactly one [1..1]  Note Activity&lt;b&gt; (identifier: 2.16.840.1.113883.10.20.22.4.202)&lt;/b&gt;&lt;b&gt; (CONF:3250-16905)&lt;/b&gt;.&lt;/li&gt;&lt;/ul&gt;</t>
  </si>
  <si>
    <t>2.16.840.1.113883.10.20.22.5.7</t>
  </si>
  <si>
    <t>Provenance - Assembler Participation</t>
  </si>
  <si>
    <t xml:space="preserve"> &lt;b&gt;SHALL&lt;/b&gt; contain exactly one [1..1] &lt;b&gt;@typeCode&lt;/b&gt;=&lt;b&gt;"DEV"&lt;/b&gt; Device&lt;b&gt; (CONF:4440-55)&lt;/b&gt;.</t>
  </si>
  <si>
    <t xml:space="preserve"> &lt;b&gt;SHALL&lt;/b&gt; contain exactly one [1..1] &lt;b&gt;templateId&lt;/b&gt;&lt;b&gt; (CONF:4440-40)&lt;/b&gt; such that it&lt;ul&gt;&lt;li&gt;&lt;b&gt;SHALL&lt;/b&gt; contain exactly one [1..1] &lt;b&gt;@root&lt;/b&gt;=&lt;b&gt;"2.16.840.1.113883.10.20.22.5.7"&lt;/b&gt;&lt;b&gt; (CONF:4440-44)&lt;/b&gt;.&lt;/li&gt;&lt;/ul&gt;&lt;ul&gt;&lt;li&gt;&lt;b&gt;SHALL&lt;/b&gt; contain exactly one [1..1] &lt;b&gt;@extension&lt;/b&gt;=&lt;b&gt;"2020-05-19"&lt;/b&gt;&lt;b&gt; (CONF:4440-53)&lt;/b&gt;.&lt;/li&gt;&lt;/ul&gt;</t>
  </si>
  <si>
    <t xml:space="preserve"> &lt;b&gt;SHALL&lt;/b&gt; contain exactly one [1..1] &lt;b&gt;functionCode&lt;/b&gt;&lt;b&gt; (CONF:4440-38)&lt;/b&gt;.&lt;ul&gt;&lt;li&gt;This functionCode &lt;b&gt;SHALL&lt;/b&gt; contain exactly one [1..1] &lt;b&gt;@code&lt;/b&gt;=&lt;b&gt;"assembler"&lt;/b&gt; Assembler&lt;b&gt; (CONF:4440-45)&lt;/b&gt;.&lt;/li&gt;&lt;/ul&gt;&lt;ul&gt;&lt;li&gt;This functionCode &lt;b&gt;SHALL&lt;/b&gt; contain exactly one [1..1] &lt;b&gt;@codeSystem&lt;/b&gt; (CodeSystem: &lt;b&gt;ProvenanceParticipantType 2.16.840.1.113883.4.642.4.1131&lt;/b&gt;)&lt;b&gt; (CONF:4440-41)&lt;/b&gt;.&lt;/li&gt;&lt;/ul&gt;</t>
  </si>
  <si>
    <t xml:space="preserve"> &lt;b&gt;SHALL&lt;/b&gt; contain exactly one [1..1] &lt;b&gt;time&lt;/b&gt;&lt;b&gt; (CONF:4440-42)&lt;/b&gt;.</t>
  </si>
  <si>
    <t xml:space="preserve"> &lt;b&gt;SHALL&lt;/b&gt; contain exactly one [1..1] &lt;b&gt;associatedEntity&lt;/b&gt;&lt;b&gt; (CONF:4440-39)&lt;/b&gt;.&lt;br/&gt;Note: The template does not require any elements from the associatedEntity since the information is recorded in the scopingOrganization.&lt;ul&gt;&lt;li&gt;This associatedEntity &lt;b&gt;SHALL&lt;/b&gt; contain exactly one [1..1] &lt;b&gt;@classCode&lt;/b&gt;=&lt;b&gt;"OWN"&lt;/b&gt; Owned Entity&lt;b&gt; (CONF:4440-54)&lt;/b&gt;.&lt;/li&gt;&lt;/ul&gt;&lt;ul&gt;&lt;li&gt;This associatedEntity &lt;b&gt;SHALL&lt;/b&gt; contain exactly one [1..1] &lt;b&gt;scopingOrganization&lt;/b&gt;&lt;b&gt; (CONF:4440-43)&lt;/b&gt;.&lt;/li&gt;&lt;ul&gt;&lt;li&gt;This scopingOrganization &lt;b&gt;SHALL&lt;/b&gt; contain at least one [1..*] &lt;b&gt;id&lt;/b&gt;&lt;b&gt; (CONF:4440-50)&lt;/b&gt;.&lt;/li&gt;&lt;/ul&gt;&lt;ul&gt;&lt;li&gt;This scopingOrganization &lt;b&gt;SHALL&lt;/b&gt; contain at least one [1..*] &lt;b&gt;name&lt;/b&gt;&lt;b&gt; (CONF:4440-51)&lt;/b&gt;.&lt;/li&gt;&lt;/ul&gt;&lt;ul&gt;&lt;li&gt;This scopingOrganization &lt;b&gt;SHOULD&lt;/b&gt; contain zero or more [0..*] &lt;b&gt;telecom&lt;/b&gt;&lt;b&gt; (CONF:4440-52)&lt;/b&gt;.&lt;/li&gt;&lt;/ul&gt;&lt;ul&gt;&lt;li&gt;This scopingOrganization &lt;b&gt;SHOULD&lt;/b&gt; contain zero or more [0..*]  US Realm Address (AD.US.FIELDED)&lt;b&gt; (identifier: 2.16.840.1.113883.10.20.22.5.2)&lt;/b&gt;&lt;b&gt; (CONF:4440-47)&lt;/b&gt;.&lt;/li&gt;&lt;/ul&gt;&lt;/ul&gt;</t>
  </si>
  <si>
    <t>Provenance - Author Participation</t>
  </si>
  <si>
    <t xml:space="preserve"> &lt;b&gt;SHALL&lt;/b&gt; contain exactly one [1..1] &lt;b&gt;templateId&lt;/b&gt;&lt;b&gt; (CONF:4440-6)&lt;/b&gt; such that it&lt;ul&gt;&lt;li&gt;&lt;b&gt;SHALL&lt;/b&gt; contain exactly one [1..1] &lt;b&gt;@root&lt;/b&gt;=&lt;b&gt;"2.16.840.1.113883.10.20.22.5.6"&lt;/b&gt;&lt;b&gt; (CONF:4440-15)&lt;/b&gt;.&lt;/li&gt;&lt;/ul&gt;&lt;ul&gt;&lt;li&gt;&lt;b&gt;SHALL&lt;/b&gt; contain exactly one [1..1] &lt;b&gt;@extension&lt;/b&gt;=&lt;b&gt;"2019-10-01"&lt;/b&gt;&lt;b&gt; (CONF:4440-36)&lt;/b&gt;.&lt;/li&gt;&lt;/ul&gt;</t>
  </si>
  <si>
    <t xml:space="preserve"> &lt;b&gt;SHALL&lt;/b&gt; contain exactly one [1..1] &lt;b&gt;time&lt;/b&gt;&lt;b&gt; (CONF:4440-7)&lt;/b&gt;.</t>
  </si>
  <si>
    <t xml:space="preserve"> &lt;b&gt;SHALL&lt;/b&gt; contain exactly one [1..1] &lt;b&gt;assignedAuthor&lt;/b&gt;&lt;b&gt; (CONF:4440-1)&lt;/b&gt;.&lt;ul&gt;&lt;li&gt;This assignedAuthor &lt;b&gt;SHALL&lt;/b&gt; contain at least one [1..*] &lt;b&gt;id&lt;/b&gt;&lt;b&gt; (CONF:4440-2)&lt;/b&gt;.&lt;/li&gt;&lt;/ul&gt;&lt;ul&gt;&lt;li&gt;This assignedAuthor &lt;b&gt;SHOULD&lt;/b&gt; contain zero or one [0..1] &lt;b&gt;id&lt;/b&gt;&lt;b&gt; (CONF:4440-20)&lt;/b&gt; such that it&lt;/li&gt;&lt;ul&gt;&lt;li&gt;&lt;b&gt;MAY&lt;/b&gt; contain zero or one [0..1] &lt;b&gt;@nullFlavor&lt;/b&gt;=&lt;b&gt;"UNK"&lt;/b&gt; Unknown (CodeSystem: &lt;b&gt;HL7NullFlavor 2.16.840.1.113883.5.1008&lt;/b&gt;)&lt;b&gt; (CONF:4440-21)&lt;/b&gt;.&lt;/li&gt;&lt;/ul&gt;&lt;ul&gt;&lt;li&gt;&lt;b&gt;SHALL&lt;/b&gt; contain exactly one [1..1] &lt;b&gt;@root&lt;/b&gt;=&lt;b&gt;"2.16.840.1.113883.4.6"&lt;/b&gt; National Provider Identifier&lt;b&gt; (CONF:4440-22)&lt;/b&gt;.&lt;/li&gt;&lt;/ul&gt;&lt;ul&gt;&lt;li&gt;&lt;b&gt;SHOULD&lt;/b&gt; contain zero or one [0..1] &lt;b&gt;@extension&lt;/b&gt;&lt;b&gt; (CONF:4440-23)&lt;/b&gt;.&lt;/li&gt;&lt;/ul&gt;&lt;/ul&gt;&lt;ul&gt;&lt;li&gt;This assignedAuthor &lt;b&gt;SHOULD&lt;/b&gt; contain zero or one [0..1] &lt;b&gt;code&lt;/b&gt;&lt;b&gt; (CONF:4440-33)&lt;/b&gt;.&lt;/li&gt;&lt;ul&gt;&lt;li&gt;The code, if present, &lt;b&gt;SHALL&lt;/b&gt; contain exactly one [1..1] &lt;b&gt;@code&lt;/b&gt;, which &lt;b&gt;SHOULD&lt;/b&gt; be selected from ValueSet Personal And Legal Relationship Role Type&lt;b&gt; 2.16.840.1.113883.11.20.12.1&lt;/b&gt;&lt;b&gt; DYNAMIC&lt;/b&gt;&lt;b&gt; (CONF:4440-34)&lt;/b&gt;.&lt;/li&gt;&lt;/ul&gt;&lt;/ul&gt;&lt;ul&gt;&lt;li&gt;This assignedAuthor &lt;b&gt;SHOULD&lt;/b&gt; contain zero or one [0..1] &lt;b&gt;assignedPerson&lt;/b&gt;&lt;b&gt; (CONF:4440-3)&lt;/b&gt;.&lt;/li&gt;&lt;ul&gt;&lt;li&gt;The assignedPerson, if present, &lt;b&gt;SHALL&lt;/b&gt; contain at least one [1..*] &lt;b&gt;name&lt;/b&gt;&lt;b&gt; (CONF:4440-9)&lt;/b&gt;.&lt;/li&gt;&lt;ul&gt;&lt;li&gt;Such names &lt;b&gt;SHALL&lt;/b&gt; contain exactly one [1..1] &lt;b&gt;family&lt;/b&gt;&lt;b&gt; (CONF:4440-17)&lt;/b&gt;.&lt;/li&gt;&lt;/ul&gt;&lt;ul&gt;&lt;li&gt;Such names &lt;b&gt;SHALL&lt;/b&gt; contain at least one [1..*] &lt;b&gt;given&lt;/b&gt;&lt;b&gt; (CONF:4440-18)&lt;/b&gt;.&lt;/li&gt;&lt;/ul&gt;&lt;/ul&gt;&lt;/ul&gt;&lt;ul&gt;&lt;li&gt;This assignedAuthor &lt;b&gt;MAY&lt;/b&gt; contain zero or one [0..1] &lt;b&gt;assignedAuthoringDevice&lt;/b&gt;&lt;b&gt; (CONF:4440-32)&lt;/b&gt;.&lt;/li&gt;&lt;/ul&gt;&lt;ul&gt;&lt;li&gt;This assignedAuthor &lt;b&gt;SHALL&lt;/b&gt; contain exactly one [1..1] &lt;b&gt;representedOrganization&lt;/b&gt;&lt;b&gt; (CONF:4440-4)&lt;/b&gt;.&lt;/li&gt;&lt;ul&gt;&lt;li&gt;This representedOrganization &lt;b&gt;MAY&lt;/b&gt; contain zero or one [0..1] &lt;b&gt;@nullFlavor&lt;/b&gt;&lt;b&gt; (CONF:4440-35)&lt;/b&gt;.&lt;/li&gt;&lt;/ul&gt;&lt;ul&gt;&lt;li&gt;This representedOrganization &lt;b&gt;SHALL&lt;/b&gt; contain at least one [1..*] &lt;b&gt;id&lt;/b&gt;&lt;b&gt; (CONF:4440-10)&lt;/b&gt;.&lt;/li&gt;&lt;/ul&gt;&lt;ul&gt;&lt;li&gt;This representedOrganization &lt;b&gt;SHALL&lt;/b&gt; contain exactly one [1..1] &lt;b&gt;id&lt;/b&gt;&lt;b&gt; (CONF:4440-24)&lt;/b&gt; such that it&lt;/li&gt;&lt;ul&gt;&lt;li&gt;&lt;b&gt;MAY&lt;/b&gt; contain zero or one [0..1] &lt;b&gt;@nullFlavor&lt;/b&gt;=&lt;b&gt;"UNK"&lt;/b&gt; Unknown (CodeSystem: &lt;b&gt;HL7NullFlavor 2.16.840.1.113883.5.1008&lt;/b&gt;)&lt;b&gt; (CONF:4440-25)&lt;/b&gt;.&lt;/li&gt;&lt;/ul&gt;&lt;ul&gt;&lt;li&gt;&lt;b&gt;SHALL&lt;/b&gt; contain exactly one [1..1] &lt;b&gt;@root&lt;/b&gt;=&lt;b&gt;"2.16.840.1.113883.4.2"&lt;/b&gt; Tax ID Number&lt;b&gt; (CONF:4440-26)&lt;/b&gt;.&lt;/li&gt;&lt;/ul&gt;&lt;ul&gt;&lt;li&gt;&lt;b&gt;SHOULD&lt;/b&gt; contain zero or one [0..1] &lt;b&gt;@extension&lt;/b&gt;&lt;b&gt; (CONF:4440-27)&lt;/b&gt;.&lt;/li&gt;&lt;/ul&gt;&lt;/ul&gt;&lt;ul&gt;&lt;li&gt;This representedOrganization &lt;b&gt;SHOULD&lt;/b&gt; contain zero or one [0..1] &lt;b&gt;id&lt;/b&gt;&lt;b&gt; (CONF:4440-28)&lt;/b&gt; such that it&lt;/li&gt;&lt;ul&gt;&lt;li&gt;&lt;b&gt;MAY&lt;/b&gt; contain zero or one [0..1] &lt;b&gt;@nullFlavor&lt;/b&gt;=&lt;b&gt;"UNK"&lt;/b&gt; Unknown (CodeSystem: &lt;b&gt;HL7NullFlavor 2.16.840.1.113883.5.1008&lt;/b&gt;)&lt;b&gt; (CONF:4440-29)&lt;/b&gt;.&lt;/li&gt;&lt;/ul&gt;&lt;ul&gt;&lt;li&gt;&lt;b&gt;SHALL&lt;/b&gt; contain exactly one [1..1] &lt;b&gt;@root&lt;/b&gt;=&lt;b&gt;"2.16.840.1.113883.4.6"&lt;/b&gt; National Provider Identifier &lt;b&gt; (CONF:4440-30)&lt;/b&gt;.&lt;/li&gt;&lt;/ul&gt;&lt;ul&gt;&lt;li&gt;&lt;b&gt;SHOULD&lt;/b&gt; contain zero or one [0..1] &lt;b&gt;@extension&lt;/b&gt;&lt;b&gt; (CONF:4440-31)&lt;/b&gt;.&lt;/li&gt;&lt;/ul&gt;&lt;/ul&gt;&lt;ul&gt;&lt;li&gt;This representedOrganization &lt;b&gt;SHALL&lt;/b&gt; contain exactly one [1..1] &lt;b&gt;name&lt;/b&gt;&lt;b&gt; (CONF:4440-11)&lt;/b&gt;.&lt;/li&gt;&lt;/ul&gt;&lt;ul&gt;&lt;li&gt;This representedOrganization &lt;b&gt;SHOULD&lt;/b&gt; contain at least one [1..*] &lt;b&gt;telecom&lt;/b&gt;&lt;b&gt; (CONF:4440-12)&lt;/b&gt;.&lt;/li&gt;&lt;/ul&gt;&lt;/ul&gt;</t>
  </si>
  <si>
    <t>CONF:3250-18230;</t>
  </si>
  <si>
    <t>CONF:3250-18231;</t>
  </si>
  <si>
    <t>CONF:3250-18232;CONF:3250-18233;CONF:3250-32949;</t>
  </si>
  <si>
    <t>CONF:3250-18234;CONF:3250-18235;CONF:3250-21163;</t>
  </si>
  <si>
    <t>CONF:3250-18124;CONF:3250-18125;</t>
  </si>
  <si>
    <t>CONF:3250-32947;CONF:3250-32948;</t>
  </si>
  <si>
    <t>CONF:4435-53;</t>
  </si>
  <si>
    <t>CONF:4435-54;</t>
  </si>
  <si>
    <t>CONF:4435-45;CONF:4435-66;CONF:4435-67;</t>
  </si>
  <si>
    <t>CONF:4435-162;</t>
  </si>
  <si>
    <t>CONF:4435-27;CONF:4435-48;CONF:4435-49;</t>
  </si>
  <si>
    <t>CONF:4435-62;CONF:4435-68;</t>
  </si>
  <si>
    <t>CONF:4435-33;CONF:4435-167;CONF:4435-168;</t>
  </si>
  <si>
    <t>CONF:4435-160;CONF:4435-161;</t>
  </si>
  <si>
    <t>CONF:4435-76;CONF:4435-78;CONF:4435-169;CONF:4435-172;</t>
  </si>
  <si>
    <t>CONF:4435-171;CONF:4435-174;CONF:4435-173;</t>
  </si>
  <si>
    <t>CONF:4435-86;CONF:4435-87;CONF:4435-88;CONF:4435-89;CONF:4435-90;</t>
  </si>
  <si>
    <t>CONF:4435-91;CONF:4435-92;CONF:4435-93;</t>
  </si>
  <si>
    <t>CONF:4435-94;CONF:4435-96;CONF:4435-95;</t>
  </si>
  <si>
    <t>CONF:4435-24;</t>
  </si>
  <si>
    <t>CONF:4435-25;</t>
  </si>
  <si>
    <t>CONF:4435-12;CONF:4435-18;CONF:4435-19;</t>
  </si>
  <si>
    <t>CONF:4435-13;CONF:4435-20;CONF:4435-21;</t>
  </si>
  <si>
    <t>CONF:4435-15;CONF:4435-16;CONF:4435-26;</t>
  </si>
  <si>
    <t>CONF:4435-11;CONF:4435-17;</t>
  </si>
  <si>
    <t>CONF:4435-14;</t>
  </si>
  <si>
    <t>CONF:4435-124;</t>
  </si>
  <si>
    <t>CONF:4435-125;</t>
  </si>
  <si>
    <t>CONF:4435-112;CONF:4435-117;CONF:4435-118;</t>
  </si>
  <si>
    <t>CONF:4435-126;</t>
  </si>
  <si>
    <t>CONF:4435-114;CONF:4435-120;CONF:4435-121;CONF:4435-154;CONF:4435-155;CONF:4435-156;</t>
  </si>
  <si>
    <t>CONF:4435-113;CONF:4435-119;</t>
  </si>
  <si>
    <t>CONF:4435-127;CONF:4435-157;CONF:4435-158;</t>
  </si>
  <si>
    <t>CONF:4435-116;</t>
  </si>
  <si>
    <t>CONF:4435-128;CONF:4435-129;CONF:4435-130;CONF:4435-131;CONF:4435-132;CONF:4435-133;</t>
  </si>
  <si>
    <t>CONF:4435-134;CONF:4435-137;CONF:4435-135;CONF:4435-138;CONF:4435-139;CONF:4435-140;CONF:4435-136;CONF:4435-141;CONF:4435-142;</t>
  </si>
  <si>
    <t>CONF:4435-110;CONF:4435-163;</t>
  </si>
  <si>
    <t>CONF:4435-146;CONF:4435-147;</t>
  </si>
  <si>
    <t>CONF:4435-148;CONF:4435-164;CONF:4435-165;CONF:4435-145;</t>
  </si>
  <si>
    <t>CONF:4435-150;CONF:4435-151;</t>
  </si>
  <si>
    <t>CONF:4435-152;CONF:4435-166;</t>
  </si>
  <si>
    <t>CONF:4435-101;</t>
  </si>
  <si>
    <t>CONF:4435-102;</t>
  </si>
  <si>
    <t>CONF:4435-99;CONF:4435-106;CONF:4435-108;</t>
  </si>
  <si>
    <t>CONF:4435-97;CONF:4435-103;CONF:4435-104;</t>
  </si>
  <si>
    <t>CONF:4435-100;CONF:4435-107;</t>
  </si>
  <si>
    <t>CONF:4435-98;CONF:4435-109;</t>
  </si>
  <si>
    <t>CONF:3250-16899;</t>
  </si>
  <si>
    <t>CONF:3250-16900;</t>
  </si>
  <si>
    <t>CONF:3250-16933;CONF:3250-16934;CONF:3250-16937;</t>
  </si>
  <si>
    <t>CONF:3250-16895;CONF:3250-16940;CONF:3250-16941;CONF:3250-16939;CONF:3250-16942;CONF:3250-16943;</t>
  </si>
  <si>
    <t>CONF:3250-16896;CONF:3250-16906;CONF:3250-16912;CONF:3250-16897;CONF:3250-16920;CONF:3250-16898;CONF:3250-16902;</t>
  </si>
  <si>
    <t>CONF:3250-16916;</t>
  </si>
  <si>
    <t>CONF:3250-16903;CONF:3250-16917;</t>
  </si>
  <si>
    <t>CONF:3250-16913;</t>
  </si>
  <si>
    <t>CONF:3250-16923;CONF:3250-16925;CONF:3250-16926;CONF:3250-16924;CONF:3250-16927;CONF:3250-16928;CONF:3250-16929;CONF:3250-16930;</t>
  </si>
  <si>
    <t>CONF:3250-16907;CONF:3250-16921;CONF:3250-16922;CONF:3250-16931;CONF:3250-16908;CONF:3250-16909;CONF:3250-16914;</t>
  </si>
  <si>
    <t>CONF:3250-16910;CONF:3250-16911;CONF:3250-16915;CONF:3250-16918;</t>
  </si>
  <si>
    <t>CONF:3250-32960;</t>
  </si>
  <si>
    <t>CONF:3250-32961;</t>
  </si>
  <si>
    <t>CONF:3250-32951;CONF:3250-32955;CONF:3250-32956;</t>
  </si>
  <si>
    <t>CONF:3250-32952;CONF:3250-32957;CONF:3250-32958;</t>
  </si>
  <si>
    <t>CONF:3250-32962;CONF:3250-32963;CONF:3250-32964;</t>
  </si>
  <si>
    <t>CONF:3250-32950;CONF:3250-32954;</t>
  </si>
  <si>
    <t>CONF:3250-32953;CONF:3250-32965;CONF:3250-32966;</t>
  </si>
  <si>
    <t>CONF:4435-3;CONF:4435-7;CONF:4435-8;</t>
  </si>
  <si>
    <t>CONF:4435-5;CONF:4435-9;CONF:4435-10;</t>
  </si>
  <si>
    <t>CONF:4435-4;</t>
  </si>
  <si>
    <t>CONF:4435-6;</t>
  </si>
  <si>
    <t>CONF:4435-1;CONF:4435-159;</t>
  </si>
  <si>
    <t>CONF:3250-16935;CONF:3250-16936;CONF:3250-16938;</t>
  </si>
  <si>
    <t>CONF:3250-16892;</t>
  </si>
  <si>
    <t>CONF:3250-16891;</t>
  </si>
  <si>
    <t>CONF:3250-16894;</t>
  </si>
  <si>
    <t>CONF:3250-16904;CONF:3250-16905;</t>
  </si>
  <si>
    <t>CONF:4440-55;</t>
  </si>
  <si>
    <t>CONF:4440-40;CONF:4440-44;CONF:4440-53;</t>
  </si>
  <si>
    <t>CONF:4440-38;CONF:4440-45;CONF:4440-41;</t>
  </si>
  <si>
    <t>CONF:4440-42;</t>
  </si>
  <si>
    <t>CONF:4440-39;CONF:4440-54;CONF:4440-43;CONF:4440-50;CONF:4440-51;CONF:4440-52;CONF:4440-47;</t>
  </si>
  <si>
    <t>CONF:4440-6;CONF:4440-15;CONF:4440-36;</t>
  </si>
  <si>
    <t>CONF:4440-7;</t>
  </si>
  <si>
    <t>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t>
  </si>
  <si>
    <t>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t>
  </si>
  <si>
    <t>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</t>
  </si>
  <si>
    <t>CONF:4435-24;CONF:4435-25;CONF:4435-12;CONF:4435-18;CONF:4435-19;CONF:4435-13;CONF:4435-20;CONF:4435-21;CONF:4435-15;CONF:4435-16;CONF:4435-26;CONF:4435-11;CONF:4435-17;CONF:4435-14;</t>
  </si>
  <si>
    <t>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</t>
  </si>
  <si>
    <t>CONF:4435-101;CONF:4435-102;CONF:4435-99;CONF:4435-106;CONF:4435-108;CONF:4435-97;CONF:4435-103;CONF:4435-104;CONF:4435-100;CONF:4435-107;CONF:4435-98;CONF:4435-109;</t>
  </si>
  <si>
    <t>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</t>
  </si>
  <si>
    <t>CONF:3250-32960;CONF:3250-32961;CONF:3250-32951;CONF:3250-32955;CONF:3250-32956;CONF:3250-32952;CONF:3250-32957;CONF:3250-32958;CONF:3250-32962;CONF:3250-32963;CONF:3250-32964;CONF:3250-32950;CONF:3250-32954;CONF:3250-32953;CONF:3250-32965;CONF:3250-32966;</t>
  </si>
  <si>
    <t>UDI Organizer</t>
  </si>
  <si>
    <t xml:space="preserve"> &lt;b&gt;SHALL&lt;/b&gt; contain exactly one [1..1] &lt;b&gt;@classCode&lt;/b&gt;=&lt;b&gt;"CLUSTER"&lt;/b&gt;&lt;b&gt; (CONF:4437-3482)&lt;/b&gt;.</t>
  </si>
  <si>
    <t xml:space="preserve"> &lt;b&gt;SHALL&lt;/b&gt; contain exactly one [1..1] &lt;b&gt;@moodCode&lt;/b&gt;=&lt;b&gt;"EVN"&lt;/b&gt;&lt;b&gt; (CONF:4437-3483)&lt;/b&gt;.</t>
  </si>
  <si>
    <t xml:space="preserve"> &lt;b&gt;SHALL&lt;/b&gt; contain exactly one [1..1] &lt;b&gt;templateId&lt;/b&gt;&lt;b&gt; (CONF:4437-3480)&lt;/b&gt; such that it&lt;ul&gt;&lt;li&gt;&lt;b&gt;SHALL&lt;/b&gt; contain exactly one [1..1] &lt;b&gt;@root&lt;/b&gt;=&lt;b&gt;"2.16.840.1.113883.10.20.22.4.311"&lt;/b&gt;&lt;b&gt; (CONF:4437-3484)&lt;/b&gt;.&lt;/li&gt;&lt;/ul&gt;&lt;ul&gt;&lt;li&gt;&lt;b&gt;SHALL&lt;/b&gt; contain exactly one [1..1] &lt;b&gt;@extension&lt;/b&gt;=&lt;b&gt;"2019-06-21"&lt;/b&gt;&lt;b&gt; (CONF:4437-3485)&lt;/b&gt;.&lt;/li&gt;&lt;/ul&gt;</t>
  </si>
  <si>
    <t xml:space="preserve"> &lt;b&gt;SHALL&lt;/b&gt; contain exactly one [1..1] &lt;b&gt;id&lt;/b&gt;&lt;b&gt; (CONF:4437-3541)&lt;/b&gt;.&lt;ul&gt;&lt;li&gt;This id &lt;b&gt;SHALL&lt;/b&gt; contain exactly one [1..1] &lt;b&gt;@root&lt;/b&gt;&lt;b&gt; (CONF:4437-3542)&lt;/b&gt;.&lt;/li&gt;&lt;/ul&gt;</t>
  </si>
  <si>
    <t xml:space="preserve"> &lt;b&gt;MAY&lt;/b&gt; contain zero or one [0..1] &lt;b&gt;code&lt;/b&gt;&lt;b&gt; (CONF:4437-3481)&lt;/b&gt;.&lt;ul&gt;&lt;li&gt;The code, if present, &lt;b&gt;MAY&lt;/b&gt; contain zero or one [0..1] &lt;b&gt;@code&lt;/b&gt;=&lt;b&gt;"74711-3"&lt;/b&gt; Unique Device Identifier (CodeSystem: &lt;b&gt;LOINC 2.16.840.1.113883.6.1&lt;/b&gt;)&lt;b&gt; (CONF:4437-3486)&lt;/b&gt;.&lt;/li&gt;&lt;/ul&gt;&lt;ul&gt;&lt;li&gt;The code, if present, &lt;b&gt;SHALL&lt;/b&gt; contain exactly one [1..1] &lt;b&gt;@codeSystem&lt;/b&gt;=&lt;b&gt;"2.16.840.1.113883.6.1"&lt;/b&gt;&lt;b&gt; (CONF:4437-3487)&lt;/b&gt;.&lt;/li&gt;&lt;/ul&gt;</t>
  </si>
  <si>
    <t xml:space="preserve"> &lt;b&gt;SHALL&lt;/b&gt; contain exactly one [1..1] &lt;b&gt;statusCode&lt;/b&gt;&lt;b&gt; (CONF:4437-3490)&lt;/b&gt;.&lt;ul&gt;&lt;li&gt;This statusCode &lt;b&gt;SHALL&lt;/b&gt; contain exactly one [1..1] &lt;b&gt;@code&lt;/b&gt;=&lt;b&gt;"completed"&lt;/b&gt; Completed (CodeSystem: &lt;b&gt;HL7ActStatus 2.16.840.1.113883.5.14&lt;/b&gt;)&lt;b&gt; (CONF:4437-3543)&lt;/b&gt;.&lt;/li&gt;&lt;/ul&gt;</t>
  </si>
  <si>
    <t xml:space="preserve"> &lt;b&gt;SHALL&lt;/b&gt; contain exactly one [1..1] &lt;b&gt;component&lt;/b&gt;&lt;b&gt; (CONF:4437-3488)&lt;/b&gt; such that it&lt;ul&gt;&lt;li&gt;&lt;b&gt;SHALL&lt;/b&gt; contain exactly one [1..1]  Device Identifier Observation&lt;b&gt; (identifier: 2.16.840.1.113883.10.20.22.4.304)&lt;/b&gt;&lt;b&gt; (CONF:4437-3489)&lt;/b&gt;.&lt;/li&gt;&lt;/ul&gt;</t>
  </si>
  <si>
    <t xml:space="preserve"> &lt;b&gt;SHOULD&lt;/b&gt; contain zero or one [0..1] &lt;b&gt;component&lt;/b&gt;&lt;b&gt; (CONF:4437-3513)&lt;/b&gt; such that it&lt;ul&gt;&lt;li&gt;&lt;b&gt;SHALL&lt;/b&gt; contain exactly one [1..1]  Lot or Batch Number Observation&lt;b&gt; (identifier: 2.16.840.1.113883.10.20.22.4.315)&lt;/b&gt;&lt;b&gt; (CONF:4437-3514)&lt;/b&gt;.&lt;/li&gt;&lt;/ul&gt;</t>
  </si>
  <si>
    <t xml:space="preserve"> &lt;b&gt;SHOULD&lt;/b&gt; contain zero or one [0..1] &lt;b&gt;component&lt;/b&gt;&lt;b&gt; (CONF:4437-3515)&lt;/b&gt; such that it&lt;ul&gt;&lt;li&gt;&lt;b&gt;SHALL&lt;/b&gt; contain exactly one [1..1]  Serial Number Observation&lt;b&gt; (identifier: 2.16.840.1.113883.10.20.22.4.319)&lt;/b&gt;&lt;b&gt; (CONF:4437-3516)&lt;/b&gt;.&lt;/li&gt;&lt;/ul&gt;</t>
  </si>
  <si>
    <t xml:space="preserve"> &lt;b&gt;SHOULD&lt;/b&gt; contain zero or one [0..1] &lt;b&gt;component&lt;/b&gt;&lt;b&gt; (CONF:4437-3517)&lt;/b&gt; such that it&lt;ul&gt;&lt;li&gt;&lt;b&gt;SHALL&lt;/b&gt; contain exactly one [1..1]  Manufacturing Date Observation&lt;b&gt; (identifier: 2.16.840.1.113883.10.20.22.4.316)&lt;/b&gt;&lt;b&gt; (CONF:4437-3518)&lt;/b&gt;.&lt;/li&gt;&lt;/ul&gt;</t>
  </si>
  <si>
    <t xml:space="preserve"> &lt;b&gt;SHOULD&lt;/b&gt; contain zero or one [0..1] &lt;b&gt;component&lt;/b&gt;&lt;b&gt; (CONF:4437-3525)&lt;/b&gt; such that it&lt;ul&gt;&lt;li&gt;&lt;b&gt;SHALL&lt;/b&gt; contain exactly one [1..1]  Expiration Date Observation&lt;b&gt; (identifier: 2.16.840.1.113883.10.20.22.4.309)&lt;/b&gt;&lt;b&gt; (CONF:4437-3526)&lt;/b&gt;.&lt;/li&gt;&lt;/ul&gt;</t>
  </si>
  <si>
    <t xml:space="preserve"> &lt;b&gt;SHOULD&lt;/b&gt; contain zero or one [0..1] &lt;b&gt;component&lt;/b&gt;&lt;b&gt; (CONF:4437-3523)&lt;/b&gt; such that it&lt;ul&gt;&lt;li&gt;&lt;b&gt;SHALL&lt;/b&gt; contain exactly one [1..1]  Distinct Identification Code Observation&lt;b&gt; (identifier: 2.16.840.1.113883.10.20.22.4.308)&lt;/b&gt;&lt;b&gt; (CONF:4437-3524)&lt;/b&gt;.&lt;/li&gt;&lt;/ul&gt;</t>
  </si>
  <si>
    <t xml:space="preserve"> &lt;b&gt;MAY&lt;/b&gt; contain zero or one [0..1] &lt;b&gt;component&lt;/b&gt;&lt;b&gt; (CONF:4437-3521)&lt;/b&gt; such that it&lt;ul&gt;&lt;li&gt;&lt;b&gt;SHALL&lt;/b&gt; contain exactly one [1..1]  Brand Name Observation&lt;b&gt; (identifier: 2.16.840.1.113883.10.20.22.4.301)&lt;/b&gt;&lt;b&gt; (CONF:4437-3522)&lt;/b&gt;.&lt;/li&gt;&lt;/ul&gt;</t>
  </si>
  <si>
    <t xml:space="preserve"> &lt;b&gt;MAY&lt;/b&gt; contain zero or one [0..1] &lt;b&gt;component&lt;/b&gt;&lt;b&gt; (CONF:4437-3519)&lt;/b&gt; such that it&lt;ul&gt;&lt;li&gt;&lt;b&gt;SHALL&lt;/b&gt; contain exactly one [1..1]  Model Number Observation&lt;b&gt; (identifier: 2.16.840.1.113883.10.20.22.4.317)&lt;/b&gt;&lt;b&gt; (CONF:4437-3520)&lt;/b&gt;.&lt;/li&gt;&lt;/ul&gt;</t>
  </si>
  <si>
    <t xml:space="preserve"> &lt;b&gt;MAY&lt;/b&gt; contain zero or one [0..1] &lt;b&gt;component&lt;/b&gt;&lt;b&gt; (CONF:4437-3535)&lt;/b&gt; such that it&lt;ul&gt;&lt;li&gt;&lt;b&gt;SHALL&lt;/b&gt; contain exactly one [1..1]  Company Name Observation&lt;b&gt; (identifier: 2.16.840.1.113883.10.20.22.4.303)&lt;/b&gt;&lt;b&gt; (CONF:4437-3536)&lt;/b&gt;.&lt;/li&gt;&lt;/ul&gt;</t>
  </si>
  <si>
    <t xml:space="preserve"> &lt;b&gt;MAY&lt;/b&gt; contain zero or one [0..1] &lt;b&gt;component&lt;/b&gt;&lt;b&gt; (CONF:4437-3527)&lt;/b&gt; such that it&lt;ul&gt;&lt;li&gt;&lt;b&gt;SHALL&lt;/b&gt; contain exactly one [1..1]  Catalog Number Observation&lt;b&gt; (identifier: 2.16.840.1.113883.10.20.22.4.302)&lt;/b&gt;&lt;b&gt; (CONF:4437-3528)&lt;/b&gt;.&lt;/li&gt;&lt;/ul&gt;</t>
  </si>
  <si>
    <t xml:space="preserve"> &lt;b&gt;MAY&lt;/b&gt; contain zero or one [0..1] &lt;b&gt;component&lt;/b&gt;&lt;b&gt; (CONF:4437-3529)&lt;/b&gt; such that it&lt;ul&gt;&lt;li&gt;&lt;b&gt;SHALL&lt;/b&gt; contain exactly one [1..1]  Latex Safety Observation&lt;b&gt; (identifier: 2.16.840.1.113883.10.20.22.4.314)&lt;/b&gt;&lt;b&gt; (CONF:4437-3530)&lt;/b&gt;.&lt;/li&gt;&lt;/ul&gt;</t>
  </si>
  <si>
    <t xml:space="preserve"> &lt;b&gt;MAY&lt;/b&gt; contain zero or one [0..1] &lt;b&gt;component&lt;/b&gt;&lt;b&gt; (CONF:4437-3533)&lt;/b&gt; such that it&lt;ul&gt;&lt;li&gt;&lt;b&gt;SHALL&lt;/b&gt; contain exactly one [1..1]  MRI Safety Observation&lt;b&gt; (identifier: 2.16.840.1.113883.10.20.22.4.318)&lt;/b&gt;&lt;b&gt; (CONF:4437-3534)&lt;/b&gt;.&lt;/li&gt;&lt;/ul&gt;</t>
  </si>
  <si>
    <t xml:space="preserve"> &lt;b&gt;MAY&lt;/b&gt; contain zero or one [0..1] &lt;b&gt;component&lt;/b&gt;&lt;b&gt; (CONF:4437-3531)&lt;/b&gt; such that it&lt;ul&gt;&lt;li&gt;&lt;b&gt;SHALL&lt;/b&gt; contain exactly one [1..1]  Implantable Device Status Observation&lt;b&gt; (identifier: 2.16.840.1.113883.10.20.22.4.305)&lt;/b&gt;&lt;b&gt; (CONF:4437-3532)&lt;/b&gt;.&lt;/li&gt;&lt;/ul&gt;</t>
  </si>
  <si>
    <t>Brand Name Observation</t>
  </si>
  <si>
    <t xml:space="preserve"> &lt;b&gt;SHALL&lt;/b&gt; contain exactly one [1..1] &lt;b&gt;templateId&lt;/b&gt;&lt;b&gt; (CONF:4437-3403)&lt;/b&gt;.&lt;ul&gt;&lt;li&gt;This templateId &lt;b&gt;SHALL&lt;/b&gt; contain exactly one [1..1] &lt;b&gt;@root&lt;/b&gt;=&lt;b&gt;"2.16.840.1.113883.10.20.22.4.301"&lt;/b&gt;&lt;b&gt; (CONF:4437-3405)&lt;/b&gt;.&lt;br/&gt;Note: template oid&lt;/li&gt;&lt;/ul&gt;&lt;ul&gt;&lt;li&gt;This templateId &lt;b&gt;SHALL&lt;/b&gt; contain exactly one [1..1] &lt;b&gt;@extension&lt;/b&gt;=&lt;b&gt;"2019-06-21"&lt;/b&gt;&lt;b&gt; (CONF:4437-3406)&lt;/b&gt;.&lt;/li&gt;&lt;/ul&gt;</t>
  </si>
  <si>
    <t xml:space="preserve"> &lt;b&gt;SHALL&lt;/b&gt; contain exactly one [1..1] &lt;b&gt;code&lt;/b&gt;&lt;b&gt; (CONF:4437-3404)&lt;/b&gt;.&lt;br/&gt;Note: Code for "Device Brand Name"&lt;ul&gt;&lt;li&gt;This code &lt;b&gt;SHALL&lt;/b&gt; contain exactly one [1..1] &lt;b&gt;@code&lt;/b&gt;=&lt;b&gt;"C71898"&lt;/b&gt; Brand Name (CodeSystem: &lt;b&gt;NCI Thesaurus (NCIt) 2.16.840.1.113883.3.26.1.1&lt;/b&gt;&lt;b&gt; STATIC&lt;/b&gt;)&lt;b&gt; (CONF:4437-3407)&lt;/b&gt;.&lt;/li&gt;&lt;/ul&gt;&lt;ul&gt;&lt;li&gt;This code &lt;b&gt;SHALL&lt;/b&gt; contain exactly one [1..1] &lt;b&gt;@codeSystem&lt;/b&gt;=&lt;b&gt;"2.16.840.1.113883.3.26.1.1"&lt;/b&gt;&lt;b&gt; (CONF:4437-3408)&lt;/b&gt;.&lt;/li&gt;&lt;/ul&gt;&lt;ul&gt;&lt;li&gt;This code &lt;b&gt;MAY&lt;/b&gt; contain zero or one [0..1] &lt;b&gt;@codeSystemName&lt;/b&gt;=&lt;b&gt;"NCI Thesaurus"&lt;/b&gt;&lt;b&gt; (CONF:4437-3409)&lt;/b&gt;.&lt;/li&gt;&lt;/ul&gt;&lt;ul&gt;&lt;li&gt;This code &lt;b&gt;MAY&lt;/b&gt; contain zero or one [0..1] &lt;b&gt;@displayName&lt;/b&gt;=&lt;b&gt;"Brand Name"&lt;/b&gt;&lt;b&gt; (CONF:4437-3410)&lt;/b&gt;.&lt;/li&gt;&lt;/ul&gt;</t>
  </si>
  <si>
    <t xml:space="preserve"> &lt;b&gt;SHALL&lt;/b&gt; contain exactly one [1..1] &lt;b&gt;value&lt;/b&gt; with @xsi:type="ED"&lt;b&gt; (CONF:4437-3411)&lt;/b&gt;.&lt;br/&gt;Note: Brand Name as a text value</t>
  </si>
  <si>
    <t>Catalog Number Observation</t>
  </si>
  <si>
    <t xml:space="preserve"> &lt;b&gt;SHALL&lt;/b&gt; contain exactly one [1..1] &lt;b&gt;templateId&lt;/b&gt;&lt;b&gt; (CONF:4437-3432)&lt;/b&gt;.&lt;ul&gt;&lt;li&gt;This templateId &lt;b&gt;SHALL&lt;/b&gt; contain exactly one [1..1] &lt;b&gt;@root&lt;/b&gt;=&lt;b&gt;"2.16.840.1.113883.10.20.22.4.302"&lt;/b&gt;&lt;b&gt; (CONF:4437-3434)&lt;/b&gt;.&lt;br/&gt;Note: template oid&lt;/li&gt;&lt;/ul&gt;&lt;ul&gt;&lt;li&gt;This templateId &lt;b&gt;SHALL&lt;/b&gt; contain exactly one [1..1] &lt;b&gt;@extension&lt;/b&gt;=&lt;b&gt;"2019-06-21"&lt;/b&gt;&lt;b&gt; (CONF:4437-3435)&lt;/b&gt;.&lt;/li&gt;&lt;/ul&gt;</t>
  </si>
  <si>
    <t xml:space="preserve"> &lt;b&gt;SHALL&lt;/b&gt; contain exactly one [1..1] &lt;b&gt;code&lt;/b&gt;&lt;b&gt; (CONF:4437-3433)&lt;/b&gt;.&lt;br/&gt;Note: Code for "Device Catalog Number"&lt;ul&gt;&lt;li&gt;This code &lt;b&gt;SHALL&lt;/b&gt; contain exactly one [1..1] &lt;b&gt;@code&lt;/b&gt;=&lt;b&gt;"C99286"&lt;/b&gt; Catalog Number (CodeSystem: &lt;b&gt;NCI Thesaurus (NCIt) 2.16.840.1.113883.3.26.1.1&lt;/b&gt;&lt;b&gt; STATIC&lt;/b&gt;)&lt;b&gt; (CONF:4437-3436)&lt;/b&gt;.&lt;/li&gt;&lt;/ul&gt;&lt;ul&gt;&lt;li&gt;This code &lt;b&gt;SHALL&lt;/b&gt; contain exactly one [1..1] &lt;b&gt;@codeSystem&lt;/b&gt;=&lt;b&gt;"2.16.840.1.113883.3.26.1.1"&lt;/b&gt;&lt;b&gt; (CONF:4437-3437)&lt;/b&gt;.&lt;/li&gt;&lt;/ul&gt;&lt;ul&gt;&lt;li&gt;This code &lt;b&gt;MAY&lt;/b&gt; contain zero or one [0..1] &lt;b&gt;@codeSystemName&lt;/b&gt;=&lt;b&gt;"NCI Thesaurus"&lt;/b&gt;&lt;b&gt; (CONF:4437-3438)&lt;/b&gt;.&lt;/li&gt;&lt;/ul&gt;&lt;ul&gt;&lt;li&gt;This code &lt;b&gt;MAY&lt;/b&gt; contain zero or one [0..1] &lt;b&gt;@displayName&lt;/b&gt;=&lt;b&gt;"Catalog Number"&lt;/b&gt;&lt;b&gt; (CONF:4437-3439)&lt;/b&gt;.&lt;/li&gt;&lt;/ul&gt;</t>
  </si>
  <si>
    <t xml:space="preserve"> &lt;b&gt;SHALL&lt;/b&gt; contain exactly one [1..1] &lt;b&gt;value&lt;/b&gt; with @xsi:type="ED"&lt;b&gt; (CONF:4437-3440)&lt;/b&gt;.&lt;br/&gt;Note: Catalog Number as a text value</t>
  </si>
  <si>
    <t>Company Name Observation</t>
  </si>
  <si>
    <t xml:space="preserve"> &lt;b&gt;SHALL&lt;/b&gt; contain exactly one [1..1] &lt;b&gt;templateId&lt;/b&gt;&lt;b&gt; (CONF:4437-3441)&lt;/b&gt;.&lt;ul&gt;&lt;li&gt;This templateId &lt;b&gt;SHALL&lt;/b&gt; contain exactly one [1..1] &lt;b&gt;@root&lt;/b&gt;=&lt;b&gt;"2.16.840.1.113883.10.20.22.4.303"&lt;/b&gt;&lt;b&gt; (CONF:4437-3443)&lt;/b&gt;.&lt;br/&gt;Note: template oid&lt;/li&gt;&lt;/ul&gt;&lt;ul&gt;&lt;li&gt;This templateId &lt;b&gt;SHALL&lt;/b&gt; contain exactly one [1..1] &lt;b&gt;@extension&lt;/b&gt;=&lt;b&gt;"2019-06-21"&lt;/b&gt;&lt;b&gt; (CONF:4437-3444)&lt;/b&gt;.&lt;/li&gt;&lt;/ul&gt;</t>
  </si>
  <si>
    <t xml:space="preserve"> &lt;b&gt;SHALL&lt;/b&gt; contain exactly one [1..1] &lt;b&gt;code&lt;/b&gt;&lt;b&gt; (CONF:4437-3442)&lt;/b&gt;.&lt;br/&gt;Note: Code for "Company Name"&lt;ul&gt;&lt;li&gt;This code &lt;b&gt;SHALL&lt;/b&gt; contain exactly one [1..1] &lt;b&gt;@code&lt;/b&gt;=&lt;b&gt;"C54131"&lt;/b&gt; Company Name  (CodeSystem: &lt;b&gt;NCI Thesaurus (NCIt) 2.16.840.1.113883.3.26.1.1&lt;/b&gt;&lt;b&gt; STATIC&lt;/b&gt;)&lt;b&gt; (CONF:4437-3445)&lt;/b&gt;.&lt;/li&gt;&lt;/ul&gt;&lt;ul&gt;&lt;li&gt;This code &lt;b&gt;SHALL&lt;/b&gt; contain exactly one [1..1] &lt;b&gt;@codeSystem&lt;/b&gt;=&lt;b&gt;"2.16.840.1.113883.3.26.1.1"&lt;/b&gt;&lt;b&gt; (CONF:4437-3446)&lt;/b&gt;.&lt;/li&gt;&lt;/ul&gt;&lt;ul&gt;&lt;li&gt;This code &lt;b&gt;MAY&lt;/b&gt; contain zero or one [0..1] &lt;b&gt;@codeSystemName&lt;/b&gt;=&lt;b&gt;"NCI Thesaurus"&lt;/b&gt;&lt;b&gt; (CONF:4437-3447)&lt;/b&gt;.&lt;/li&gt;&lt;/ul&gt;&lt;ul&gt;&lt;li&gt;This code &lt;b&gt;MAY&lt;/b&gt; contain zero or one [0..1] &lt;b&gt;@displayName&lt;/b&gt;=&lt;b&gt;"Company Name"&lt;/b&gt;&lt;b&gt; (CONF:4437-3448)&lt;/b&gt;.&lt;/li&gt;&lt;/ul&gt;</t>
  </si>
  <si>
    <t xml:space="preserve"> &lt;b&gt;SHALL&lt;/b&gt; contain exactly one [1..1] &lt;b&gt;value&lt;/b&gt; with @xsi:type="ED"&lt;b&gt; (CONF:4437-3449)&lt;/b&gt;.&lt;br/&gt;Note: Brand Name as a text value</t>
  </si>
  <si>
    <t>Device Identifier Observation</t>
  </si>
  <si>
    <t xml:space="preserve"> &lt;b&gt;SHALL&lt;/b&gt; contain exactly one [1..1] &lt;b&gt;templateId&lt;/b&gt;&lt;b&gt; (CONF:4437-3421)&lt;/b&gt;.&lt;ul&gt;&lt;li&gt;This templateId &lt;b&gt;SHALL&lt;/b&gt; contain exactly one [1..1] &lt;b&gt;@root&lt;/b&gt;=&lt;b&gt;"2.16.840.1.113883.10.20.22.4.304"&lt;/b&gt;&lt;b&gt; (CONF:4437-3424)&lt;/b&gt;.&lt;br/&gt;Note: template oid&lt;/li&gt;&lt;/ul&gt;&lt;ul&gt;&lt;li&gt;This templateId &lt;b&gt;SHALL&lt;/b&gt; contain exactly one [1..1] &lt;b&gt;@extension&lt;/b&gt;=&lt;b&gt;"2019-06-21"&lt;/b&gt;&lt;b&gt; (CONF:4437-3425)&lt;/b&gt;.&lt;/li&gt;&lt;/ul&gt;</t>
  </si>
  <si>
    <t xml:space="preserve"> &lt;b&gt;SHALL&lt;/b&gt; contain exactly one [1..1] &lt;b&gt;code&lt;/b&gt;&lt;b&gt; (CONF:4437-3422)&lt;/b&gt;.&lt;br/&gt;Note: Primary DI Number Code from NCIt&lt;ul&gt;&lt;li&gt;This code &lt;b&gt;SHALL&lt;/b&gt; contain exactly one [1..1] &lt;b&gt;@code&lt;/b&gt;=&lt;b&gt;"C101722"&lt;/b&gt; Primary DI Number (CodeSystem: &lt;b&gt;NCI Thesaurus (NCIt) 2.16.840.1.113883.3.26.1.1&lt;/b&gt;&lt;b&gt; STATIC&lt;/b&gt;)&lt;b&gt; (CONF:4437-3426)&lt;/b&gt;.&lt;/li&gt;&lt;/ul&gt;&lt;ul&gt;&lt;li&gt;This code &lt;b&gt;SHALL&lt;/b&gt; contain exactly one [1..1] &lt;b&gt;@codeSystem&lt;/b&gt;=&lt;b&gt;"2.16.840.1.113883.3.26.1.1"&lt;/b&gt;&lt;b&gt; (CONF:4437-3427)&lt;/b&gt;.&lt;/li&gt;&lt;/ul&gt;&lt;ul&gt;&lt;li&gt;This code &lt;b&gt;MAY&lt;/b&gt; contain zero or one [0..1] &lt;b&gt;@codeSystemName&lt;/b&gt;=&lt;b&gt;"NCI Thesaurus"&lt;/b&gt;&lt;b&gt; (CONF:4437-3428)&lt;/b&gt;.&lt;/li&gt;&lt;/ul&gt;&lt;ul&gt;&lt;li&gt;This code &lt;b&gt;MAY&lt;/b&gt; contain zero or one [0..1] &lt;b&gt;@displayName&lt;/b&gt;=&lt;b&gt;"Primary DI Number"&lt;/b&gt;&lt;b&gt; (CONF:4437-3429)&lt;/b&gt;.&lt;/li&gt;&lt;/ul&gt;</t>
  </si>
  <si>
    <t xml:space="preserve"> &lt;b&gt;SHALL&lt;/b&gt; contain exactly one [1..1] &lt;b&gt;value&lt;/b&gt; with @xsi:type="II"&lt;b&gt; (CONF:4437-3423)&lt;/b&gt;.&lt;br/&gt;Note: This value is assigned by the Manufacturer by using an FDA-accredited UDI-issuing agency&lt;ul&gt;&lt;li&gt;This value &lt;b&gt;SHALL&lt;/b&gt; contain exactly one [1..1] &lt;b&gt;@root&lt;/b&gt;&lt;b&gt; (CONF:4437-3430)&lt;/b&gt;.&lt;/li&gt;&lt;/ul&gt;&lt;ul&gt;&lt;li&gt;This value &lt;b&gt;SHALL&lt;/b&gt; contain exactly one [1..1] &lt;b&gt;@extension&lt;/b&gt;&lt;b&gt; (CONF:4437-3431)&lt;/b&gt;.&lt;/li&gt;&lt;/ul&gt;&lt;ul&gt;&lt;li&gt;This value &lt;b&gt;SHALL&lt;/b&gt; contain exactly one [1..1] &lt;b&gt;@displayable&lt;/b&gt;=&lt;b&gt;"true"&lt;/b&gt;&lt;b&gt; (CONF:4437-3540)&lt;/b&gt;.&lt;/li&gt;&lt;/ul&gt;</t>
  </si>
  <si>
    <t>Distinct Identification Code Observation</t>
  </si>
  <si>
    <t xml:space="preserve"> &lt;b&gt;SHALL&lt;/b&gt; contain exactly one [1..1] &lt;b&gt;templateId&lt;/b&gt;&lt;b&gt; (CONF:4437-3348)&lt;/b&gt;.&lt;ul&gt;&lt;li&gt;This templateId &lt;b&gt;SHALL&lt;/b&gt; contain exactly one [1..1] &lt;b&gt;@root&lt;/b&gt;=&lt;b&gt;"2.16.840.1.113883.10.20.22.4.308"&lt;/b&gt;&lt;b&gt; (CONF:4437-3350)&lt;/b&gt;.&lt;br/&gt;Note: template oid&lt;/li&gt;&lt;/ul&gt;&lt;ul&gt;&lt;li&gt;This templateId &lt;b&gt;SHALL&lt;/b&gt; contain exactly one [1..1] &lt;b&gt;@extension&lt;/b&gt;=&lt;b&gt;"2019-06-21"&lt;/b&gt;&lt;b&gt; (CONF:4437-3351)&lt;/b&gt;.&lt;/li&gt;&lt;/ul&gt;</t>
  </si>
  <si>
    <t xml:space="preserve"> &lt;b&gt;SHALL&lt;/b&gt; contain exactly one [1..1] &lt;b&gt;code&lt;/b&gt;&lt;b&gt; (CONF:4437-3349)&lt;/b&gt;.&lt;br/&gt;Note: Distinct Identification Code from NCIt&lt;ul&gt;&lt;li&gt;This code &lt;b&gt;SHALL&lt;/b&gt; contain exactly one [1..1] &lt;b&gt;@code&lt;/b&gt;=&lt;b&gt;"C113843"&lt;/b&gt; Distinct Identification Code  (CodeSystem: &lt;b&gt;NCI Thesaurus (NCIt) 2.16.840.1.113883.3.26.1.1&lt;/b&gt;&lt;b&gt; STATIC&lt;/b&gt;)&lt;b&gt; (CONF:4437-3355)&lt;/b&gt;.&lt;/li&gt;&lt;/ul&gt;&lt;ul&gt;&lt;li&gt;This code &lt;b&gt;SHALL&lt;/b&gt; contain exactly one [1..1] &lt;b&gt;@codeSystem&lt;/b&gt;=&lt;b&gt;"2.16.840.1.113883.3.26.1.1"&lt;/b&gt;&lt;b&gt; (CONF:4437-3352)&lt;/b&gt;.&lt;/li&gt;&lt;/ul&gt;&lt;ul&gt;&lt;li&gt;This code &lt;b&gt;MAY&lt;/b&gt; contain zero or one [0..1] &lt;b&gt;@codeSystemName&lt;/b&gt;=&lt;b&gt;"NCI Thesaurus"&lt;/b&gt;&lt;b&gt; (CONF:4437-3353)&lt;/b&gt;.&lt;/li&gt;&lt;/ul&gt;&lt;ul&gt;&lt;li&gt;This code &lt;b&gt;MAY&lt;/b&gt; contain zero or one [0..1] &lt;b&gt;@displayName&lt;/b&gt;=&lt;b&gt;"Distinct Identification Code"&lt;/b&gt;&lt;b&gt; (CONF:4437-3354)&lt;/b&gt;.&lt;/li&gt;&lt;/ul&gt;</t>
  </si>
  <si>
    <t xml:space="preserve"> &lt;b&gt;SHALL&lt;/b&gt; contain exactly one [1..1] &lt;b&gt;value&lt;/b&gt; with @xsi:type="ED"&lt;b&gt; (CONF:4437-3340)&lt;/b&gt;.</t>
  </si>
  <si>
    <t>Expiration Date Observation</t>
  </si>
  <si>
    <t xml:space="preserve"> &lt;b&gt;SHALL&lt;/b&gt; contain exactly one [1..1] &lt;b&gt;templateId&lt;/b&gt;&lt;b&gt; (CONF:4437-3393)&lt;/b&gt;.&lt;ul&gt;&lt;li&gt;This templateId &lt;b&gt;SHALL&lt;/b&gt; contain exactly one [1..1] &lt;b&gt;@root&lt;/b&gt;=&lt;b&gt;"2.16.840.1.113883.10.20.22.4.309"&lt;/b&gt;&lt;b&gt; (CONF:4437-3396)&lt;/b&gt;.&lt;br/&gt;Note: template oid&lt;/li&gt;&lt;/ul&gt;&lt;ul&gt;&lt;li&gt;This templateId &lt;b&gt;SHALL&lt;/b&gt; contain exactly one [1..1] &lt;b&gt;@extension&lt;/b&gt;=&lt;b&gt;"2019-06-21"&lt;/b&gt;&lt;b&gt; (CONF:4437-3397)&lt;/b&gt;.&lt;/li&gt;&lt;/ul&gt;</t>
  </si>
  <si>
    <t xml:space="preserve"> &lt;b&gt;SHALL&lt;/b&gt; contain exactly one [1..1] &lt;b&gt;code&lt;/b&gt;&lt;b&gt; (CONF:4437-3394)&lt;/b&gt;.&lt;br/&gt;Note: Code for "Expiration Date"&lt;ul&gt;&lt;li&gt;This code &lt;b&gt;SHALL&lt;/b&gt; contain exactly one [1..1] &lt;b&gt;@code&lt;/b&gt;=&lt;b&gt;"C101670"&lt;/b&gt; Expiration Date (CodeSystem: &lt;b&gt;NCI Thesaurus (NCIt) 2.16.840.1.113883.3.26.1.1&lt;/b&gt;&lt;b&gt; STATIC&lt;/b&gt;)&lt;b&gt; (CONF:4437-3398)&lt;/b&gt;.&lt;br/&gt;Note: Expiration Date code&lt;/li&gt;&lt;/ul&gt;&lt;ul&gt;&lt;li&gt;This code &lt;b&gt;SHALL&lt;/b&gt; contain exactly one [1..1] &lt;b&gt;@codeSystem&lt;/b&gt;=&lt;b&gt;"2.16.840.1.113883.3.26.1.1"&lt;/b&gt;&lt;b&gt; (CONF:4437-3399)&lt;/b&gt;.&lt;/li&gt;&lt;/ul&gt;&lt;ul&gt;&lt;li&gt;This code &lt;b&gt;MAY&lt;/b&gt; contain zero or one [0..1] &lt;b&gt;@codeSystemName&lt;/b&gt;=&lt;b&gt;"NCI Thesaurus"&lt;/b&gt;&lt;b&gt; (CONF:4437-3400)&lt;/b&gt;.&lt;/li&gt;&lt;/ul&gt;&lt;ul&gt;&lt;li&gt;This code &lt;b&gt;MAY&lt;/b&gt; contain zero or one [0..1] &lt;b&gt;@displayName&lt;/b&gt;=&lt;b&gt;"Expiration Date"&lt;/b&gt;&lt;b&gt; (CONF:4437-3401)&lt;/b&gt;.&lt;/li&gt;&lt;/ul&gt;</t>
  </si>
  <si>
    <t xml:space="preserve"> &lt;b&gt;SHALL&lt;/b&gt; contain exactly one [1..1] &lt;b&gt;value&lt;/b&gt; with @xsi:type="TS"&lt;b&gt; (CONF:4437-3395)&lt;/b&gt;.&lt;br/&gt;Note:  Expiration Date as a time stamp&lt;ul&gt;&lt;li&gt;This value &lt;b&gt;SHALL&lt;/b&gt; contain exactly one [1..1] &lt;b&gt;@value&lt;/b&gt;&lt;b&gt; (CONF:4437-3402)&lt;/b&gt;.&lt;/li&gt;&lt;/ul&gt;</t>
  </si>
  <si>
    <t>Implantable Device Status Observation</t>
  </si>
  <si>
    <t xml:space="preserve"> &lt;b&gt;SHALL&lt;/b&gt; contain exactly one [1..1] &lt;b&gt;templateId&lt;/b&gt;&lt;b&gt; (CONF:4437-3502)&lt;/b&gt;.&lt;ul&gt;&lt;li&gt;This templateId &lt;b&gt;SHALL&lt;/b&gt; contain exactly one [1..1] &lt;b&gt;@root&lt;/b&gt;=&lt;b&gt;"2.16.840.1.113883.10.20.22.4.305"&lt;/b&gt;&lt;b&gt; (CONF:4437-3505)&lt;/b&gt;.&lt;br/&gt;Note: template oid&lt;/li&gt;&lt;/ul&gt;&lt;ul&gt;&lt;li&gt;This templateId &lt;b&gt;SHALL&lt;/b&gt; contain exactly one [1..1] &lt;b&gt;@extension&lt;/b&gt;=&lt;b&gt;"2019-06-21"&lt;/b&gt;&lt;b&gt; (CONF:4437-3506)&lt;/b&gt;.&lt;/li&gt;&lt;/ul&gt;</t>
  </si>
  <si>
    <t xml:space="preserve"> &lt;b&gt;SHALL&lt;/b&gt; contain exactly one [1..1] &lt;b&gt;code&lt;/b&gt;&lt;b&gt; (CONF:4437-3503)&lt;/b&gt;.&lt;br/&gt;Note: Code for "Implantable Device Status"&lt;ul&gt;&lt;li&gt;This code &lt;b&gt;SHALL&lt;/b&gt; contain exactly one [1..1] &lt;b&gt;@code&lt;/b&gt;=&lt;b&gt;"C160939"&lt;/b&gt; Implantable Device Status (CodeSystem: &lt;b&gt;NCI Thesaurus (NCIt) 2.16.840.1.113883.3.26.1.1&lt;/b&gt;&lt;b&gt; STATIC&lt;/b&gt;)&lt;b&gt; (CONF:4437-3507)&lt;/b&gt;.&lt;/li&gt;&lt;/ul&gt;&lt;ul&gt;&lt;li&gt;This code &lt;b&gt;SHALL&lt;/b&gt; contain exactly one [1..1] &lt;b&gt;@codeSystem&lt;/b&gt;=&lt;b&gt;"2.16.840.1.113883.3.26.1.1"&lt;/b&gt;&lt;b&gt; (CONF:4437-3508)&lt;/b&gt;.&lt;/li&gt;&lt;/ul&gt;&lt;ul&gt;&lt;li&gt;This code &lt;b&gt;MAY&lt;/b&gt; contain zero or one [0..1] &lt;b&gt;@codeSystemName&lt;/b&gt;=&lt;b&gt;"NCI Thesaurus"&lt;/b&gt;&lt;b&gt; (CONF:4437-3509)&lt;/b&gt;.&lt;/li&gt;&lt;/ul&gt;&lt;ul&gt;&lt;li&gt;This code &lt;b&gt;MAY&lt;/b&gt; contain zero or one [0..1] &lt;b&gt;@displayName&lt;/b&gt;=&lt;b&gt;"Implantable Device Status"&lt;/b&gt;&lt;b&gt; (CONF:4437-3510)&lt;/b&gt;.&lt;/li&gt;&lt;/ul&gt;</t>
  </si>
  <si>
    <t xml:space="preserve"> &lt;b&gt;SHALL&lt;/b&gt; contain exactly one [1..1] &lt;b&gt;value&lt;/b&gt; with @xsi:type="CD", where the code &lt;b&gt;SHALL&lt;/b&gt; be selected from CodeSystem &lt;b&gt;NCI Thesaurus (NCIt) (2.16.840.1.113883.3.26.1.1)&lt;/b&gt;&lt;b&gt; (CONF:4437-3504)&lt;/b&gt;.&lt;ul&gt;&lt;li&gt;This value &lt;b&gt;SHALL&lt;/b&gt; contain zero or one [0..1] &lt;b&gt;@code&lt;/b&gt;&lt;b&gt; (CONF:4437-3511)&lt;/b&gt;.&lt;/li&gt;&lt;/ul&gt;&lt;ul&gt;&lt;li&gt;This value &lt;b&gt;SHALL&lt;/b&gt; contain exactly one [1..1] &lt;b&gt;@codeSystem&lt;/b&gt;=&lt;b&gt;"2.16.840.1.113883.3.26.1.1"&lt;/b&gt;&lt;b&gt; (CONF:4437-3512)&lt;/b&gt;.&lt;/li&gt;&lt;/ul&gt;&lt;ul&gt;&lt;li&gt;This value &lt;b&gt;SHOULD&lt;/b&gt; contain zero or one [0..1] &lt;b&gt;@sdtc:valueSet&lt;/b&gt;=&lt;b&gt;"2.16.840.1.113762.1.4.1021.48"&lt;/b&gt;&lt;b&gt; (CONF:4437-3539)&lt;/b&gt;.&lt;/li&gt;&lt;/ul&gt;</t>
  </si>
  <si>
    <t>Latex Safety Observation</t>
  </si>
  <si>
    <t xml:space="preserve"> &lt;b&gt;SHALL&lt;/b&gt; contain exactly one [1..1] &lt;b&gt;templateId&lt;/b&gt;&lt;b&gt; (CONF:4437-3491)&lt;/b&gt;.&lt;ul&gt;&lt;li&gt;This templateId &lt;b&gt;SHALL&lt;/b&gt; contain exactly one [1..1] &lt;b&gt;@root&lt;/b&gt;=&lt;b&gt;"2.16.840.1.113883.10.20.22.4.314"&lt;/b&gt;&lt;b&gt; (CONF:4437-3494)&lt;/b&gt;.&lt;br/&gt;Note: template oid&lt;/li&gt;&lt;/ul&gt;&lt;ul&gt;&lt;li&gt;This templateId &lt;b&gt;SHALL&lt;/b&gt; contain exactly one [1..1] &lt;b&gt;@extension&lt;/b&gt;=&lt;b&gt;"2019-06-21"&lt;/b&gt;&lt;b&gt; (CONF:4437-3495)&lt;/b&gt;.&lt;/li&gt;&lt;/ul&gt;</t>
  </si>
  <si>
    <t xml:space="preserve"> &lt;b&gt;SHALL&lt;/b&gt; contain exactly one [1..1] &lt;b&gt;code&lt;/b&gt;&lt;b&gt; (CONF:4437-3492)&lt;/b&gt;.&lt;br/&gt;Note: Code for "Latex Status"&lt;ul&gt;&lt;li&gt;This code &lt;b&gt;SHALL&lt;/b&gt; contain exactly one [1..1] &lt;b&gt;@code&lt;/b&gt;=&lt;b&gt;"C160938"&lt;/b&gt; Latex Safety Status (CodeSystem: &lt;b&gt;NCI Thesaurus (NCIt) 2.16.840.1.113883.3.26.1.1&lt;/b&gt;&lt;b&gt; STATIC&lt;/b&gt;)&lt;b&gt; (CONF:4437-3496)&lt;/b&gt;.&lt;/li&gt;&lt;/ul&gt;&lt;ul&gt;&lt;li&gt;This code &lt;b&gt;SHALL&lt;/b&gt; contain exactly one [1..1] &lt;b&gt;@codeSystem&lt;/b&gt;=&lt;b&gt;"2.16.840.1.113883.3.26.1.1"&lt;/b&gt;&lt;b&gt; (CONF:4437-3497)&lt;/b&gt;.&lt;/li&gt;&lt;/ul&gt;&lt;ul&gt;&lt;li&gt;This code &lt;b&gt;MAY&lt;/b&gt; contain zero or one [0..1] &lt;b&gt;@codeSystemName&lt;/b&gt;=&lt;b&gt;"NCI Thesaurus"&lt;/b&gt;&lt;b&gt; (CONF:4437-3498)&lt;/b&gt;.&lt;/li&gt;&lt;/ul&gt;&lt;ul&gt;&lt;li&gt;This code &lt;b&gt;MAY&lt;/b&gt; contain zero or one [0..1] &lt;b&gt;@displayName&lt;/b&gt;=&lt;b&gt;"Latex Safety Status"&lt;/b&gt;&lt;b&gt; (CONF:4437-3499)&lt;/b&gt;.&lt;/li&gt;&lt;/ul&gt;</t>
  </si>
  <si>
    <t xml:space="preserve"> &lt;b&gt;SHALL&lt;/b&gt; contain exactly one [1..1] &lt;b&gt;value&lt;/b&gt; with @xsi:type="CD", where the code &lt;b&gt;SHALL&lt;/b&gt; be selected from CodeSystem &lt;b&gt;NCI Thesaurus (NCIt) (2.16.840.1.113883.3.26.1.1)&lt;/b&gt;&lt;b&gt; (CONF:4437-3493)&lt;/b&gt;.&lt;ul&gt;&lt;li&gt;This value &lt;b&gt;SHALL&lt;/b&gt; contain zero or one [0..1] &lt;b&gt;@code&lt;/b&gt;&lt;b&gt; (CONF:4437-3500)&lt;/b&gt;.&lt;/li&gt;&lt;/ul&gt;&lt;ul&gt;&lt;li&gt;This value &lt;b&gt;SHALL&lt;/b&gt; contain exactly one [1..1] &lt;b&gt;@codeSystem&lt;/b&gt;=&lt;b&gt;"2.16.840.1.113883.3.26.1.1"&lt;/b&gt;&lt;b&gt; (CONF:4437-3501)&lt;/b&gt;.&lt;/li&gt;&lt;/ul&gt;&lt;ul&gt;&lt;li&gt;This value &lt;b&gt;SHOULD&lt;/b&gt; contain zero or one [0..1] &lt;b&gt;@sdtc:valueSet&lt;/b&gt;=&lt;b&gt;"2.16.840.1.113762.1.4.1021.47"&lt;/b&gt;&lt;b&gt; (CONF:4437-3538)&lt;/b&gt;.&lt;/li&gt;&lt;/ul&gt;</t>
  </si>
  <si>
    <t>Lot or Batch Number Observation</t>
  </si>
  <si>
    <t xml:space="preserve"> &lt;b&gt;SHALL&lt;/b&gt; contain exactly one [1..1] &lt;b&gt;templateId&lt;/b&gt;&lt;b&gt; (CONF:4437-3450)&lt;/b&gt;.&lt;ul&gt;&lt;li&gt;This templateId &lt;b&gt;SHALL&lt;/b&gt; contain exactly one [1..1] &lt;b&gt;@root&lt;/b&gt;=&lt;b&gt;"2.16.840.1.113883.10.20.22.4.315"&lt;/b&gt;&lt;b&gt; (CONF:4437-3452)&lt;/b&gt;.&lt;br/&gt;Note: template oid&lt;/li&gt;&lt;/ul&gt;&lt;ul&gt;&lt;li&gt;This templateId &lt;b&gt;SHALL&lt;/b&gt; contain exactly one [1..1] &lt;b&gt;@extension&lt;/b&gt;=&lt;b&gt;"2019-06-21"&lt;/b&gt;&lt;b&gt; (CONF:4437-3453)&lt;/b&gt;.&lt;/li&gt;&lt;/ul&gt;</t>
  </si>
  <si>
    <t xml:space="preserve"> &lt;b&gt;SHALL&lt;/b&gt; contain exactly one [1..1] &lt;b&gt;code&lt;/b&gt;&lt;b&gt; (CONF:4437-3451)&lt;/b&gt;.&lt;br/&gt;Note: Code for "Lot or Batch Number"&lt;ul&gt;&lt;li&gt;This code &lt;b&gt;SHALL&lt;/b&gt; contain exactly one [1..1] &lt;b&gt;@code&lt;/b&gt;=&lt;b&gt;"C101672"&lt;/b&gt; Lot or Batch Number  (CodeSystem: &lt;b&gt;NCI Thesaurus (NCIt) 2.16.840.1.113883.3.26.1.1&lt;/b&gt;&lt;b&gt; STATIC&lt;/b&gt;)&lt;b&gt; (CONF:4437-3454)&lt;/b&gt;.&lt;/li&gt;&lt;/ul&gt;&lt;ul&gt;&lt;li&gt;This code &lt;b&gt;SHALL&lt;/b&gt; contain exactly one [1..1] &lt;b&gt;@codeSystem&lt;/b&gt;=&lt;b&gt;"2.16.840.1.113883.3.26.1.1"&lt;/b&gt;&lt;b&gt; (CONF:4437-3455)&lt;/b&gt;.&lt;/li&gt;&lt;/ul&gt;&lt;ul&gt;&lt;li&gt;This code &lt;b&gt;MAY&lt;/b&gt; contain zero or one [0..1] &lt;b&gt;@codeSystemName&lt;/b&gt;=&lt;b&gt;"NCI Thesaurus"&lt;/b&gt;&lt;b&gt; (CONF:4437-3456)&lt;/b&gt;.&lt;/li&gt;&lt;/ul&gt;&lt;ul&gt;&lt;li&gt;This code &lt;b&gt;MAY&lt;/b&gt; contain zero or one [0..1] &lt;b&gt;@displayName&lt;/b&gt;=&lt;b&gt;"Lot or Batch Number"&lt;/b&gt;&lt;b&gt; (CONF:4437-3457)&lt;/b&gt;.&lt;/li&gt;&lt;/ul&gt;</t>
  </si>
  <si>
    <t xml:space="preserve"> &lt;b&gt;SHALL&lt;/b&gt; contain exactly one [1..1] &lt;b&gt;value&lt;/b&gt; with @xsi:type="ST"&lt;b&gt; (CONF:4437-3458)&lt;/b&gt;.</t>
  </si>
  <si>
    <t>Manufacturing Date Observation</t>
  </si>
  <si>
    <t xml:space="preserve"> &lt;b&gt;SHALL&lt;/b&gt; contain exactly one [1..1] &lt;b&gt;templateId&lt;/b&gt;&lt;b&gt; (CONF:4437-3459)&lt;/b&gt;.&lt;ul&gt;&lt;li&gt;This templateId &lt;b&gt;SHALL&lt;/b&gt; contain exactly one [1..1] &lt;b&gt;@root&lt;/b&gt;=&lt;b&gt;"2.16.840.1.113883.10.20.22.4.316"&lt;/b&gt;&lt;b&gt; (CONF:4437-3462)&lt;/b&gt;.&lt;br/&gt;Note: template oid&lt;/li&gt;&lt;/ul&gt;&lt;ul&gt;&lt;li&gt;This templateId &lt;b&gt;SHALL&lt;/b&gt; contain exactly one [1..1] &lt;b&gt;@extension&lt;/b&gt;=&lt;b&gt;"2019-06-21"&lt;/b&gt;&lt;b&gt; (CONF:4437-3463)&lt;/b&gt;.&lt;/li&gt;&lt;/ul&gt;</t>
  </si>
  <si>
    <t xml:space="preserve"> &lt;b&gt;SHALL&lt;/b&gt; contain exactly one [1..1] &lt;b&gt;code&lt;/b&gt;&lt;b&gt; (CONF:4437-3460)&lt;/b&gt;.&lt;br/&gt;Note: Code for "Manufacturing Date"&lt;ul&gt;&lt;li&gt;This code &lt;b&gt;SHALL&lt;/b&gt; contain exactly one [1..1] &lt;b&gt;@code&lt;/b&gt;=&lt;b&gt;"C101669"&lt;/b&gt; Manufacturing Date  (CodeSystem: &lt;b&gt;NCI Thesaurus (NCIt) 2.16.840.1.113883.3.26.1.1&lt;/b&gt;&lt;b&gt; STATIC&lt;/b&gt;)&lt;b&gt; (CONF:4437-3464)&lt;/b&gt;.&lt;br/&gt;Note: Manufacturing Date code&lt;/li&gt;&lt;/ul&gt;&lt;ul&gt;&lt;li&gt;This code &lt;b&gt;SHALL&lt;/b&gt; contain exactly one [1..1] &lt;b&gt;@codeSystem&lt;/b&gt;=&lt;b&gt;"2.16.840.1.113883.3.26.1.1"&lt;/b&gt;&lt;b&gt; (CONF:4437-3465)&lt;/b&gt;.&lt;/li&gt;&lt;/ul&gt;&lt;ul&gt;&lt;li&gt;This code &lt;b&gt;MAY&lt;/b&gt; contain zero or one [0..1] &lt;b&gt;@codeSystemName&lt;/b&gt;=&lt;b&gt;"NCI Thesaurus"&lt;/b&gt;&lt;b&gt; (CONF:4437-3466)&lt;/b&gt;.&lt;/li&gt;&lt;/ul&gt;&lt;ul&gt;&lt;li&gt;This code &lt;b&gt;MAY&lt;/b&gt; contain zero or one [0..1] &lt;b&gt;@displayName&lt;/b&gt;=&lt;b&gt;"Manufacturing Date"&lt;/b&gt;&lt;b&gt; (CONF:4437-3467)&lt;/b&gt;.&lt;/li&gt;&lt;/ul&gt;</t>
  </si>
  <si>
    <t xml:space="preserve"> &lt;b&gt;SHALL&lt;/b&gt; contain exactly one [1..1] &lt;b&gt;value&lt;/b&gt; with @xsi:type="TS"&lt;b&gt; (CONF:4437-3461)&lt;/b&gt;.&lt;br/&gt;Note:  Manufacturing Date as a time stamp&lt;ul&gt;&lt;li&gt;This value &lt;b&gt;SHALL&lt;/b&gt; contain exactly one [1..1] &lt;b&gt;@value&lt;/b&gt;&lt;b&gt; (CONF:4437-3468)&lt;/b&gt;.&lt;/li&gt;&lt;/ul&gt;</t>
  </si>
  <si>
    <t>Model Number Observation</t>
  </si>
  <si>
    <t xml:space="preserve"> &lt;b&gt;SHALL&lt;/b&gt; contain exactly one [1..1] &lt;b&gt;templateId&lt;/b&gt;&lt;b&gt; (CONF:4437-3412)&lt;/b&gt;.&lt;ul&gt;&lt;li&gt;This templateId &lt;b&gt;SHALL&lt;/b&gt; contain exactly one [1..1] &lt;b&gt;@root&lt;/b&gt;=&lt;b&gt;"2.16.840.1.113883.10.20.22.4.317"&lt;/b&gt;&lt;b&gt; (CONF:4437-3414)&lt;/b&gt;.&lt;br/&gt;Note: template oid&lt;/li&gt;&lt;/ul&gt;&lt;ul&gt;&lt;li&gt;This templateId &lt;b&gt;SHALL&lt;/b&gt; contain exactly one [1..1] &lt;b&gt;@extension&lt;/b&gt;=&lt;b&gt;"2019-06-21"&lt;/b&gt;&lt;b&gt; (CONF:4437-3415)&lt;/b&gt;.&lt;/li&gt;&lt;/ul&gt;</t>
  </si>
  <si>
    <t xml:space="preserve"> &lt;b&gt;SHALL&lt;/b&gt; contain exactly one [1..1] &lt;b&gt;code&lt;/b&gt;&lt;b&gt; (CONF:4437-3413)&lt;/b&gt;.&lt;br/&gt;Note: Code for "Device Model Number"&lt;ul&gt;&lt;li&gt;This code &lt;b&gt;SHALL&lt;/b&gt; contain exactly one [1..1] &lt;b&gt;@code&lt;/b&gt;=&lt;b&gt;"C99285"&lt;/b&gt; Model Number (CodeSystem: &lt;b&gt;NCI Thesaurus (NCIt) 2.16.840.1.113883.3.26.1.1&lt;/b&gt;&lt;b&gt; STATIC&lt;/b&gt;)&lt;b&gt; (CONF:4437-3416)&lt;/b&gt;.&lt;/li&gt;&lt;/ul&gt;&lt;ul&gt;&lt;li&gt;This code &lt;b&gt;SHALL&lt;/b&gt; contain exactly one [1..1] &lt;b&gt;@codeSystem&lt;/b&gt;=&lt;b&gt;"2.16.840.1.113883.3.26.1.1"&lt;/b&gt;&lt;b&gt; (CONF:4437-3417)&lt;/b&gt;.&lt;/li&gt;&lt;/ul&gt;&lt;ul&gt;&lt;li&gt;This code &lt;b&gt;MAY&lt;/b&gt; contain zero or one [0..1] &lt;b&gt;@codeSystemName&lt;/b&gt;=&lt;b&gt;"NCI Thesaurus"&lt;/b&gt;&lt;b&gt; (CONF:4437-3418)&lt;/b&gt;.&lt;/li&gt;&lt;/ul&gt;&lt;ul&gt;&lt;li&gt;This code &lt;b&gt;MAY&lt;/b&gt; contain zero or one [0..1] &lt;b&gt;@displayName&lt;/b&gt;=&lt;b&gt;"Model Number"&lt;/b&gt;&lt;b&gt; (CONF:4437-3419)&lt;/b&gt;.&lt;/li&gt;&lt;/ul&gt;</t>
  </si>
  <si>
    <t xml:space="preserve"> &lt;b&gt;SHALL&lt;/b&gt; contain exactly one [1..1] &lt;b&gt;value&lt;/b&gt; with @xsi:type="ED"&lt;b&gt; (CONF:4437-3420)&lt;/b&gt;.&lt;br/&gt;Note: Model Number as a text value</t>
  </si>
  <si>
    <t>MRI Safety Observation</t>
  </si>
  <si>
    <t xml:space="preserve"> &lt;b&gt;SHALL&lt;/b&gt; contain exactly one [1..1] &lt;b&gt;templateId&lt;/b&gt;&lt;b&gt; (CONF:4437-3469)&lt;/b&gt;.&lt;ul&gt;&lt;li&gt;This templateId &lt;b&gt;SHALL&lt;/b&gt; contain exactly one [1..1] &lt;b&gt;@root&lt;/b&gt;=&lt;b&gt;"2.16.840.1.113883.10.20.22.4.318"&lt;/b&gt;&lt;b&gt; (CONF:4437-3471)&lt;/b&gt;.&lt;br/&gt;Note: template oid&lt;/li&gt;&lt;/ul&gt;&lt;ul&gt;&lt;li&gt;This templateId &lt;b&gt;SHALL&lt;/b&gt; contain exactly one [1..1] &lt;b&gt;@extension&lt;/b&gt;=&lt;b&gt;"2019-06-21"&lt;/b&gt;&lt;b&gt; (CONF:4437-3472)&lt;/b&gt;.&lt;/li&gt;&lt;/ul&gt;</t>
  </si>
  <si>
    <t xml:space="preserve"> &lt;b&gt;SHALL&lt;/b&gt; contain exactly one [1..1] &lt;b&gt;code&lt;/b&gt;&lt;b&gt; (CONF:4437-3470)&lt;/b&gt;.&lt;br/&gt;Note: Code for "MRI Safety Status"&lt;ul&gt;&lt;li&gt;This code &lt;b&gt;SHALL&lt;/b&gt; contain exactly one [1..1] &lt;b&gt;@code&lt;/b&gt;=&lt;b&gt;"C106044"&lt;/b&gt; MRI Safety (CodeSystem: &lt;b&gt;NCI Thesaurus (NCIt) 2.16.840.1.113883.3.26.1.1&lt;/b&gt;&lt;b&gt; STATIC&lt;/b&gt;)&lt;b&gt; (CONF:4437-3473)&lt;/b&gt;.&lt;/li&gt;&lt;/ul&gt;&lt;ul&gt;&lt;li&gt;This code &lt;b&gt;SHALL&lt;/b&gt; contain exactly one [1..1] &lt;b&gt;@codeSystem&lt;/b&gt;=&lt;b&gt;"2.16.840.1.113883.3.26.1.1"&lt;/b&gt;&lt;b&gt; (CONF:4437-3474)&lt;/b&gt;.&lt;/li&gt;&lt;/ul&gt;&lt;ul&gt;&lt;li&gt;This code &lt;b&gt;MAY&lt;/b&gt; contain zero or one [0..1] &lt;b&gt;@codeSystemName&lt;/b&gt;=&lt;b&gt;"NCI Thesaurus"&lt;/b&gt;&lt;b&gt; (CONF:4437-3475)&lt;/b&gt;.&lt;/li&gt;&lt;/ul&gt;&lt;ul&gt;&lt;li&gt;This code &lt;b&gt;MAY&lt;/b&gt; contain zero or one [0..1] &lt;b&gt;@displayName&lt;/b&gt;=&lt;b&gt;"MRI Safety"&lt;/b&gt;&lt;b&gt; (CONF:4437-3476)&lt;/b&gt;.&lt;/li&gt;&lt;/ul&gt;</t>
  </si>
  <si>
    <t xml:space="preserve"> &lt;b&gt;SHALL&lt;/b&gt; contain exactly one [1..1] &lt;b&gt;value&lt;/b&gt; with @xsi:type="CD", where the code &lt;b&gt;SHALL&lt;/b&gt; be selected from CodeSystem &lt;b&gt;NCI Thesaurus (NCIt) (2.16.840.1.113883.3.26.1.1)&lt;/b&gt;&lt;b&gt; (CONF:4437-3477)&lt;/b&gt;.&lt;ul&gt;&lt;li&gt;This value &lt;b&gt;SHALL&lt;/b&gt; contain zero or one [0..1] &lt;b&gt;@code&lt;/b&gt;&lt;b&gt; (CONF:4437-3478)&lt;/b&gt;.&lt;/li&gt;&lt;/ul&gt;&lt;ul&gt;&lt;li&gt;This value &lt;b&gt;SHALL&lt;/b&gt; contain exactly one [1..1] &lt;b&gt;@codeSystem&lt;/b&gt;=&lt;b&gt;"2.16.840.1.113883.3.26.1.1"&lt;/b&gt;&lt;b&gt; (CONF:4437-3479)&lt;/b&gt;.&lt;/li&gt;&lt;/ul&gt;&lt;ul&gt;&lt;li&gt;This value &lt;b&gt;SHOULD&lt;/b&gt; contain zero or one [0..1] &lt;b&gt;@sdtc:valueSet&lt;/b&gt;=&lt;b&gt;"2.16.840.1.113762.1.4.1021.46"&lt;/b&gt;&lt;b&gt; (CONF:4437-3537)&lt;/b&gt;.&lt;/li&gt;&lt;/ul&gt;</t>
  </si>
  <si>
    <t>Serial Number Observation</t>
  </si>
  <si>
    <t xml:space="preserve"> &lt;b&gt;SHALL&lt;/b&gt; contain exactly one [1..1] &lt;b&gt;templateId&lt;/b&gt;&lt;b&gt; (CONF:4437-3373)&lt;/b&gt;.&lt;ul&gt;&lt;li&gt;This templateId &lt;b&gt;SHALL&lt;/b&gt; contain exactly one [1..1] &lt;b&gt;@root&lt;/b&gt;=&lt;b&gt;"2.16.840.1.113883.10.20.22.4.319"&lt;/b&gt;&lt;b&gt; (CONF:4437-3377)&lt;/b&gt;.&lt;br/&gt;Note: template oid&lt;/li&gt;&lt;/ul&gt;&lt;ul&gt;&lt;li&gt;This templateId &lt;b&gt;SHALL&lt;/b&gt; contain exactly one [1..1] &lt;b&gt;@extension&lt;/b&gt;=&lt;b&gt;"2019-06-21"&lt;/b&gt;&lt;b&gt; (CONF:4437-3368)&lt;/b&gt;.&lt;/li&gt;&lt;/ul&gt;</t>
  </si>
  <si>
    <t xml:space="preserve"> &lt;b&gt;SHALL&lt;/b&gt; contain exactly one [1..1] &lt;b&gt;code&lt;/b&gt;&lt;b&gt; (CONF:4437-3374)&lt;/b&gt;.&lt;br/&gt;Note: Code for "Serial Number"&lt;ul&gt;&lt;li&gt;This code &lt;b&gt;SHALL&lt;/b&gt; contain exactly one [1..1] &lt;b&gt;@code&lt;/b&gt;=&lt;b&gt;"C101671"&lt;/b&gt; Serial Number  (CodeSystem: &lt;b&gt;NCI Thesaurus (NCIt) 2.16.840.1.113883.3.26.1.1&lt;/b&gt;&lt;b&gt; STATIC&lt;/b&gt;)&lt;b&gt; (CONF:4437-3378)&lt;/b&gt;.&lt;/li&gt;&lt;/ul&gt;&lt;ul&gt;&lt;li&gt;This code &lt;b&gt;SHALL&lt;/b&gt; contain exactly one [1..1] &lt;b&gt;@codeSystem&lt;/b&gt;=&lt;b&gt;"2.16.840.1.113883.3.26.1.1"&lt;/b&gt;&lt;b&gt; (CONF:4437-3369)&lt;/b&gt;.&lt;/li&gt;&lt;/ul&gt;&lt;ul&gt;&lt;li&gt;This code &lt;b&gt;MAY&lt;/b&gt; contain zero or one [0..1] &lt;b&gt;@codeSystemName&lt;/b&gt;=&lt;b&gt;"NCI Thesaurus"&lt;/b&gt;&lt;b&gt; (CONF:4437-3370)&lt;/b&gt;.&lt;/li&gt;&lt;/ul&gt;&lt;ul&gt;&lt;li&gt;This code &lt;b&gt;MAY&lt;/b&gt; contain zero or one [0..1] &lt;b&gt;@displayName&lt;/b&gt;=&lt;b&gt;"Serial Number"&lt;/b&gt;&lt;b&gt; (CONF:4437-3379)&lt;/b&gt;.&lt;/li&gt;&lt;/ul&gt;</t>
  </si>
  <si>
    <t xml:space="preserve"> &lt;b&gt;SHALL&lt;/b&gt; contain exactly one [1..1] &lt;b&gt;value&lt;/b&gt; with @xsi:type="ED"&lt;b&gt; (CONF:4437-3372)&lt;/b&gt;.&lt;br/&gt;Note: Serial Number as a text value</t>
  </si>
  <si>
    <t>CONF:4437-3482;</t>
  </si>
  <si>
    <t>CONF:4437-3483;</t>
  </si>
  <si>
    <t>CONF:4437-3480;CONF:4437-3484;CONF:4437-3485;</t>
  </si>
  <si>
    <t>CONF:4437-3541;CONF:4437-3542;</t>
  </si>
  <si>
    <t>CONF:4437-3481;CONF:4437-3486;CONF:4437-3487;</t>
  </si>
  <si>
    <t>CONF:4437-3490;CONF:4437-3543;</t>
  </si>
  <si>
    <t>CONF:4437-3488;CONF:4437-3489;</t>
  </si>
  <si>
    <t>CONF:4437-3513;CONF:4437-3514;</t>
  </si>
  <si>
    <t>CONF:4437-3515;CONF:4437-3516;</t>
  </si>
  <si>
    <t>CONF:4437-3517;CONF:4437-3518;</t>
  </si>
  <si>
    <t>CONF:4437-3525;CONF:4437-3526;</t>
  </si>
  <si>
    <t>CONF:4437-3523;CONF:4437-3524;</t>
  </si>
  <si>
    <t>CONF:4437-3521;CONF:4437-3522;</t>
  </si>
  <si>
    <t>CONF:4437-3519;CONF:4437-3520;</t>
  </si>
  <si>
    <t>CONF:4437-3535;CONF:4437-3536;</t>
  </si>
  <si>
    <t>CONF:4437-3527;CONF:4437-3528;</t>
  </si>
  <si>
    <t>CONF:4437-3529;CONF:4437-3530;</t>
  </si>
  <si>
    <t>CONF:4437-3533;CONF:4437-3534;</t>
  </si>
  <si>
    <t>CONF:4437-3531;CONF:4437-3532;</t>
  </si>
  <si>
    <t>CONF:4437-3403;CONF:4437-3405;CONF:4437-3406;</t>
  </si>
  <si>
    <t>CONF:4437-3404;CONF:4437-3407;CONF:4437-3408;CONF:4437-3409;CONF:4437-3410;</t>
  </si>
  <si>
    <t>CONF:4437-3411;</t>
  </si>
  <si>
    <t>CONF:4437-3432;CONF:4437-3434;CONF:4437-3435;</t>
  </si>
  <si>
    <t>CONF:4437-3433;CONF:4437-3436;CONF:4437-3437;CONF:4437-3438;CONF:4437-3439;</t>
  </si>
  <si>
    <t>CONF:4437-3440;</t>
  </si>
  <si>
    <t>CONF:4437-3441;CONF:4437-3443;CONF:4437-3444;</t>
  </si>
  <si>
    <t>CONF:4437-3442;CONF:4437-3445;CONF:4437-3446;CONF:4437-3447;CONF:4437-3448;</t>
  </si>
  <si>
    <t>CONF:4437-3449;</t>
  </si>
  <si>
    <t>CONF:4437-3421;CONF:4437-3424;CONF:4437-3425;</t>
  </si>
  <si>
    <t>CONF:4437-3422;CONF:4437-3426;CONF:4437-3427;CONF:4437-3428;CONF:4437-3429;</t>
  </si>
  <si>
    <t>CONF:4437-3423;CONF:4437-3430;CONF:4437-3431;CONF:4437-3540;</t>
  </si>
  <si>
    <t>CONF:4437-3348;CONF:4437-3350;CONF:4437-3351;</t>
  </si>
  <si>
    <t>CONF:4437-3349;CONF:4437-3355;CONF:4437-3352;CONF:4437-3353;CONF:4437-3354;</t>
  </si>
  <si>
    <t>CONF:4437-3340;</t>
  </si>
  <si>
    <t>CONF:4437-3393;CONF:4437-3396;CONF:4437-3397;</t>
  </si>
  <si>
    <t>CONF:4437-3394;CONF:4437-3398;CONF:4437-3399;CONF:4437-3400;CONF:4437-3401;</t>
  </si>
  <si>
    <t>CONF:4437-3395;CONF:4437-3402;</t>
  </si>
  <si>
    <t>CONF:4437-3502;CONF:4437-3505;CONF:4437-3506;</t>
  </si>
  <si>
    <t>CONF:4437-3503;CONF:4437-3507;CONF:4437-3508;CONF:4437-3509;CONF:4437-3510;</t>
  </si>
  <si>
    <t>CONF:4437-3504;CONF:4437-3511;CONF:4437-3512;CONF:4437-3539;</t>
  </si>
  <si>
    <t>CONF:4437-3491;CONF:4437-3494;CONF:4437-3495;</t>
  </si>
  <si>
    <t>CONF:4437-3492;CONF:4437-3496;CONF:4437-3497;CONF:4437-3498;CONF:4437-3499;</t>
  </si>
  <si>
    <t>CONF:4437-3493;CONF:4437-3500;CONF:4437-3501;CONF:4437-3538;</t>
  </si>
  <si>
    <t>CONF:4437-3450;CONF:4437-3452;CONF:4437-3453;</t>
  </si>
  <si>
    <t>CONF:4437-3451;CONF:4437-3454;CONF:4437-3455;CONF:4437-3456;CONF:4437-3457;</t>
  </si>
  <si>
    <t>CONF:4437-3458;</t>
  </si>
  <si>
    <t>CONF:4437-3459;CONF:4437-3462;CONF:4437-3463;</t>
  </si>
  <si>
    <t>CONF:4437-3460;CONF:4437-3464;CONF:4437-3465;CONF:4437-3466;CONF:4437-3467;</t>
  </si>
  <si>
    <t>CONF:4437-3461;CONF:4437-3468;</t>
  </si>
  <si>
    <t>CONF:4437-3412;CONF:4437-3414;CONF:4437-3415;</t>
  </si>
  <si>
    <t>CONF:4437-3413;CONF:4437-3416;CONF:4437-3417;CONF:4437-3418;CONF:4437-3419;</t>
  </si>
  <si>
    <t>CONF:4437-3420;</t>
  </si>
  <si>
    <t>CONF:4437-3469;CONF:4437-3471;CONF:4437-3472;</t>
  </si>
  <si>
    <t>CONF:4437-3470;CONF:4437-3473;CONF:4437-3474;CONF:4437-3475;CONF:4437-3476;</t>
  </si>
  <si>
    <t>CONF:4437-3477;CONF:4437-3478;CONF:4437-3479;CONF:4437-3537;</t>
  </si>
  <si>
    <t>CONF:4437-3373;CONF:4437-3377;CONF:4437-3368;</t>
  </si>
  <si>
    <t>CONF:4437-3374;CONF:4437-3378;CONF:4437-3369;CONF:4437-3370;CONF:4437-3379;</t>
  </si>
  <si>
    <t>CONF:4437-3372;</t>
  </si>
  <si>
    <t>CONF:4437-3482;CONF:4437-3483;CONF:4437-3480;CONF:4437-3484;CONF:4437-3485;CONF:4437-3541;CONF:4437-3542;CONF:4437-3481;CONF:4437-3486;CONF:4437-3487;CONF:4437-3490;CONF:4437-3543;CONF:4437-3488;CONF:4437-3489;CONF:4437-3513;CONF:4437-3514;CONF:4437-3515;CONF:4437-3516;CONF:4437-3517;CONF:4437-3518;CONF:4437-3525;CONF:4437-3526;CONF:4437-3523;CONF:4437-3524;CONF:4437-3521;CONF:4437-3522;CONF:4437-3519;CONF:4437-3520;CONF:4437-3535;CONF:4437-3536;CONF:4437-3527;CONF:4437-3528;CONF:4437-3529;CONF:4437-3530;CONF:4437-3533;CONF:4437-3534;CONF:4437-3531;CONF:4437-3532;</t>
  </si>
  <si>
    <t>CONF:4437-3403;CONF:4437-3405;CONF:4437-3406;CONF:4437-3404;CONF:4437-3407;CONF:4437-3408;CONF:4437-3409;CONF:4437-3410;CONF:4437-3411;</t>
  </si>
  <si>
    <t>CONF:4437-3432;CONF:4437-3434;CONF:4437-3435;CONF:4437-3433;CONF:4437-3436;CONF:4437-3437;CONF:4437-3438;CONF:4437-3439;CONF:4437-3440;</t>
  </si>
  <si>
    <t>CONF:4437-3441;CONF:4437-3443;CONF:4437-3444;CONF:4437-3442;CONF:4437-3445;CONF:4437-3446;CONF:4437-3447;CONF:4437-3448;CONF:4437-3449;</t>
  </si>
  <si>
    <t>CONF:4437-3421;CONF:4437-3424;CONF:4437-3425;CONF:4437-3422;CONF:4437-3426;CONF:4437-3427;CONF:4437-3428;CONF:4437-3429;CONF:4437-3423;CONF:4437-3430;CONF:4437-3431;CONF:4437-3540;</t>
  </si>
  <si>
    <t>CONF:4437-3348;CONF:4437-3350;CONF:4437-3351;CONF:4437-3349;CONF:4437-3355;CONF:4437-3352;CONF:4437-3353;CONF:4437-3354;CONF:4437-3340;</t>
  </si>
  <si>
    <t>CONF:4437-3393;CONF:4437-3396;CONF:4437-3397;CONF:4437-3394;CONF:4437-3398;CONF:4437-3399;CONF:4437-3400;CONF:4437-3401;CONF:4437-3395;CONF:4437-3402;</t>
  </si>
  <si>
    <t>CONF:4437-3502;CONF:4437-3505;CONF:4437-3506;CONF:4437-3503;CONF:4437-3507;CONF:4437-3508;CONF:4437-3509;CONF:4437-3510;CONF:4437-3504;CONF:4437-3511;CONF:4437-3512;CONF:4437-3539;</t>
  </si>
  <si>
    <t>CONF:4437-3491;CONF:4437-3494;CONF:4437-3495;CONF:4437-3492;CONF:4437-3496;CONF:4437-3497;CONF:4437-3498;CONF:4437-3499;CONF:4437-3493;CONF:4437-3500;CONF:4437-3501;CONF:4437-3538;</t>
  </si>
  <si>
    <t>CONF:4437-3450;CONF:4437-3452;CONF:4437-3453;CONF:4437-3451;CONF:4437-3454;CONF:4437-3455;CONF:4437-3456;CONF:4437-3457;CONF:4437-3458;</t>
  </si>
  <si>
    <t>CONF:4437-3459;CONF:4437-3462;CONF:4437-3463;CONF:4437-3460;CONF:4437-3464;CONF:4437-3465;CONF:4437-3466;CONF:4437-3467;CONF:4437-3461;CONF:4437-3468;</t>
  </si>
  <si>
    <t>CONF:4437-3412;CONF:4437-3414;CONF:4437-3415;CONF:4437-3413;CONF:4437-3416;CONF:4437-3417;CONF:4437-3418;CONF:4437-3419;CONF:4437-3420;</t>
  </si>
  <si>
    <t>CONF:4437-3469;CONF:4437-3471;CONF:4437-3472;CONF:4437-3470;CONF:4437-3473;CONF:4437-3474;CONF:4437-3475;CONF:4437-3476;CONF:4437-3477;CONF:4437-3478;CONF:4437-3479;CONF:4437-3537;</t>
  </si>
  <si>
    <t>CONF:4437-3373;CONF:4437-3377;CONF:4437-3368;CONF:4437-3374;CONF:4437-3378;CONF:4437-3369;CONF:4437-3370;CONF:4437-3379;CONF:4437-3372;</t>
  </si>
  <si>
    <t>CONF:4435-3;CONF:4435-7;CONF:4435-8;CONF:4435-5;CONF:4435-9;CONF:4435-10;CONF:4435-4;CONF:4435-6;CONF:4435-1;CONF:4435-159;</t>
  </si>
  <si>
    <t>US Realm Person Name (PNUSFIELDED) 904</t>
  </si>
  <si>
    <t>Author Participation888</t>
  </si>
  <si>
    <t>Physician of Record Participant (V2)892</t>
  </si>
  <si>
    <t>Physician Reading Study Performer (V2) 894</t>
  </si>
  <si>
    <t>US Realm Address (ADUSFIELDED)896</t>
  </si>
  <si>
    <t>US Realm Date and Time (DTUSFIELDED)900</t>
  </si>
  <si>
    <t>US Realm Date and Time (DTMUSFIELDED)900</t>
  </si>
  <si>
    <t>US Realm Patient Name (PTNUSFIELDED)901</t>
  </si>
  <si>
    <t>Smoking Status - Meaningful Use (V2)840</t>
  </si>
  <si>
    <t>Social History Observation (V3)844</t>
  </si>
  <si>
    <t>SOP Instance Observation848</t>
  </si>
  <si>
    <t>Study Act851</t>
  </si>
  <si>
    <t>Substance Administered Act 853</t>
  </si>
  <si>
    <t>Substance or Device Allergy - Intolerance Observation (V2)855</t>
  </si>
  <si>
    <t>Text Observation868</t>
  </si>
  <si>
    <t>Tobacco Use (V2) 871</t>
  </si>
  <si>
    <t>Vital Sign Observation (V2) 875</t>
  </si>
  <si>
    <t>Vital Signs Organizer (V3) 879</t>
  </si>
  <si>
    <t>Wound Characteristic 883</t>
  </si>
  <si>
    <t>Wound Measurement Observation 885</t>
  </si>
  <si>
    <t>Boundary Observation 444</t>
  </si>
  <si>
    <t>Caregiver Characteristics 445</t>
  </si>
  <si>
    <t>Characteristics of Home Environment447</t>
  </si>
  <si>
    <t>Code Observations450</t>
  </si>
  <si>
    <t>Cognitive Status Problem Observation (DEPRECATED)452</t>
  </si>
  <si>
    <t>Comment Activity 455</t>
  </si>
  <si>
    <t>Coverage Activity (V3) 457</t>
  </si>
  <si>
    <t>Criticality Observation 460</t>
  </si>
  <si>
    <t>Cultural and Religious Observation462</t>
  </si>
  <si>
    <t>Deceased Observation (V3)463</t>
  </si>
  <si>
    <t>Discharge Medication (V3)467</t>
  </si>
  <si>
    <t>Drug Monitoring Act 470</t>
  </si>
  <si>
    <t>Drug Vehicle 474</t>
  </si>
  <si>
    <t>Encounter Activity (V3) 475</t>
  </si>
  <si>
    <t>Encounter Diagnosis (V3)487</t>
  </si>
  <si>
    <t>Entry Reference 489</t>
  </si>
  <si>
    <t>Estimated Date of Delivery494</t>
  </si>
  <si>
    <t>External Document Reference495</t>
  </si>
  <si>
    <t>Family History Death Observation 497</t>
  </si>
  <si>
    <t>Family History Observation (V3)499</t>
  </si>
  <si>
    <t>Family History Organizer (V3) 504</t>
  </si>
  <si>
    <t>Functional Status Observation (V2) 508</t>
  </si>
  <si>
    <t>Functional Status Organizer (V2) 511</t>
  </si>
  <si>
    <t>Functional Status Problem Observation (DEPRECATED)515</t>
  </si>
  <si>
    <t>Goal Observation 518</t>
  </si>
  <si>
    <t>Handoff Communication Participants 524</t>
  </si>
  <si>
    <t>Health Concern Act (V2)528</t>
  </si>
  <si>
    <t>Health Status Observation (V2)544</t>
  </si>
  <si>
    <t>Highest Pressure Ulcer Stage 547</t>
  </si>
  <si>
    <t>Hospital Admission Diagnosis (V3)548</t>
  </si>
  <si>
    <t>Hospital Discharge Diagnosis (V3)550</t>
  </si>
  <si>
    <t>Immunization Activity (V3)553</t>
  </si>
  <si>
    <t>Immunization Medication Information (V2) 567</t>
  </si>
  <si>
    <t>Immunization Refusal Reason573</t>
  </si>
  <si>
    <t>Indication (V2) 575</t>
  </si>
  <si>
    <t>Instruction (V2)578</t>
  </si>
  <si>
    <t>Intervention Act (V2) 581</t>
  </si>
  <si>
    <t>Medical Equipment Organizer 590</t>
  </si>
  <si>
    <t>Medication Activity (V2) 594</t>
  </si>
  <si>
    <t>Medication Dispense (V2)604</t>
  </si>
  <si>
    <t>Medication Free Text Sig 607</t>
  </si>
  <si>
    <t>Medication Information (V2)609</t>
  </si>
  <si>
    <t>Medication Supply Order (V2) 617</t>
  </si>
  <si>
    <t>Mental Status Observation (V3)620</t>
  </si>
  <si>
    <t>Mental Status Organizer (V3) 625</t>
  </si>
  <si>
    <t>Non-Medicinal Supply Activity (V2) 628</t>
  </si>
  <si>
    <t>Number of Pressure Ulcers Observation (V3)631</t>
  </si>
  <si>
    <t>Nutrition Assessment635</t>
  </si>
  <si>
    <t>Nutrition Recommendation 638</t>
  </si>
  <si>
    <t>Nutritional Status Observation 643</t>
  </si>
  <si>
    <t>Outcome Observation 647</t>
  </si>
  <si>
    <t>Patient Referral Act651</t>
  </si>
  <si>
    <t>Planned Act (V2) 660</t>
  </si>
  <si>
    <t>Planned Coverage 663</t>
  </si>
  <si>
    <t>Planned Encounter (V2) 667</t>
  </si>
  <si>
    <t>Planned Immunization Activity 671</t>
  </si>
  <si>
    <t>Planned Intervention Act (V2)677</t>
  </si>
  <si>
    <t>Planned Medication Activity (V2) 686</t>
  </si>
  <si>
    <t>Planned Observation (V2)692</t>
  </si>
  <si>
    <t>Planned Procedure (V2)697</t>
  </si>
  <si>
    <t>Planned Supply (V2)703</t>
  </si>
  <si>
    <t>Policy Activity (V3) 709</t>
  </si>
  <si>
    <t>Postprocedure Diagnosis (V3)721</t>
  </si>
  <si>
    <t>Precondition for Substance Administration (V2) 723</t>
  </si>
  <si>
    <t>Pregnancy Observation 725</t>
  </si>
  <si>
    <t>Preoperative Diagnosis (V3)727</t>
  </si>
  <si>
    <t>Pressure Ulcer Observation (DEPRECATED) 729</t>
  </si>
  <si>
    <t>Priority Preference735</t>
  </si>
  <si>
    <t>Problem Concern Act (V3) 738</t>
  </si>
  <si>
    <t>Problem Observation (V3)743</t>
  </si>
  <si>
    <t xml:space="preserve"> Longitudinal Care Wound Observation (V2) 750</t>
  </si>
  <si>
    <t>Problem Status 756</t>
  </si>
  <si>
    <t>Procedure Activity Act (V2)758</t>
  </si>
  <si>
    <t>Procedure Activity Observation (V2) 765</t>
  </si>
  <si>
    <t>Procedure Activity Procedure (V2) 772</t>
  </si>
  <si>
    <t>Procedure Context 779</t>
  </si>
  <si>
    <t>Product Instance781</t>
  </si>
  <si>
    <t>Prognosis Observation 783</t>
  </si>
  <si>
    <t>Progress Toward Goal Observation785</t>
  </si>
  <si>
    <t>Purpose of Reference Observation 787</t>
  </si>
  <si>
    <t>Quantity Measurement Observation789</t>
  </si>
  <si>
    <t>Reaction Observation (V2)793</t>
  </si>
  <si>
    <t>Referenced Frames Observation797</t>
  </si>
  <si>
    <t>Result Observation (V3) 798</t>
  </si>
  <si>
    <t>Result Organizer (V3)803</t>
  </si>
  <si>
    <t>Risk Concern Act (V2) 807</t>
  </si>
  <si>
    <t>Self-Care Activities (ADL and IADL)823</t>
  </si>
  <si>
    <t>Sensory Status 826</t>
  </si>
  <si>
    <t>Series Act 831</t>
  </si>
  <si>
    <t>Service Delivery Location 834</t>
  </si>
  <si>
    <t>Severity Observation (V2)837</t>
  </si>
  <si>
    <t>Admission Medication (V2)415</t>
  </si>
  <si>
    <t>Advance Directive Observation (V3)417</t>
  </si>
  <si>
    <t>Advance Directive Organizer (V2) 426</t>
  </si>
  <si>
    <t>Age Observation430</t>
  </si>
  <si>
    <t>Allergy Concern Act (V3) 432</t>
  </si>
  <si>
    <t>Allergy Status Observation436</t>
  </si>
  <si>
    <t>Assessment Scale Observation438</t>
  </si>
  <si>
    <t>Assessment Scale Supporting Observation441</t>
  </si>
  <si>
    <t>Authorization Activity443</t>
  </si>
  <si>
    <t>Vital Signs Section (entries required) (V3) 412</t>
  </si>
  <si>
    <t>Mental Status Section (V2)340</t>
  </si>
  <si>
    <t>Nutrition Section 345</t>
  </si>
  <si>
    <t>Objective Section 347</t>
  </si>
  <si>
    <t>Observer Context348</t>
  </si>
  <si>
    <t>Operative Note Fluids Section 349</t>
  </si>
  <si>
    <t>Operative Note Surgical Procedure Section350</t>
  </si>
  <si>
    <t>Past Medical History (V3) 352</t>
  </si>
  <si>
    <t>Payers Section (V3) 353</t>
  </si>
  <si>
    <t>Physical Exam Section (V3)356</t>
  </si>
  <si>
    <t>Plan of Treatment Section (V2)360</t>
  </si>
  <si>
    <t>Planned Procedure Section (V2) 365</t>
  </si>
  <si>
    <t>Postoperative Diagnosis Section367</t>
  </si>
  <si>
    <t>Postprocedure Diagnosis Section (V3) 368</t>
  </si>
  <si>
    <t>Preoperative Diagnosis Section (V3) 370</t>
  </si>
  <si>
    <t>Problem Section (entries optional) (V3)372</t>
  </si>
  <si>
    <t xml:space="preserve"> Problem Section (entries required) (V3) 374</t>
  </si>
  <si>
    <t>Procedure Description Section 378</t>
  </si>
  <si>
    <t>Procedure Disposition Section380</t>
  </si>
  <si>
    <t>Procedure Estimated Blood Loss Section381</t>
  </si>
  <si>
    <t>Procedure Findings Section (V3)382</t>
  </si>
  <si>
    <t>Procedure Implants Section 384</t>
  </si>
  <si>
    <t>Procedure Indications Section (V2)385</t>
  </si>
  <si>
    <t>Procedure Specimens Taken Section387</t>
  </si>
  <si>
    <t>Procedures Section (entries optional) (V2) 388</t>
  </si>
  <si>
    <t xml:space="preserve"> Procedures Section (entries required) (V2)390</t>
  </si>
  <si>
    <t>Reason for Referral Section (V2)393</t>
  </si>
  <si>
    <t>Reason for Visit Section 395</t>
  </si>
  <si>
    <t>Results Section (entries optional) (V3) 397</t>
  </si>
  <si>
    <t xml:space="preserve"> Results Section (entries required) (V3) 399</t>
  </si>
  <si>
    <t>Review of Systems Section 401</t>
  </si>
  <si>
    <t>Social History Section (V3) 403</t>
  </si>
  <si>
    <t>Subjective Section407</t>
  </si>
  <si>
    <t>Surgery Description Section (DEPRECATED) 408</t>
  </si>
  <si>
    <t>Surgical Drains Section 409</t>
  </si>
  <si>
    <t>Vital Signs Section (entries optional) (V3)411</t>
  </si>
  <si>
    <t>Medications Section (entries required) (V2) 338</t>
  </si>
  <si>
    <t>Implants Section (DEPRECATED) 325</t>
  </si>
  <si>
    <t>Instructions Section (V2)326</t>
  </si>
  <si>
    <t>Interventions Section (V3) 328</t>
  </si>
  <si>
    <t>Medical (General) History Section330</t>
  </si>
  <si>
    <t>Medical Equipment Section (V2)331</t>
  </si>
  <si>
    <t>Medications Administered Section (V2) 334</t>
  </si>
  <si>
    <t>Medications Section (entries optional) (V2) 337</t>
  </si>
  <si>
    <t>Immunizations Section (entries required) (V3)321</t>
  </si>
  <si>
    <t>Complications Section (V3) 274</t>
  </si>
  <si>
    <t>Course of Care Section276</t>
  </si>
  <si>
    <t>DICOM Object Catalog Section - DCM 121181278</t>
  </si>
  <si>
    <t>Discharge Diagnosis Section (V3)281</t>
  </si>
  <si>
    <t>Discharge Diet Section (DEPRECATED) 283</t>
  </si>
  <si>
    <t>Discharge Medications Section (entries optional) (V3)284</t>
  </si>
  <si>
    <t>Encounters Section (entries optional) (V3)289</t>
  </si>
  <si>
    <t>Family History Section (V3)292</t>
  </si>
  <si>
    <t>Fetus Subject Context294</t>
  </si>
  <si>
    <t>Findings Section (DIR) 296</t>
  </si>
  <si>
    <t>Functional Status Section (V2)297</t>
  </si>
  <si>
    <t>General Status Section 302</t>
  </si>
  <si>
    <t>Goals Section303</t>
  </si>
  <si>
    <t>Health Concerns Section (V2)305</t>
  </si>
  <si>
    <t>Health Status Evaluations and Outcomes Section308</t>
  </si>
  <si>
    <t>History of Present Illness Section 310</t>
  </si>
  <si>
    <t>Hospital Consultations Section 312</t>
  </si>
  <si>
    <t>Hospital Course Section314</t>
  </si>
  <si>
    <t>Hospital Discharge Instructions Section315</t>
  </si>
  <si>
    <t>Hospital Discharge Physical Section316</t>
  </si>
  <si>
    <t>Hospital Discharge Studies Summary Section318</t>
  </si>
  <si>
    <t>Immunizations Section (entries optional) (V3) 320</t>
  </si>
  <si>
    <t>Encounters Section (entries required) (V3) 290</t>
  </si>
  <si>
    <t>Discharge Medications Section (entries required) (V3) 286</t>
  </si>
  <si>
    <t>US Realm Header (V3)41</t>
  </si>
  <si>
    <t>Care Plan (V2)87</t>
  </si>
  <si>
    <t>Consultation Note (V3)101</t>
  </si>
  <si>
    <t>Continuity of Care Document (CCD) (V3) 117</t>
  </si>
  <si>
    <t>Diagnostic Imaging Report (V3)127</t>
  </si>
  <si>
    <t>Discharge Summary (V3) 139</t>
  </si>
  <si>
    <t>History and Physical (V3)153</t>
  </si>
  <si>
    <t>Operative Note (V3)164</t>
  </si>
  <si>
    <t>Procedure Note (V3) 176</t>
  </si>
  <si>
    <t>Progress Note (V3)192</t>
  </si>
  <si>
    <t>Referral Note (V2)202</t>
  </si>
  <si>
    <t>Transfer Summary (V2)215</t>
  </si>
  <si>
    <t>Unstructured Document (V3)229</t>
  </si>
  <si>
    <t>US Realm Header for Patient Generated Document (V2)233</t>
  </si>
  <si>
    <t>Admission Diagnosis Section (V3) 255</t>
  </si>
  <si>
    <t>Admission Medications Section (entries optional) (V3) 257</t>
  </si>
  <si>
    <t>Advance Directives Section (entries optional) (V3)258</t>
  </si>
  <si>
    <t>Allergies and Intolerances Section (entries optional) (V3)263</t>
  </si>
  <si>
    <t>Anesthesia Section (V2)266</t>
  </si>
  <si>
    <t>Assessment and Plan Section (V2)269</t>
  </si>
  <si>
    <t>Assessment Section 270</t>
  </si>
  <si>
    <t>Chief Complaint and Reason for Visit Section 272</t>
  </si>
  <si>
    <t>Chief Complaint Section273</t>
  </si>
  <si>
    <t>Allergies and Intolerances Section (entries required) (V3) 264</t>
  </si>
  <si>
    <t>87-101</t>
  </si>
  <si>
    <t>101-117</t>
  </si>
  <si>
    <t>117-127</t>
  </si>
  <si>
    <t>127-139</t>
  </si>
  <si>
    <t>139-153</t>
  </si>
  <si>
    <t>153-164</t>
  </si>
  <si>
    <t>164-176</t>
  </si>
  <si>
    <t>176-192</t>
  </si>
  <si>
    <t>192-202</t>
  </si>
  <si>
    <t>202-215</t>
  </si>
  <si>
    <t>215-229</t>
  </si>
  <si>
    <t>229-233</t>
  </si>
  <si>
    <t>233-255</t>
  </si>
  <si>
    <t>255-257</t>
  </si>
  <si>
    <t>257-258</t>
  </si>
  <si>
    <t>258-260</t>
  </si>
  <si>
    <t>260-263</t>
  </si>
  <si>
    <t>263-264</t>
  </si>
  <si>
    <t>264-266</t>
  </si>
  <si>
    <t>266-269</t>
  </si>
  <si>
    <t>269-270</t>
  </si>
  <si>
    <t>270-272</t>
  </si>
  <si>
    <t>272-273</t>
  </si>
  <si>
    <t>273-274</t>
  </si>
  <si>
    <t>274-276</t>
  </si>
  <si>
    <t>276-278</t>
  </si>
  <si>
    <t>278-281</t>
  </si>
  <si>
    <t>281-283</t>
  </si>
  <si>
    <t>283-284</t>
  </si>
  <si>
    <t>284-286</t>
  </si>
  <si>
    <t>286-289</t>
  </si>
  <si>
    <t>289-290</t>
  </si>
  <si>
    <t>290-292</t>
  </si>
  <si>
    <t>292-294</t>
  </si>
  <si>
    <t>294-296</t>
  </si>
  <si>
    <t>296-297</t>
  </si>
  <si>
    <t>297-302</t>
  </si>
  <si>
    <t>302-303</t>
  </si>
  <si>
    <t>303-305</t>
  </si>
  <si>
    <t>305-308</t>
  </si>
  <si>
    <t>308-310</t>
  </si>
  <si>
    <t>310-312</t>
  </si>
  <si>
    <t>312-314</t>
  </si>
  <si>
    <t>314-315</t>
  </si>
  <si>
    <t>315-316</t>
  </si>
  <si>
    <t>316-318</t>
  </si>
  <si>
    <t>318-320</t>
  </si>
  <si>
    <t>320-321</t>
  </si>
  <si>
    <t>321-325</t>
  </si>
  <si>
    <t>325-326</t>
  </si>
  <si>
    <t>326-328</t>
  </si>
  <si>
    <t>328-330</t>
  </si>
  <si>
    <t>330-331</t>
  </si>
  <si>
    <t>331-334</t>
  </si>
  <si>
    <t>334-337</t>
  </si>
  <si>
    <t>337-338</t>
  </si>
  <si>
    <t>338-340</t>
  </si>
  <si>
    <t>340-345</t>
  </si>
  <si>
    <t>345-347</t>
  </si>
  <si>
    <t>347-348</t>
  </si>
  <si>
    <t>348-349</t>
  </si>
  <si>
    <t>349-350</t>
  </si>
  <si>
    <t>350-352</t>
  </si>
  <si>
    <t>352-353</t>
  </si>
  <si>
    <t>353-356</t>
  </si>
  <si>
    <t>356-360</t>
  </si>
  <si>
    <t>360-365</t>
  </si>
  <si>
    <t>365-367</t>
  </si>
  <si>
    <t>367-368</t>
  </si>
  <si>
    <t>368-370</t>
  </si>
  <si>
    <t>370-372</t>
  </si>
  <si>
    <t>372-374</t>
  </si>
  <si>
    <t>374-378</t>
  </si>
  <si>
    <t>378-380</t>
  </si>
  <si>
    <t>380-381</t>
  </si>
  <si>
    <t>381-382</t>
  </si>
  <si>
    <t>382-384</t>
  </si>
  <si>
    <t>384-385</t>
  </si>
  <si>
    <t>385-387</t>
  </si>
  <si>
    <t>387-388</t>
  </si>
  <si>
    <t>388-390</t>
  </si>
  <si>
    <t>390-393</t>
  </si>
  <si>
    <t>393-395</t>
  </si>
  <si>
    <t>395-397</t>
  </si>
  <si>
    <t>397-399</t>
  </si>
  <si>
    <t>399-401</t>
  </si>
  <si>
    <t>401-403</t>
  </si>
  <si>
    <t>403-407</t>
  </si>
  <si>
    <t>407-408</t>
  </si>
  <si>
    <t>408-409</t>
  </si>
  <si>
    <t>409-411</t>
  </si>
  <si>
    <t>411-412</t>
  </si>
  <si>
    <t>412-415</t>
  </si>
  <si>
    <t>415-417</t>
  </si>
  <si>
    <t>417-426</t>
  </si>
  <si>
    <t>426-430</t>
  </si>
  <si>
    <t>430-432</t>
  </si>
  <si>
    <t>432-436</t>
  </si>
  <si>
    <t>436-438</t>
  </si>
  <si>
    <t>438-441</t>
  </si>
  <si>
    <t>441-443</t>
  </si>
  <si>
    <t>443-444</t>
  </si>
  <si>
    <t>444-445</t>
  </si>
  <si>
    <t>445-447</t>
  </si>
  <si>
    <t>447-450</t>
  </si>
  <si>
    <t>450-452</t>
  </si>
  <si>
    <t>452-455</t>
  </si>
  <si>
    <t>455-457</t>
  </si>
  <si>
    <t>457-460</t>
  </si>
  <si>
    <t>460-462</t>
  </si>
  <si>
    <t>462-463</t>
  </si>
  <si>
    <t>463-467</t>
  </si>
  <si>
    <t>467-470</t>
  </si>
  <si>
    <t>470-474</t>
  </si>
  <si>
    <t>474-475</t>
  </si>
  <si>
    <t>475-487</t>
  </si>
  <si>
    <t>487-489</t>
  </si>
  <si>
    <t>489-494</t>
  </si>
  <si>
    <t>494-495</t>
  </si>
  <si>
    <t>495-497</t>
  </si>
  <si>
    <t>497-499</t>
  </si>
  <si>
    <t>499-504</t>
  </si>
  <si>
    <t>504-508</t>
  </si>
  <si>
    <t>508-511</t>
  </si>
  <si>
    <t>511-515</t>
  </si>
  <si>
    <t>515-518</t>
  </si>
  <si>
    <t>518-524</t>
  </si>
  <si>
    <t>524-528</t>
  </si>
  <si>
    <t>528-544</t>
  </si>
  <si>
    <t>544-547</t>
  </si>
  <si>
    <t>547-548</t>
  </si>
  <si>
    <t>548-550</t>
  </si>
  <si>
    <t>550-553</t>
  </si>
  <si>
    <t>553-567</t>
  </si>
  <si>
    <t>567-573</t>
  </si>
  <si>
    <t>573-575</t>
  </si>
  <si>
    <t>575-578</t>
  </si>
  <si>
    <t>578-581</t>
  </si>
  <si>
    <t>581-590</t>
  </si>
  <si>
    <t>590-594</t>
  </si>
  <si>
    <t>594-604</t>
  </si>
  <si>
    <t>604-607</t>
  </si>
  <si>
    <t>607-609</t>
  </si>
  <si>
    <t>609-617</t>
  </si>
  <si>
    <t>617-620</t>
  </si>
  <si>
    <t>620-625</t>
  </si>
  <si>
    <t>625-628</t>
  </si>
  <si>
    <t>628-631</t>
  </si>
  <si>
    <t>631-635</t>
  </si>
  <si>
    <t>635-638</t>
  </si>
  <si>
    <t>638-643</t>
  </si>
  <si>
    <t>643-647</t>
  </si>
  <si>
    <t>647-651</t>
  </si>
  <si>
    <t>651-660</t>
  </si>
  <si>
    <t>660-663</t>
  </si>
  <si>
    <t>663-667</t>
  </si>
  <si>
    <t>667-671</t>
  </si>
  <si>
    <t>671-677</t>
  </si>
  <si>
    <t>677-686</t>
  </si>
  <si>
    <t>686-692</t>
  </si>
  <si>
    <t>692-697</t>
  </si>
  <si>
    <t>697-703</t>
  </si>
  <si>
    <t>703-709</t>
  </si>
  <si>
    <t>709-721</t>
  </si>
  <si>
    <t>721-723</t>
  </si>
  <si>
    <t>723-725</t>
  </si>
  <si>
    <t>725-727</t>
  </si>
  <si>
    <t>727-729</t>
  </si>
  <si>
    <t>729-735</t>
  </si>
  <si>
    <t>735-738</t>
  </si>
  <si>
    <t>738-743</t>
  </si>
  <si>
    <t>743-750</t>
  </si>
  <si>
    <t>750-756</t>
  </si>
  <si>
    <t>756-758</t>
  </si>
  <si>
    <t>758-765</t>
  </si>
  <si>
    <t>765-772</t>
  </si>
  <si>
    <t>772-779</t>
  </si>
  <si>
    <t>779-781</t>
  </si>
  <si>
    <t>781-783</t>
  </si>
  <si>
    <t>783-785</t>
  </si>
  <si>
    <t>785-787</t>
  </si>
  <si>
    <t>787-789</t>
  </si>
  <si>
    <t>789-793</t>
  </si>
  <si>
    <t>793-797</t>
  </si>
  <si>
    <t>797-798</t>
  </si>
  <si>
    <t>798-803</t>
  </si>
  <si>
    <t>803-807</t>
  </si>
  <si>
    <t>807-823</t>
  </si>
  <si>
    <t>823-826</t>
  </si>
  <si>
    <t>826-831</t>
  </si>
  <si>
    <t>831-834</t>
  </si>
  <si>
    <t>834-837</t>
  </si>
  <si>
    <t>837-840</t>
  </si>
  <si>
    <t>840-844</t>
  </si>
  <si>
    <t>844-848</t>
  </si>
  <si>
    <t>848-851</t>
  </si>
  <si>
    <t>851-853</t>
  </si>
  <si>
    <t>853-855</t>
  </si>
  <si>
    <t>855-862</t>
  </si>
  <si>
    <t>862-868</t>
  </si>
  <si>
    <t>868-871</t>
  </si>
  <si>
    <t>871-875</t>
  </si>
  <si>
    <t>875-879</t>
  </si>
  <si>
    <t>879-883</t>
  </si>
  <si>
    <t>883-885</t>
  </si>
  <si>
    <t>885-888</t>
  </si>
  <si>
    <t>888-892</t>
  </si>
  <si>
    <t>892-894</t>
  </si>
  <si>
    <t>894-896</t>
  </si>
  <si>
    <t>896-900</t>
  </si>
  <si>
    <t>900-900</t>
  </si>
  <si>
    <t>900-901</t>
  </si>
  <si>
    <t>901-904</t>
  </si>
  <si>
    <t>904-904</t>
  </si>
  <si>
    <t>Advance Directives Section (entries required) (V3)260</t>
  </si>
  <si>
    <t>Allergy - Intolerance Observation (V2) 862</t>
  </si>
  <si>
    <t>41-87</t>
  </si>
  <si>
    <t>US Realm Header (Companion Guide)</t>
  </si>
  <si>
    <t>US Realm Header for Patient Generated Document (Companion Guide)</t>
  </si>
  <si>
    <t>Assessment Scale Observation (Companion Guide)</t>
  </si>
  <si>
    <t>Assessment Scale Supporting Observation (Companion Guide)</t>
  </si>
  <si>
    <t>CG_A_68-73</t>
  </si>
  <si>
    <t>CG_A_73-74</t>
  </si>
  <si>
    <t>CG_A_10-61</t>
  </si>
  <si>
    <t>Provenance - Author Participation (Companion Guide)</t>
  </si>
  <si>
    <t>Provenance - Assembler Participation (Companion Guide)</t>
  </si>
  <si>
    <t>Related Person Relationship and Name Participant (Companion Guide)</t>
  </si>
  <si>
    <t>2.16.840.1.113883.10.20.22.4.502</t>
  </si>
  <si>
    <t>2.16.840.1.113883.10.20.22.4.505</t>
  </si>
  <si>
    <t>2.16.840.1.113883.10.20.22.4.281</t>
  </si>
  <si>
    <t>2.16.840.1.113883.10.20.24.3.88</t>
  </si>
  <si>
    <t>2.16.840.1.113883.10.20.22.4.507</t>
  </si>
  <si>
    <t>2.16.840.1.113883.10.20.22.4.504</t>
  </si>
  <si>
    <t>2.16.840.1.113883.10.20.22.4.503</t>
  </si>
  <si>
    <t>2.16.840.1.113883.10.20.34.3.45</t>
  </si>
  <si>
    <t>2.16.840.1.113883.10.20.22.4.501</t>
  </si>
  <si>
    <t>2.16.840.1.113883.10.20.22.4.506</t>
  </si>
  <si>
    <t>Tribal Affiliation Observation (Companion Guide)</t>
  </si>
  <si>
    <t>Sexual Orientation Observation (Companion Guide)</t>
  </si>
  <si>
    <t>Gender Identity Observation (Companion Guide)</t>
  </si>
  <si>
    <t>Basic Occupation Observation (Companion Guide)</t>
  </si>
  <si>
    <t>Basic Industry Observation (Companion Guide)</t>
  </si>
  <si>
    <t>Sex Observation (Companion Guide)</t>
  </si>
  <si>
    <t>Reason (Companion Guide)</t>
  </si>
  <si>
    <t>Pregnancy Intention in Next Year (Companion Guide)</t>
  </si>
  <si>
    <t>Disability Status Observation (Companion Guide)</t>
  </si>
  <si>
    <t>Date of Diagnosis Act (Companion Guide)</t>
  </si>
  <si>
    <t>Social History Observation (Companion Guide)</t>
  </si>
  <si>
    <t>Result Organizer (Companion Guide)</t>
  </si>
  <si>
    <t>Risk Concern Act (Companion Guide)</t>
  </si>
  <si>
    <t>Problem Observation (Companion Guide)</t>
  </si>
  <si>
    <t>Policy Activity (Companion Guide)</t>
  </si>
  <si>
    <t>Planned Procedure (Companion Guide)</t>
  </si>
  <si>
    <t>Medication Dispense (Companion Guide)</t>
  </si>
  <si>
    <t>Health Concern Act (Companion Guide)</t>
  </si>
  <si>
    <t>Goal Observation (Companion Guide)</t>
  </si>
  <si>
    <t>Coverage Activity (Companion Guide)</t>
  </si>
  <si>
    <t>CONF:4537-33018;CONF:4537-33019;CONF:4537-33009;CONF:4537-33013;CONF:4537-33014;CONF:4537-33010;CONF:4537-33015;CONF:4537-33016;CONF:4537-33011;CONF:4537-33017;CONF:4537-33022;</t>
  </si>
  <si>
    <t>CONF:4537-33000;CONF:4537-33001;CONF:4537-32995;CONF:4537-32998;CONF:4537-32999;CONF:4537-32996;CONF:4537-33002;CONF:4537-33003;CONF:4537-32997;CONF:4537-33004;CONF:4537-33005;CONF:4537-33007;CONF:4537-33008;CONF:4537-33006;CONF:4537-33058;CONF:4537-33059;CONF:4537-33060;CONF:4537-33062;CONF:4537-33063;</t>
  </si>
  <si>
    <t>CONF:4515-1230;CONF:4515-1231;CONF:4515-1221;CONF:4515-1225;CONF:4515-1226;CONF:4515-1222;CONF:4515-1227;CONF:4515-1228;CONF:4515-33031;CONF:4515-33032;CONF:4515-33033;CONF:4515-33034;CONF:4515-33035;CONF:4515-1223;CONF:4515-1232;CONF:4537-33058;CONF:4537-33059;CONF:4537-33060;CONF:4537-33062;CONF:4537-33063;</t>
  </si>
  <si>
    <t>CONF:4537-2;CONF:4537-3;CONF:4537-1;CONF:4537-4;CONF:4537-5;CONF:4537-6;CONF:4537-7;CONF:4537-8;CONF:4537-9;CONF:4537-10;CONF:4537-11;CONF:4537-33048;CONF:4537-33049;CONF:4537-33050;CONF:4537-33051;CONF:4537-12;CONF:4537-33060;CONF:4537-33062;CONF:4537-33063;</t>
  </si>
  <si>
    <t>CONF:4537-55;CONF:4537-40;CONF:4537-44;CONF:4537-33025;CONF:4537-38;CONF:4537-32972;CONF:4537-41;CONF:4537-42;CONF:4537-39;CONF:4537-32973;CONF:4537-43;CONF:4537-50;CONF:4537-51;CONF:4537-52;CONF:4537-47;CONF:4537-12;CONF:4537-33060;CONF:4537-33062;CONF:4537-33063;</t>
  </si>
  <si>
    <t>2.16.840.1.113883.10.20.22.5.8</t>
  </si>
  <si>
    <t>CONF:4537-32982;CONF:4537-32977;CONF:4537-32983;CONF:4537-32984;CONF:4537-32978;CONF:4537-32985;CONF:4537-32979;CONF:4537-32986;CONF:4537-32980;CONF:4537-32987;</t>
  </si>
  <si>
    <t>CONF:4515-33010;CONF:4515-33011;CONF:4515-33000;CONF:4515-33002;CONF:4515-33003;CONF:4515-33001;CONF:4515-33004;CONF:4515-33005;CONF:4515-33006;CONF:4515-33007;CONF:4515-33008;CONF:4515-33016;CONF:4515-33017</t>
  </si>
  <si>
    <t>CONF:4537-32620;CONF:4537-32621;CONF:4537-32619;CONF:4537-32622;CONF:4537-32623;CONF:4537-32624;CONF:4537-33023;CONF:4537-33024;CONF:4537-32625;CONF:4537-32626;CONF:4537-32627;CONF:4537-32628;CONF:4537-32629;CONF:4537-32631;CONF:4537-32630;</t>
  </si>
  <si>
    <t>CONF:4537-26557;CONF:4537-26558;CONF:4537-26549;CONF:4537-26552;CONF:4537-26553;CONF:4537-26981;CONF:4537-26550;CONF:4537-26554;CONF:4537-26555;CONF:4537-26551;CONF:4537-26556;CONF:4537-26560;CONF:4537-26821;CONF:4537-26822;CONF:4537-26559;</t>
  </si>
  <si>
    <t>CONF:4537-11357;CONF:4537-11358;CONF:4537-11359;CONF:4537-11360;CONF:4537-27027;CONF:4537-26998;CONF:4537-11361;CONF:4537-11362;CONF:4537-27028;CONF:4537-11364;CONF:4537-11365;CONF:4537-11366;CONF:4537-27551;CONF:4537-27552;CONF:4537-11367;CONF:4537-27657;</t>
  </si>
  <si>
    <t>CONF:4515-193;CONF:4515-194;CONF:4515-185;CONF:4515-188;CONF:4515-189;CONF:4515-186;CONF:4515-190;CONF:4515-191;CONF:4515-32881;CONF:4515-32883;CONF:4515-32882;CONF:4515-32884;CONF:4515-32885;CONF:4515-187;CONF:4515-192;</t>
  </si>
  <si>
    <t>CONF:4547-33088;CONF:4547-33089;CONF:4547-33078;CONF:4547-33083;CONF:4547-33084;CONF:4547-33079;CONF:4547-33085;CONF:4547-33086;CONF:4547-33077;CONF:4547-33081;CONF:4547-33090;CONF:4547-33091;CONF:4547-33092;CONF:4547-33093;CONF:4547-33080;CONF:4547-33094;CONF:4547-33098;</t>
  </si>
  <si>
    <t>Indication  (Companion Guide)</t>
  </si>
  <si>
    <t>Reaction Observation (Companion Guide)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</si>
</sst>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ookman Old Style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8" fillId="0" borderId="0" xfId="42"/>
    <xf numFmtId="0" fontId="0" fillId="33" borderId="0" xfId="0" applyFill="1"/>
    <xf numFmtId="0" fontId="19" fillId="0" borderId="11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18" fillId="0" borderId="12" xfId="42" applyBorder="1" applyAlignment="1">
      <alignment vertical="center" wrapText="1"/>
    </xf>
    <xf numFmtId="14" fontId="19" fillId="0" borderId="12" xfId="0" applyNumberFormat="1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onf:4437-3491;CONF:4437-3494;CONF:4437-3495;CONF:4437-3492;CONF:4437-3496;CONF:4437-3497;CONF:4437-3498;CONF:4437-3499;CONF:4437-3493;CONF:4437-3500;CONF:4437-3501;CONF:4437-3538;" TargetMode="External"/><Relationship Id="rId13" Type="http://schemas.openxmlformats.org/officeDocument/2006/relationships/hyperlink" Target="conf:4437-3373;CONF:4437-3377;CONF:4437-3368;CONF:4437-3374;CONF:4437-3378;CONF:4437-3369;CONF:4437-3370;CONF:4437-3379;CONF:4437-3372;" TargetMode="External"/><Relationship Id="rId18" Type="http://schemas.openxmlformats.org/officeDocument/2006/relationships/hyperlink" Target="conf:4537-32620;CONF:4537-32621;CONF:4537-32619;CONF:4537-32622;CONF:4537-32623;CONF:4537-32624;CONF:4537-33023;CONF:4537-33024;CONF:4537-32625;CONF:4537-32626;CONF:4537-32627;CONF:4537-32628;CONF:4537-32629;CONF:4537-32631;CONF:4537-32630;" TargetMode="External"/><Relationship Id="rId3" Type="http://schemas.openxmlformats.org/officeDocument/2006/relationships/hyperlink" Target="conf:4437-3441;CONF:4437-3443;CONF:4437-3444;CONF:4437-3442;CONF:4437-3445;CONF:4437-3446;CONF:4437-3447;CONF:4437-3448;CONF:4437-3449;" TargetMode="External"/><Relationship Id="rId21" Type="http://schemas.openxmlformats.org/officeDocument/2006/relationships/hyperlink" Target="conf:4515-193;CONF:4515-194;CONF:4515-185;CONF:4515-188;CONF:4515-189;CONF:4515-186;CONF:4515-190;CONF:4515-191;CONF:4515-32881;CONF:4515-32883;CONF:4515-32882;CONF:4515-32884;CONF:4515-32885;CONF:4515-187;CONF:4515-192;" TargetMode="External"/><Relationship Id="rId7" Type="http://schemas.openxmlformats.org/officeDocument/2006/relationships/hyperlink" Target="conf:4437-3502;CONF:4437-3505;CONF:4437-3506;CONF:4437-3503;CONF:4437-3507;CONF:4437-3508;CONF:4437-3509;CONF:4437-3510;CONF:4437-3504;CONF:4437-3511;CONF:4437-3512;CONF:4437-3539;" TargetMode="External"/><Relationship Id="rId12" Type="http://schemas.openxmlformats.org/officeDocument/2006/relationships/hyperlink" Target="conf:4437-3469;CONF:4437-3471;CONF:4437-3472;CONF:4437-3470;CONF:4437-3473;CONF:4437-3474;CONF:4437-3475;CONF:4437-3476;CONF:4437-3477;CONF:4437-3478;CONF:4437-3479;CONF:4437-3537;" TargetMode="External"/><Relationship Id="rId17" Type="http://schemas.openxmlformats.org/officeDocument/2006/relationships/hyperlink" Target="conf:4537-2;CONF:4537-3;CONF:4537-1;CONF:4537-4;CONF:4537-5;CONF:4537-6;CONF:4537-7;CONF:4537-8;CONF:4537-9;CONF:4537-10;CONF:4537-11;CONF:4537-33048;CONF:4537-33049;CONF:4537-33050;CONF:4537-33051;CONF:4537-12;CONF:4537-33060;CONF:4537-33062;CONF:4537-33063;" TargetMode="External"/><Relationship Id="rId2" Type="http://schemas.openxmlformats.org/officeDocument/2006/relationships/hyperlink" Target="conf:4437-3432;CONF:4437-3434;CONF:4437-3435;CONF:4437-3433;CONF:4437-3436;CONF:4437-3437;CONF:4437-3438;CONF:4437-3439;CONF:4437-3440;" TargetMode="External"/><Relationship Id="rId16" Type="http://schemas.openxmlformats.org/officeDocument/2006/relationships/hyperlink" Target="conf:4537-33000;CONF:4537-33001;CONF:4537-32995;CONF:4537-32998;CONF:4537-32999;CONF:4537-32996;CONF:4537-33002;CONF:4537-33003;CONF:4537-32997;CONF:4537-33004;CONF:4537-33005;CONF:4537-33007;CONF:4537-33008;CONF:4537-33006;CONF:4537-33058;CONF:4537-33059;CONF:4537-33060;CONF:4537-33062;CONF:4537-33063;" TargetMode="External"/><Relationship Id="rId20" Type="http://schemas.openxmlformats.org/officeDocument/2006/relationships/hyperlink" Target="conf:4537-11357;CONF:4537-11358;CONF:4537-11359;CONF:4537-11360;CONF:4537-27027;CONF:4537-26998;CONF:4537-11361;CONF:4537-11362;CONF:4537-27028;CONF:4537-11364;CONF:4537-11365;CONF:4537-11366;CONF:4537-27551;CONF:4537-27552;CONF:4537-11367;CONF:4537-27657;" TargetMode="External"/><Relationship Id="rId1" Type="http://schemas.openxmlformats.org/officeDocument/2006/relationships/hyperlink" Target="conf:4437-3403;CONF:4437-3405;CONF:4437-3406;CONF:4437-3404;CONF:4437-3407;CONF:4437-3408;CONF:4437-3409;CONF:4437-3410;CONF:4437-3411;" TargetMode="External"/><Relationship Id="rId6" Type="http://schemas.openxmlformats.org/officeDocument/2006/relationships/hyperlink" Target="conf:4437-3393;CONF:4437-3396;CONF:4437-3397;CONF:4437-3394;CONF:4437-3398;CONF:4437-3399;CONF:4437-3400;CONF:4437-3401;CONF:4437-3395;CONF:4437-3402;" TargetMode="External"/><Relationship Id="rId11" Type="http://schemas.openxmlformats.org/officeDocument/2006/relationships/hyperlink" Target="conf:4437-3412;CONF:4437-3414;CONF:4437-3415;CONF:4437-3413;CONF:4437-3416;CONF:4437-3417;CONF:4437-3418;CONF:4437-3419;CONF:4437-3420;" TargetMode="External"/><Relationship Id="rId5" Type="http://schemas.openxmlformats.org/officeDocument/2006/relationships/hyperlink" Target="conf:4437-3348;CONF:4437-3350;CONF:4437-3351;CONF:4437-3349;CONF:4437-3355;CONF:4437-3352;CONF:4437-3353;CONF:4437-3354;CONF:4437-3340;" TargetMode="External"/><Relationship Id="rId15" Type="http://schemas.openxmlformats.org/officeDocument/2006/relationships/hyperlink" Target="conf:4537-33018;CONF:4537-33019;CONF:4537-33009;CONF:4537-33013;CONF:4537-33014;CONF:4537-33010;CONF:4537-33015;CONF:4537-33016;CONF:4537-33011;CONF:4537-33017;CONF:4537-33022;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conf:4437-3459;CONF:4437-3462;CONF:4437-3463;CONF:4437-3460;CONF:4437-3464;CONF:4437-3465;CONF:4437-3466;CONF:4437-3467;CONF:4437-3461;CONF:4437-3468;" TargetMode="External"/><Relationship Id="rId19" Type="http://schemas.openxmlformats.org/officeDocument/2006/relationships/hyperlink" Target="conf:4537-26557;CONF:4537-26558;CONF:4537-26549;CONF:4537-26552;CONF:4537-26553;CONF:4537-26981;CONF:4537-26550;CONF:4537-26554;CONF:4537-26555;CONF:4537-26551;CONF:4537-26556;CONF:4537-26560;CONF:4537-26821;CONF:4537-26822;CONF:4537-26559;" TargetMode="External"/><Relationship Id="rId4" Type="http://schemas.openxmlformats.org/officeDocument/2006/relationships/hyperlink" Target="conf:4437-3421;CONF:4437-3424;CONF:4437-3425;CONF:4437-3422;CONF:4437-3426;CONF:4437-3427;CONF:4437-3428;CONF:4437-3429;CONF:4437-3423;CONF:4437-3430;CONF:4437-3431;CONF:4437-3540;" TargetMode="External"/><Relationship Id="rId9" Type="http://schemas.openxmlformats.org/officeDocument/2006/relationships/hyperlink" Target="conf:4437-3450;CONF:4437-3452;CONF:4437-3453;CONF:4437-3451;CONF:4437-3454;CONF:4437-3455;CONF:4437-3456;CONF:4437-3457;CONF:4437-3458;" TargetMode="External"/><Relationship Id="rId14" Type="http://schemas.openxmlformats.org/officeDocument/2006/relationships/hyperlink" Target="conf:4435-3;CONF:4435-7;CONF:4435-8;CONF:4435-5;CONF:4435-9;CONF:4435-10;CONF:4435-4;CONF:4435-6;CONF:4435-1;CONF:4435-159;" TargetMode="External"/><Relationship Id="rId22" Type="http://schemas.openxmlformats.org/officeDocument/2006/relationships/hyperlink" Target="conf:4547-33088;CONF:4547-33089;CONF:4547-33078;CONF:4547-33083;CONF:4547-33084;CONF:4547-33079;CONF:4547-33085;CONF:4547-33086;CONF:4547-33077;CONF:4547-33081;CONF:4547-33090;CONF:4547-33091;CONF:4547-33092;CONF:4547-33093;CONF:4547-33080;CONF:4547-33094;CONF:4547-33098;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2"/>
  <sheetViews>
    <sheetView tabSelected="1" zoomScale="85" zoomScaleNormal="85" workbookViewId="0">
      <selection activeCell="A16" sqref="A16"/>
    </sheetView>
  </sheetViews>
  <sheetFormatPr defaultRowHeight="15" x14ac:dyDescent="0.25"/>
  <cols>
    <col min="2" max="2" width="67.140625" customWidth="1"/>
    <col min="3" max="3" width="14.85546875" customWidth="1"/>
    <col min="4" max="4" width="30.42578125" customWidth="1"/>
    <col min="5" max="5" width="16.42578125" customWidth="1"/>
    <col min="6" max="7" width="15.5703125" customWidth="1"/>
    <col min="8" max="8" width="13.42578125" customWidth="1"/>
    <col min="9" max="9" width="8.7109375" customWidth="1"/>
    <col min="10" max="10" width="6" customWidth="1"/>
    <col min="11" max="11" width="79.7109375" customWidth="1"/>
    <col min="12" max="12" width="9.140625" customWidth="1"/>
    <col min="13" max="13" width="255.7109375" customWidth="1"/>
    <col min="14" max="14" width="31.85546875" customWidth="1"/>
  </cols>
  <sheetData>
    <row r="1" spans="1:14" x14ac:dyDescent="0.25">
      <c r="A1" s="1" t="s">
        <v>922</v>
      </c>
      <c r="B1" s="1" t="s">
        <v>1</v>
      </c>
      <c r="C1" s="1" t="s">
        <v>0</v>
      </c>
      <c r="D1" s="1" t="s">
        <v>2</v>
      </c>
      <c r="E1" s="1" t="s">
        <v>435</v>
      </c>
      <c r="F1" s="1" t="s">
        <v>436</v>
      </c>
      <c r="G1" s="1" t="s">
        <v>659</v>
      </c>
      <c r="H1" s="1" t="s">
        <v>3</v>
      </c>
      <c r="I1" s="1" t="s">
        <v>439</v>
      </c>
      <c r="J1" s="1" t="s">
        <v>4</v>
      </c>
      <c r="K1" s="1" t="s">
        <v>438</v>
      </c>
      <c r="L1" s="1" t="s">
        <v>437</v>
      </c>
      <c r="M1" s="1" t="s">
        <v>923</v>
      </c>
      <c r="N1" s="1" t="s">
        <v>972</v>
      </c>
    </row>
    <row r="2" spans="1:14" x14ac:dyDescent="0.25">
      <c r="A2">
        <v>-1</v>
      </c>
      <c r="B2" t="s">
        <v>7</v>
      </c>
      <c r="C2" t="s">
        <v>434</v>
      </c>
      <c r="D2" t="s">
        <v>8</v>
      </c>
      <c r="E2">
        <v>87</v>
      </c>
      <c r="G2" s="3" t="str">
        <f>VLOOKUP(D2,'2022_New_Pages'!$H$1:$I$215,2,0)</f>
        <v>87-101</v>
      </c>
      <c r="H2" t="s">
        <v>660</v>
      </c>
      <c r="I2" t="s">
        <v>686</v>
      </c>
      <c r="J2" t="s">
        <v>440</v>
      </c>
      <c r="K2" t="str">
        <f t="shared" ref="K2:K67" si="0">B2&amp;" "&amp;D2&amp;" "&amp;J2</f>
        <v>Care Plan  2.16.840.1.113883.10.20.22.1.15 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</v>
      </c>
      <c r="M2" t="str">
        <f t="shared" ref="M2:M67" si="1">"{ 'id': '"&amp;A2&amp;"', 'template_type': '"&amp;C2&amp;"', 'name': '"&amp;B2&amp;" ["&amp;D2&amp;"["&amp;G2&amp;"', 'name2': '"&amp;B2&amp;"', 'template': '"&amp;D2&amp;"', 'pageStart': '"&amp;E2&amp;"', 'pages': '"&amp;G2&amp;"', 'search': '"&amp;K2&amp;"' },"</f>
        <v>{ 'id': '-1', 'template_type': 'Document', 'name': 'Care Plan  [2.16.840.1.113883.10.20.22.1.15[87-101', 'name2': 'Care Plan ', 'template': '2.16.840.1.113883.10.20.22.1.15', 'pageStart': '87', 'pages': '87-101', 'search': 'Care Plan  2.16.840.1.113883.10.20.22.1.15 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' },</v>
      </c>
      <c r="N2" t="str">
        <f t="shared" ref="N2:N67" si="2">"'"&amp;D2&amp;"',"</f>
        <v>'2.16.840.1.113883.10.20.22.1.15',</v>
      </c>
    </row>
    <row r="3" spans="1:14" x14ac:dyDescent="0.25">
      <c r="A3">
        <v>0</v>
      </c>
      <c r="B3" t="s">
        <v>9</v>
      </c>
      <c r="C3" t="s">
        <v>434</v>
      </c>
      <c r="D3" t="s">
        <v>10</v>
      </c>
      <c r="E3">
        <v>101</v>
      </c>
      <c r="G3" s="3" t="str">
        <f>VLOOKUP(D3,'2022_New_Pages'!$H$1:$I$215,2,0)</f>
        <v>101-117</v>
      </c>
      <c r="H3" t="s">
        <v>660</v>
      </c>
      <c r="I3" t="s">
        <v>687</v>
      </c>
      <c r="J3" t="s">
        <v>441</v>
      </c>
      <c r="K3" t="str">
        <f t="shared" si="0"/>
        <v>Consultation Note   2.16.840.1.113883.10.20.22.1.4 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</v>
      </c>
      <c r="M3" t="str">
        <f t="shared" si="1"/>
        <v>{ 'id': '0', 'template_type': 'Document', 'name': 'Consultation Note   [2.16.840.1.113883.10.20.22.1.4[101-117', 'name2': 'Consultation Note  ', 'template': '2.16.840.1.113883.10.20.22.1.4', 'pageStart': '101', 'pages': '101-117', 'search': 'Consultation Note   2.16.840.1.113883.10.20.22.1.4 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' },</v>
      </c>
      <c r="N3" t="str">
        <f t="shared" si="2"/>
        <v>'2.16.840.1.113883.10.20.22.1.4',</v>
      </c>
    </row>
    <row r="4" spans="1:14" x14ac:dyDescent="0.25">
      <c r="A4">
        <f t="shared" ref="A4:A69" si="3">+A3+1</f>
        <v>1</v>
      </c>
      <c r="B4" t="s">
        <v>11</v>
      </c>
      <c r="C4" t="s">
        <v>434</v>
      </c>
      <c r="D4" t="s">
        <v>12</v>
      </c>
      <c r="E4">
        <v>117</v>
      </c>
      <c r="G4" s="3" t="str">
        <f>VLOOKUP(D4,'2022_New_Pages'!$H$1:$I$215,2,0)</f>
        <v>117-127</v>
      </c>
      <c r="H4" t="s">
        <v>660</v>
      </c>
      <c r="I4" t="s">
        <v>688</v>
      </c>
      <c r="J4" t="s">
        <v>442</v>
      </c>
      <c r="K4" t="str">
        <f t="shared" si="0"/>
        <v>Continuity of Care Document (CCD)   2.16.840.1.113883.10.20.22.1.2 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</v>
      </c>
      <c r="M4" t="str">
        <f t="shared" si="1"/>
        <v>{ 'id': '1', 'template_type': 'Document', 'name': 'Continuity of Care Document (CCD)   [2.16.840.1.113883.10.20.22.1.2[117-127', 'name2': 'Continuity of Care Document (CCD)  ', 'template': '2.16.840.1.113883.10.20.22.1.2', 'pageStart': '117', 'pages': '117-127', 'search': 'Continuity of Care Document (CCD)   2.16.840.1.113883.10.20.22.1.2 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' },</v>
      </c>
      <c r="N4" t="str">
        <f t="shared" si="2"/>
        <v>'2.16.840.1.113883.10.20.22.1.2',</v>
      </c>
    </row>
    <row r="5" spans="1:14" x14ac:dyDescent="0.25">
      <c r="A5">
        <f t="shared" si="3"/>
        <v>2</v>
      </c>
      <c r="B5" t="s">
        <v>13</v>
      </c>
      <c r="C5" t="s">
        <v>434</v>
      </c>
      <c r="D5" t="s">
        <v>14</v>
      </c>
      <c r="E5">
        <v>127</v>
      </c>
      <c r="G5" s="3" t="str">
        <f>VLOOKUP(D5,'2022_New_Pages'!$H$1:$I$215,2,0)</f>
        <v>127-139</v>
      </c>
      <c r="H5" t="s">
        <v>660</v>
      </c>
      <c r="I5" t="s">
        <v>689</v>
      </c>
      <c r="J5" t="s">
        <v>443</v>
      </c>
      <c r="K5" t="str">
        <f t="shared" si="0"/>
        <v>Diagnostic Imaging Report   2.16.840.1.113883.10.20.22.1.5 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</v>
      </c>
      <c r="M5" t="str">
        <f t="shared" si="1"/>
        <v>{ 'id': '2', 'template_type': 'Document', 'name': 'Diagnostic Imaging Report   [2.16.840.1.113883.10.20.22.1.5[127-139', 'name2': 'Diagnostic Imaging Report  ', 'template': '2.16.840.1.113883.10.20.22.1.5', 'pageStart': '127', 'pages': '127-139', 'search': 'Diagnostic Imaging Report   2.16.840.1.113883.10.20.22.1.5 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' },</v>
      </c>
      <c r="N5" t="str">
        <f t="shared" si="2"/>
        <v>'2.16.840.1.113883.10.20.22.1.5',</v>
      </c>
    </row>
    <row r="6" spans="1:14" x14ac:dyDescent="0.25">
      <c r="A6">
        <f t="shared" si="3"/>
        <v>3</v>
      </c>
      <c r="B6" t="s">
        <v>15</v>
      </c>
      <c r="C6" t="s">
        <v>434</v>
      </c>
      <c r="D6" t="s">
        <v>16</v>
      </c>
      <c r="E6">
        <v>139</v>
      </c>
      <c r="G6" s="3" t="str">
        <f>VLOOKUP(D6,'2022_New_Pages'!$H$1:$I$215,2,0)</f>
        <v>139-153</v>
      </c>
      <c r="H6" t="s">
        <v>660</v>
      </c>
      <c r="I6" t="s">
        <v>690</v>
      </c>
      <c r="J6" t="s">
        <v>444</v>
      </c>
      <c r="K6" t="str">
        <f t="shared" si="0"/>
        <v>Discharge Summary  2.16.840.1.113883.10.20.22.1.8 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</v>
      </c>
      <c r="M6" t="str">
        <f t="shared" si="1"/>
        <v>{ 'id': '3', 'template_type': 'Document', 'name': 'Discharge Summary  [2.16.840.1.113883.10.20.22.1.8[139-153', 'name2': 'Discharge Summary ', 'template': '2.16.840.1.113883.10.20.22.1.8', 'pageStart': '139', 'pages': '139-153', 'search': 'Discharge Summary  2.16.840.1.113883.10.20.22.1.8 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' },</v>
      </c>
      <c r="N6" t="str">
        <f t="shared" si="2"/>
        <v>'2.16.840.1.113883.10.20.22.1.8',</v>
      </c>
    </row>
    <row r="7" spans="1:14" x14ac:dyDescent="0.25">
      <c r="A7">
        <f t="shared" si="3"/>
        <v>4</v>
      </c>
      <c r="B7" t="s">
        <v>17</v>
      </c>
      <c r="C7" t="s">
        <v>434</v>
      </c>
      <c r="D7" t="s">
        <v>18</v>
      </c>
      <c r="E7">
        <v>153</v>
      </c>
      <c r="G7" s="3" t="str">
        <f>VLOOKUP(D7,'2022_New_Pages'!$H$1:$I$215,2,0)</f>
        <v>153-164</v>
      </c>
      <c r="H7" t="s">
        <v>660</v>
      </c>
      <c r="I7" t="s">
        <v>691</v>
      </c>
      <c r="J7" t="s">
        <v>445</v>
      </c>
      <c r="K7" t="str">
        <f t="shared" si="0"/>
        <v>History and Physical   2.16.840.1.113883.10.20.22.1.3 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</v>
      </c>
      <c r="M7" t="str">
        <f t="shared" si="1"/>
        <v>{ 'id': '4', 'template_type': 'Document', 'name': 'History and Physical   [2.16.840.1.113883.10.20.22.1.3[153-164', 'name2': 'History and Physical  ', 'template': '2.16.840.1.113883.10.20.22.1.3', 'pageStart': '153', 'pages': '153-164', 'search': 'History and Physical   2.16.840.1.113883.10.20.22.1.3 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' },</v>
      </c>
      <c r="N7" t="str">
        <f t="shared" si="2"/>
        <v>'2.16.840.1.113883.10.20.22.1.3',</v>
      </c>
    </row>
    <row r="8" spans="1:14" x14ac:dyDescent="0.25">
      <c r="A8">
        <f t="shared" si="3"/>
        <v>5</v>
      </c>
      <c r="B8" t="s">
        <v>19</v>
      </c>
      <c r="C8" t="s">
        <v>434</v>
      </c>
      <c r="D8" t="s">
        <v>20</v>
      </c>
      <c r="E8">
        <v>164</v>
      </c>
      <c r="G8" s="3" t="str">
        <f>VLOOKUP(D8,'2022_New_Pages'!$H$1:$I$215,2,0)</f>
        <v>164-176</v>
      </c>
      <c r="H8" t="s">
        <v>660</v>
      </c>
      <c r="I8" t="s">
        <v>692</v>
      </c>
      <c r="J8" t="s">
        <v>446</v>
      </c>
      <c r="K8" t="str">
        <f t="shared" si="0"/>
        <v>Operative Note   2.16.840.1.113883.10.20.22.1.7 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</v>
      </c>
      <c r="M8" t="str">
        <f t="shared" si="1"/>
        <v>{ 'id': '5', 'template_type': 'Document', 'name': 'Operative Note   [2.16.840.1.113883.10.20.22.1.7[164-176', 'name2': 'Operative Note  ', 'template': '2.16.840.1.113883.10.20.22.1.7', 'pageStart': '164', 'pages': '164-176', 'search': 'Operative Note   2.16.840.1.113883.10.20.22.1.7 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' },</v>
      </c>
      <c r="N8" t="str">
        <f t="shared" si="2"/>
        <v>'2.16.840.1.113883.10.20.22.1.7',</v>
      </c>
    </row>
    <row r="9" spans="1:14" x14ac:dyDescent="0.25">
      <c r="A9">
        <f t="shared" si="3"/>
        <v>6</v>
      </c>
      <c r="B9" t="s">
        <v>21</v>
      </c>
      <c r="C9" t="s">
        <v>434</v>
      </c>
      <c r="D9" t="s">
        <v>22</v>
      </c>
      <c r="E9">
        <v>176</v>
      </c>
      <c r="G9" s="3" t="str">
        <f>VLOOKUP(D9,'2022_New_Pages'!$H$1:$I$215,2,0)</f>
        <v>176-192</v>
      </c>
      <c r="H9" t="s">
        <v>660</v>
      </c>
      <c r="I9" t="s">
        <v>693</v>
      </c>
      <c r="J9" t="s">
        <v>447</v>
      </c>
      <c r="K9" t="str">
        <f t="shared" si="0"/>
        <v>Procedure Note   2.16.840.1.113883.10.20.22.1.6 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</v>
      </c>
      <c r="M9" t="str">
        <f t="shared" si="1"/>
        <v>{ 'id': '6', 'template_type': 'Document', 'name': 'Procedure Note   [2.16.840.1.113883.10.20.22.1.6[176-192', 'name2': 'Procedure Note  ', 'template': '2.16.840.1.113883.10.20.22.1.6', 'pageStart': '176', 'pages': '176-192', 'search': 'Procedure Note   2.16.840.1.113883.10.20.22.1.6 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' },</v>
      </c>
      <c r="N9" t="str">
        <f t="shared" si="2"/>
        <v>'2.16.840.1.113883.10.20.22.1.6',</v>
      </c>
    </row>
    <row r="10" spans="1:14" x14ac:dyDescent="0.25">
      <c r="A10">
        <f t="shared" si="3"/>
        <v>7</v>
      </c>
      <c r="B10" t="s">
        <v>23</v>
      </c>
      <c r="C10" t="s">
        <v>434</v>
      </c>
      <c r="D10" t="s">
        <v>24</v>
      </c>
      <c r="E10">
        <v>192</v>
      </c>
      <c r="G10" s="3" t="str">
        <f>VLOOKUP(D10,'2022_New_Pages'!$H$1:$I$215,2,0)</f>
        <v>192-202</v>
      </c>
      <c r="H10" t="s">
        <v>660</v>
      </c>
      <c r="I10" t="s">
        <v>694</v>
      </c>
      <c r="J10" t="s">
        <v>448</v>
      </c>
      <c r="K10" t="str">
        <f t="shared" si="0"/>
        <v>Progress Note  2.16.840.1.113883.10.20.22.1.9 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</v>
      </c>
      <c r="M10" t="str">
        <f t="shared" si="1"/>
        <v>{ 'id': '7', 'template_type': 'Document', 'name': 'Progress Note  [2.16.840.1.113883.10.20.22.1.9[192-202', 'name2': 'Progress Note ', 'template': '2.16.840.1.113883.10.20.22.1.9', 'pageStart': '192', 'pages': '192-202', 'search': 'Progress Note  2.16.840.1.113883.10.20.22.1.9 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' },</v>
      </c>
      <c r="N10" t="str">
        <f t="shared" si="2"/>
        <v>'2.16.840.1.113883.10.20.22.1.9',</v>
      </c>
    </row>
    <row r="11" spans="1:14" x14ac:dyDescent="0.25">
      <c r="A11">
        <f t="shared" si="3"/>
        <v>8</v>
      </c>
      <c r="B11" t="s">
        <v>25</v>
      </c>
      <c r="C11" t="s">
        <v>434</v>
      </c>
      <c r="D11" t="s">
        <v>26</v>
      </c>
      <c r="E11">
        <v>202</v>
      </c>
      <c r="G11" s="3" t="str">
        <f>VLOOKUP(D11,'2022_New_Pages'!$H$1:$I$215,2,0)</f>
        <v>202-215</v>
      </c>
      <c r="H11" t="s">
        <v>660</v>
      </c>
      <c r="I11" t="s">
        <v>695</v>
      </c>
      <c r="J11" t="s">
        <v>449</v>
      </c>
      <c r="K11" t="str">
        <f t="shared" si="0"/>
        <v>Referral Note  2.16.840.1.113883.10.20.22.1.14 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</v>
      </c>
      <c r="M11" t="str">
        <f t="shared" si="1"/>
        <v>{ 'id': '8', 'template_type': 'Document', 'name': 'Referral Note  [2.16.840.1.113883.10.20.22.1.14[202-215', 'name2': 'Referral Note ', 'template': '2.16.840.1.113883.10.20.22.1.14', 'pageStart': '202', 'pages': '202-215', 'search': 'Referral Note  2.16.840.1.113883.10.20.22.1.14 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' },</v>
      </c>
      <c r="N11" t="str">
        <f t="shared" si="2"/>
        <v>'2.16.840.1.113883.10.20.22.1.14',</v>
      </c>
    </row>
    <row r="12" spans="1:14" x14ac:dyDescent="0.25">
      <c r="A12">
        <f t="shared" si="3"/>
        <v>9</v>
      </c>
      <c r="B12" t="s">
        <v>27</v>
      </c>
      <c r="C12" t="s">
        <v>434</v>
      </c>
      <c r="D12" t="s">
        <v>28</v>
      </c>
      <c r="E12">
        <v>215</v>
      </c>
      <c r="G12" s="3" t="str">
        <f>VLOOKUP(D12,'2022_New_Pages'!$H$1:$I$215,2,0)</f>
        <v>215-229</v>
      </c>
      <c r="H12" t="s">
        <v>660</v>
      </c>
      <c r="I12" t="s">
        <v>696</v>
      </c>
      <c r="J12" t="s">
        <v>450</v>
      </c>
      <c r="K12" t="str">
        <f t="shared" si="0"/>
        <v>Transfer Summary   2.16.840.1.113883.10.20.22.1.13 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</v>
      </c>
      <c r="M12" t="str">
        <f t="shared" si="1"/>
        <v>{ 'id': '9', 'template_type': 'Document', 'name': 'Transfer Summary   [2.16.840.1.113883.10.20.22.1.13[215-229', 'name2': 'Transfer Summary  ', 'template': '2.16.840.1.113883.10.20.22.1.13', 'pageStart': '215', 'pages': '215-229', 'search': 'Transfer Summary   2.16.840.1.113883.10.20.22.1.13 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' },</v>
      </c>
      <c r="N12" t="str">
        <f t="shared" si="2"/>
        <v>'2.16.840.1.113883.10.20.22.1.13',</v>
      </c>
    </row>
    <row r="13" spans="1:14" x14ac:dyDescent="0.25">
      <c r="A13">
        <f t="shared" si="3"/>
        <v>10</v>
      </c>
      <c r="B13" t="s">
        <v>29</v>
      </c>
      <c r="C13" t="s">
        <v>434</v>
      </c>
      <c r="D13" t="s">
        <v>30</v>
      </c>
      <c r="E13">
        <v>229</v>
      </c>
      <c r="G13" s="3" t="str">
        <f>VLOOKUP(D13,'2022_New_Pages'!$H$1:$I$215,2,0)</f>
        <v>229-233</v>
      </c>
      <c r="H13" t="s">
        <v>660</v>
      </c>
      <c r="I13" t="s">
        <v>660</v>
      </c>
      <c r="J13" t="s">
        <v>451</v>
      </c>
      <c r="K13" t="str">
        <f t="shared" si="0"/>
        <v>Unstructured Document   2.16.840.1.113883.10.20.22.1.10 CONF:1198-7710;CONF:1198-10054;CONF:1198-32522;CONF:1198-32944;CONF:1198-31089;CONF:1198-31090;CONF:1198-31091;CONF:1198-31096;CONF:1198-31097;CONF:1198-31098;CONF:1198-31085;CONF:1198-31086;CONF:1198-31087;CONF:1198-7624;CONF:1198-7623</v>
      </c>
      <c r="M13" t="str">
        <f t="shared" si="1"/>
        <v>{ 'id': '10', 'template_type': 'Document', 'name': 'Unstructured Document   [2.16.840.1.113883.10.20.22.1.10[229-233', 'name2': 'Unstructured Document  ', 'template': '2.16.840.1.113883.10.20.22.1.10', 'pageStart': '229', 'pages': '229-233', 'search': 'Unstructured Document   2.16.840.1.113883.10.20.22.1.10 CONF:1198-7710;CONF:1198-10054;CONF:1198-32522;CONF:1198-32944;CONF:1198-31089;CONF:1198-31090;CONF:1198-31091;CONF:1198-31096;CONF:1198-31097;CONF:1198-31098;CONF:1198-31085;CONF:1198-31086;CONF:1198-31087;CONF:1198-7624;CONF:1198-7623' },</v>
      </c>
      <c r="N13" t="str">
        <f t="shared" si="2"/>
        <v>'2.16.840.1.113883.10.20.22.1.10',</v>
      </c>
    </row>
    <row r="14" spans="1:14" x14ac:dyDescent="0.25">
      <c r="A14">
        <v>11</v>
      </c>
      <c r="B14" t="s">
        <v>1869</v>
      </c>
      <c r="C14" t="s">
        <v>434</v>
      </c>
      <c r="D14" t="s">
        <v>6</v>
      </c>
      <c r="E14">
        <v>1010</v>
      </c>
      <c r="F14">
        <v>1061</v>
      </c>
      <c r="G14" s="3" t="s">
        <v>1875</v>
      </c>
      <c r="H14" t="s">
        <v>660</v>
      </c>
      <c r="I14" t="s">
        <v>661</v>
      </c>
      <c r="J14" t="s">
        <v>452</v>
      </c>
      <c r="K14" t="str">
        <f>B14&amp;" "&amp;D14&amp;" "&amp;J14</f>
        <v>US Realm Header (Companion Guide) 2.16.840.1.113883.10.20.22.1.1 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</v>
      </c>
      <c r="M14" t="str">
        <f>"{ 'id': '"&amp;A14&amp;"', 'template_type': '"&amp;C14&amp;"', 'name': '"&amp;B14&amp;" ["&amp;D14&amp;"["&amp;G14&amp;"', 'name2': '"&amp;B14&amp;"', 'template': '"&amp;D14&amp;"', 'pageStart': '"&amp;E14&amp;"', 'pages': '"&amp;G14&amp;"', 'search': '"&amp;K14&amp;"' },"</f>
        <v>{ 'id': '11', 'template_type': 'Document', 'name': 'US Realm Header (Companion Guide) [2.16.840.1.113883.10.20.22.1.1[CG_A_10-61', 'name2': 'US Realm Header (Companion Guide)', 'template': '2.16.840.1.113883.10.20.22.1.1', 'pageStart': '1010', 'pages': 'CG_A_10-61', 'search': 'US Realm Header (Companion Guide) 2.16.840.1.113883.10.20.22.1.1 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' },</v>
      </c>
      <c r="N14" t="str">
        <f>"'"&amp;D14&amp;"',"</f>
        <v>'2.16.840.1.113883.10.20.22.1.1',</v>
      </c>
    </row>
    <row r="15" spans="1:14" x14ac:dyDescent="0.25">
      <c r="A15">
        <f>+A14+1</f>
        <v>12</v>
      </c>
      <c r="B15" t="s">
        <v>1870</v>
      </c>
      <c r="C15" t="s">
        <v>434</v>
      </c>
      <c r="D15" t="s">
        <v>32</v>
      </c>
      <c r="E15">
        <v>233</v>
      </c>
      <c r="G15" s="3" t="str">
        <f>VLOOKUP(D15,'2022_New_Pages'!$H$1:$I$215,2,0)</f>
        <v>233-255</v>
      </c>
      <c r="H15" t="s">
        <v>660</v>
      </c>
      <c r="I15" t="s">
        <v>660</v>
      </c>
      <c r="J15" t="s">
        <v>453</v>
      </c>
      <c r="K15" t="str">
        <f>B15&amp;" "&amp;D15&amp;" "&amp;J15</f>
        <v>US Realm Header for Patient Generated Document (Companion Guide) 2.16.840.1.113883.10.20.29.1 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</v>
      </c>
      <c r="M15" t="str">
        <f>"{ 'id': '"&amp;A15&amp;"', 'template_type': '"&amp;C15&amp;"', 'name': '"&amp;B15&amp;" ["&amp;D15&amp;"["&amp;G15&amp;"', 'name2': '"&amp;B15&amp;"', 'template': '"&amp;D15&amp;"', 'pageStart': '"&amp;E15&amp;"', 'pages': '"&amp;G15&amp;"', 'search': '"&amp;K15&amp;"' },"</f>
        <v>{ 'id': '12', 'template_type': 'Document', 'name': 'US Realm Header for Patient Generated Document (Companion Guide) [2.16.840.1.113883.10.20.29.1[233-255', 'name2': 'US Realm Header for Patient Generated Document (Companion Guide)', 'template': '2.16.840.1.113883.10.20.29.1', 'pageStart': '233', 'pages': '233-255', 'search': 'US Realm Header for Patient Generated Document (Companion Guide) 2.16.840.1.113883.10.20.29.1 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' },</v>
      </c>
      <c r="N15" t="str">
        <f>"'"&amp;D15&amp;"',"</f>
        <v>'2.16.840.1.113883.10.20.29.1',</v>
      </c>
    </row>
    <row r="16" spans="1:14" x14ac:dyDescent="0.25">
      <c r="A16">
        <f>+A15+1</f>
        <v>13</v>
      </c>
      <c r="B16" t="s">
        <v>33</v>
      </c>
      <c r="C16" t="s">
        <v>433</v>
      </c>
      <c r="D16" t="s">
        <v>34</v>
      </c>
      <c r="E16">
        <v>255</v>
      </c>
      <c r="G16" s="3" t="str">
        <f>VLOOKUP(D16,'2022_New_Pages'!$H$1:$I$215,2,0)</f>
        <v>255-257</v>
      </c>
      <c r="H16" t="s">
        <v>697</v>
      </c>
      <c r="I16" t="s">
        <v>698</v>
      </c>
      <c r="J16" t="s">
        <v>564</v>
      </c>
      <c r="K16" t="str">
        <f t="shared" si="0"/>
        <v>Admission Diagnosis Section  2.16.840.1.113883.10.20.22.2.43 CONF:1198-9930;CONF:1198-10391;CONF:1198-32563;CONF:1198-15479;CONF:1198-15480;CONF:1198-30865;CONF:1198-32749;CONF:1198-32750;CONF:1198-32751;CONF:1198-9932;CONF:1198-9933;CONF:1198-9934;CONF:1198-15481</v>
      </c>
      <c r="M16" t="str">
        <f t="shared" si="1"/>
        <v>{ 'id': '13', 'template_type': 'Section', 'name': 'Admission Diagnosis Section  [2.16.840.1.113883.10.20.22.2.43[255-257', 'name2': 'Admission Diagnosis Section ', 'template': '2.16.840.1.113883.10.20.22.2.43', 'pageStart': '255', 'pages': '255-257', 'search': 'Admission Diagnosis Section  2.16.840.1.113883.10.20.22.2.43 CONF:1198-9930;CONF:1198-10391;CONF:1198-32563;CONF:1198-15479;CONF:1198-15480;CONF:1198-30865;CONF:1198-32749;CONF:1198-32750;CONF:1198-32751;CONF:1198-9932;CONF:1198-9933;CONF:1198-9934;CONF:1198-15481' },</v>
      </c>
      <c r="N16" t="str">
        <f t="shared" si="2"/>
        <v>'2.16.840.1.113883.10.20.22.2.43',</v>
      </c>
    </row>
    <row r="17" spans="1:14" x14ac:dyDescent="0.25">
      <c r="A17">
        <f t="shared" si="3"/>
        <v>14</v>
      </c>
      <c r="B17" t="s">
        <v>35</v>
      </c>
      <c r="C17" t="s">
        <v>433</v>
      </c>
      <c r="D17" t="s">
        <v>36</v>
      </c>
      <c r="E17">
        <v>257</v>
      </c>
      <c r="G17" s="3" t="str">
        <f>VLOOKUP(D17,'2022_New_Pages'!$H$1:$I$215,2,0)</f>
        <v>257-258</v>
      </c>
      <c r="H17" t="s">
        <v>699</v>
      </c>
      <c r="I17" t="s">
        <v>700</v>
      </c>
      <c r="J17" t="s">
        <v>565</v>
      </c>
      <c r="K17" t="str">
        <f t="shared" si="0"/>
        <v>Admission Medications Section (entries optional)   2.16.840.1.113883.10.20.22.2.44 CONF:1198-10098;CONF:1198-10392;CONF:1198-32560;CONF:1198-15482;CONF:1198-15483;CONF:1198-32142;CONF:1198-10100;CONF:1198-10101;CONF:1198-10102;CONF:1198-15484</v>
      </c>
      <c r="M17" t="str">
        <f t="shared" si="1"/>
        <v>{ 'id': '14', 'template_type': 'Section', 'name': 'Admission Medications Section (entries optional)   [2.16.840.1.113883.10.20.22.2.44[257-258', 'name2': 'Admission Medications Section (entries optional)  ', 'template': '2.16.840.1.113883.10.20.22.2.44', 'pageStart': '257', 'pages': '257-258', 'search': 'Admission Medications Section (entries optional)   2.16.840.1.113883.10.20.22.2.44 CONF:1198-10098;CONF:1198-10392;CONF:1198-32560;CONF:1198-15482;CONF:1198-15483;CONF:1198-32142;CONF:1198-10100;CONF:1198-10101;CONF:1198-10102;CONF:1198-15484' },</v>
      </c>
      <c r="N17" t="str">
        <f t="shared" si="2"/>
        <v>'2.16.840.1.113883.10.20.22.2.44',</v>
      </c>
    </row>
    <row r="18" spans="1:14" x14ac:dyDescent="0.25">
      <c r="A18">
        <f t="shared" si="3"/>
        <v>15</v>
      </c>
      <c r="B18" t="s">
        <v>37</v>
      </c>
      <c r="C18" t="s">
        <v>433</v>
      </c>
      <c r="D18" t="s">
        <v>38</v>
      </c>
      <c r="E18">
        <v>258</v>
      </c>
      <c r="G18" s="3" t="str">
        <f>VLOOKUP(D18,'2022_New_Pages'!$H$1:$I$215,2,0)</f>
        <v>258-260</v>
      </c>
      <c r="H18" t="s">
        <v>701</v>
      </c>
      <c r="I18" t="s">
        <v>702</v>
      </c>
      <c r="J18" t="s">
        <v>566</v>
      </c>
      <c r="K18" t="str">
        <f t="shared" si="0"/>
        <v>Advance Directives Section (entries optional)  2.16.840.1.113883.10.20.22.2.21 CONF:1198-7928;CONF:1198-10376;CONF:1198-32497;CONF:1198-15340;CONF:1198-15342;CONF:1198-30812;CONF:1198-7930;CONF:1198-7931;CONF:1198-7957;CONF:1198-15443;CONF:1198-32891;CONF:1198-32892</v>
      </c>
      <c r="M18" t="str">
        <f t="shared" si="1"/>
        <v>{ 'id': '15', 'template_type': 'Section', 'name': 'Advance Directives Section (entries optional)  [2.16.840.1.113883.10.20.22.2.21[258-260', 'name2': 'Advance Directives Section (entries optional) ', 'template': '2.16.840.1.113883.10.20.22.2.21', 'pageStart': '258', 'pages': '258-260', 'search': 'Advance Directives Section (entries optional)  2.16.840.1.113883.10.20.22.2.21 CONF:1198-7928;CONF:1198-10376;CONF:1198-32497;CONF:1198-15340;CONF:1198-15342;CONF:1198-30812;CONF:1198-7930;CONF:1198-7931;CONF:1198-7957;CONF:1198-15443;CONF:1198-32891;CONF:1198-32892' },</v>
      </c>
      <c r="N18" t="str">
        <f t="shared" si="2"/>
        <v>'2.16.840.1.113883.10.20.22.2.21',</v>
      </c>
    </row>
    <row r="19" spans="1:14" x14ac:dyDescent="0.25">
      <c r="A19">
        <f t="shared" si="3"/>
        <v>16</v>
      </c>
      <c r="B19" t="s">
        <v>39</v>
      </c>
      <c r="C19" t="s">
        <v>433</v>
      </c>
      <c r="D19" t="s">
        <v>40</v>
      </c>
      <c r="E19">
        <v>260</v>
      </c>
      <c r="G19" s="3" t="str">
        <f>VLOOKUP(D19,'2022_New_Pages'!$H$1:$I$215,2,0)</f>
        <v>260-263</v>
      </c>
      <c r="H19" t="s">
        <v>703</v>
      </c>
      <c r="I19" t="s">
        <v>702</v>
      </c>
      <c r="J19" t="s">
        <v>567</v>
      </c>
      <c r="K19" t="str">
        <f t="shared" si="0"/>
        <v>Advance Directives Section (entries required)  2.16.840.1.113883.10.20.22.2.21.1 CONF:1198-32800;CONF:1198-30227;CONF:1198-30228;CONF:1198-32512;CONF:1198-32929;CONF:1198-32930;CONF:1198-32931;CONF:1198-32932;CONF:1198-32933;CONF:1198-30235;CONF:1198-30236;CONF:1198-32420;CONF:1198-32881</v>
      </c>
      <c r="M19" t="str">
        <f t="shared" si="1"/>
        <v>{ 'id': '16', 'template_type': 'Section', 'name': 'Advance Directives Section (entries required)  [2.16.840.1.113883.10.20.22.2.21.1[260-263', 'name2': 'Advance Directives Section (entries required) ', 'template': '2.16.840.1.113883.10.20.22.2.21.1', 'pageStart': '260', 'pages': '260-263', 'search': 'Advance Directives Section (entries required)  2.16.840.1.113883.10.20.22.2.21.1 CONF:1198-32800;CONF:1198-30227;CONF:1198-30228;CONF:1198-32512;CONF:1198-32929;CONF:1198-32930;CONF:1198-32931;CONF:1198-32932;CONF:1198-32933;CONF:1198-30235;CONF:1198-30236;CONF:1198-32420;CONF:1198-32881' },</v>
      </c>
      <c r="N19" t="str">
        <f t="shared" si="2"/>
        <v>'2.16.840.1.113883.10.20.22.2.21.1',</v>
      </c>
    </row>
    <row r="20" spans="1:14" x14ac:dyDescent="0.25">
      <c r="A20">
        <f t="shared" si="3"/>
        <v>17</v>
      </c>
      <c r="B20" t="s">
        <v>41</v>
      </c>
      <c r="C20" t="s">
        <v>433</v>
      </c>
      <c r="D20" t="s">
        <v>42</v>
      </c>
      <c r="E20">
        <v>263</v>
      </c>
      <c r="G20" s="3" t="str">
        <f>VLOOKUP(D20,'2022_New_Pages'!$H$1:$I$215,2,0)</f>
        <v>263-264</v>
      </c>
      <c r="H20" t="s">
        <v>704</v>
      </c>
      <c r="I20" t="s">
        <v>705</v>
      </c>
      <c r="J20" t="s">
        <v>568</v>
      </c>
      <c r="K20" t="str">
        <f t="shared" si="0"/>
        <v>Allergies and Intolerances Section (entries optional)   2.16.840.1.113883.10.20.22.2.6 CONF:1198-7800;CONF:1198-10378;CONF:1198-32544;CONF:1198-15345;CONF:1198-15346;CONF:1198-32139;CONF:1198-7802;CONF:1198-7803;CONF:1198-7804;CONF:1198-15444</v>
      </c>
      <c r="M20" t="str">
        <f t="shared" si="1"/>
        <v>{ 'id': '17', 'template_type': 'Section', 'name': 'Allergies and Intolerances Section (entries optional)   [2.16.840.1.113883.10.20.22.2.6[263-264', 'name2': 'Allergies and Intolerances Section (entries optional)  ', 'template': '2.16.840.1.113883.10.20.22.2.6', 'pageStart': '263', 'pages': '263-264', 'search': 'Allergies and Intolerances Section (entries optional)   2.16.840.1.113883.10.20.22.2.6 CONF:1198-7800;CONF:1198-10378;CONF:1198-32544;CONF:1198-15345;CONF:1198-15346;CONF:1198-32139;CONF:1198-7802;CONF:1198-7803;CONF:1198-7804;CONF:1198-15444' },</v>
      </c>
      <c r="N20" t="str">
        <f t="shared" si="2"/>
        <v>'2.16.840.1.113883.10.20.22.2.6',</v>
      </c>
    </row>
    <row r="21" spans="1:14" x14ac:dyDescent="0.25">
      <c r="A21">
        <f t="shared" si="3"/>
        <v>18</v>
      </c>
      <c r="B21" t="s">
        <v>43</v>
      </c>
      <c r="C21" t="s">
        <v>433</v>
      </c>
      <c r="D21" t="s">
        <v>44</v>
      </c>
      <c r="E21">
        <v>264</v>
      </c>
      <c r="G21" s="3" t="str">
        <f>VLOOKUP(D21,'2022_New_Pages'!$H$1:$I$215,2,0)</f>
        <v>264-266</v>
      </c>
      <c r="H21" t="s">
        <v>706</v>
      </c>
      <c r="I21" t="s">
        <v>705</v>
      </c>
      <c r="J21" t="s">
        <v>569</v>
      </c>
      <c r="K21" t="str">
        <f t="shared" si="0"/>
        <v>Allergies and Intolerances Section (entries required)  2.16.840.1.113883.10.20.22.2.6.1 CONF:1198-32824;CONF:1198-7527;CONF:1198-10379;CONF:1198-32545;CONF:1198-15349;CONF:1198-15350;CONF:1198-32140;CONF:1198-7534;CONF:1198-7530;CONF:1198-7531;CONF:1198-15446</v>
      </c>
      <c r="M21" t="str">
        <f t="shared" si="1"/>
        <v>{ 'id': '18', 'template_type': 'Section', 'name': 'Allergies and Intolerances Section (entries required)  [2.16.840.1.113883.10.20.22.2.6.1[264-266', 'name2': 'Allergies and Intolerances Section (entries required) ', 'template': '2.16.840.1.113883.10.20.22.2.6.1', 'pageStart': '264', 'pages': '264-266', 'search': 'Allergies and Intolerances Section (entries required)  2.16.840.1.113883.10.20.22.2.6.1 CONF:1198-32824;CONF:1198-7527;CONF:1198-10379;CONF:1198-32545;CONF:1198-15349;CONF:1198-15350;CONF:1198-32140;CONF:1198-7534;CONF:1198-7530;CONF:1198-7531;CONF:1198-15446' },</v>
      </c>
      <c r="N21" t="str">
        <f t="shared" si="2"/>
        <v>'2.16.840.1.113883.10.20.22.2.6.1',</v>
      </c>
    </row>
    <row r="22" spans="1:14" x14ac:dyDescent="0.25">
      <c r="A22">
        <f t="shared" si="3"/>
        <v>19</v>
      </c>
      <c r="B22" t="s">
        <v>45</v>
      </c>
      <c r="C22" t="s">
        <v>433</v>
      </c>
      <c r="D22" t="s">
        <v>46</v>
      </c>
      <c r="E22">
        <v>266</v>
      </c>
      <c r="G22" s="3" t="str">
        <f>VLOOKUP(D22,'2022_New_Pages'!$H$1:$I$215,2,0)</f>
        <v>266-269</v>
      </c>
      <c r="H22" t="s">
        <v>707</v>
      </c>
      <c r="I22" t="s">
        <v>708</v>
      </c>
      <c r="J22" t="s">
        <v>570</v>
      </c>
      <c r="K22" t="str">
        <f t="shared" si="0"/>
        <v>Anesthesia Section  2.16.840.1.113883.10.20.22.2.25 CONF:1098-8066;CONF:1098-10380;CONF:1098-32531;CONF:1098-15351;CONF:1098-15352;CONF:1098-30830;CONF:1098-8068;CONF:1098-8069;CONF:1098-8092;CONF:1098-15447;CONF:1098-8094;CONF:1098-31127</v>
      </c>
      <c r="M22" t="str">
        <f t="shared" si="1"/>
        <v>{ 'id': '19', 'template_type': 'Section', 'name': 'Anesthesia Section  [2.16.840.1.113883.10.20.22.2.25[266-269', 'name2': 'Anesthesia Section ', 'template': '2.16.840.1.113883.10.20.22.2.25', 'pageStart': '266', 'pages': '266-269', 'search': 'Anesthesia Section  2.16.840.1.113883.10.20.22.2.25 CONF:1098-8066;CONF:1098-10380;CONF:1098-32531;CONF:1098-15351;CONF:1098-15352;CONF:1098-30830;CONF:1098-8068;CONF:1098-8069;CONF:1098-8092;CONF:1098-15447;CONF:1098-8094;CONF:1098-31127' },</v>
      </c>
      <c r="N22" t="str">
        <f t="shared" si="2"/>
        <v>'2.16.840.1.113883.10.20.22.2.25',</v>
      </c>
    </row>
    <row r="23" spans="1:14" x14ac:dyDescent="0.25">
      <c r="A23">
        <f t="shared" si="3"/>
        <v>20</v>
      </c>
      <c r="B23" t="s">
        <v>47</v>
      </c>
      <c r="C23" t="s">
        <v>433</v>
      </c>
      <c r="D23" t="s">
        <v>48</v>
      </c>
      <c r="E23">
        <v>269</v>
      </c>
      <c r="G23" s="3" t="str">
        <f>VLOOKUP(D23,'2022_New_Pages'!$H$1:$I$215,2,0)</f>
        <v>269-270</v>
      </c>
      <c r="H23" t="s">
        <v>709</v>
      </c>
      <c r="I23" t="s">
        <v>710</v>
      </c>
      <c r="J23" t="s">
        <v>571</v>
      </c>
      <c r="K23" t="str">
        <f t="shared" si="0"/>
        <v>Assessment and Plan Section   2.16.840.1.113883.10.20.22.2.9 CONF:1098-7705;CONF:1098-10381;CONF:1098-32583;CONF:1098-15353;CONF:1098-15354;CONF:1098-32141;CONF:1098-7707;CONF:1098-7708;CONF:1098-15448</v>
      </c>
      <c r="M23" t="str">
        <f t="shared" si="1"/>
        <v>{ 'id': '20', 'template_type': 'Section', 'name': 'Assessment and Plan Section   [2.16.840.1.113883.10.20.22.2.9[269-270', 'name2': 'Assessment and Plan Section  ', 'template': '2.16.840.1.113883.10.20.22.2.9', 'pageStart': '269', 'pages': '269-270', 'search': 'Assessment and Plan Section   2.16.840.1.113883.10.20.22.2.9 CONF:1098-7705;CONF:1098-10381;CONF:1098-32583;CONF:1098-15353;CONF:1098-15354;CONF:1098-32141;CONF:1098-7707;CONF:1098-7708;CONF:1098-15448' },</v>
      </c>
      <c r="N23" t="str">
        <f t="shared" si="2"/>
        <v>'2.16.840.1.113883.10.20.22.2.9',</v>
      </c>
    </row>
    <row r="24" spans="1:14" x14ac:dyDescent="0.25">
      <c r="A24">
        <f t="shared" si="3"/>
        <v>21</v>
      </c>
      <c r="B24" t="s">
        <v>49</v>
      </c>
      <c r="C24" t="s">
        <v>433</v>
      </c>
      <c r="D24" t="s">
        <v>50</v>
      </c>
      <c r="E24">
        <v>270</v>
      </c>
      <c r="G24" s="3" t="str">
        <f>VLOOKUP(D24,'2022_New_Pages'!$H$1:$I$215,2,0)</f>
        <v>270-272</v>
      </c>
      <c r="H24" t="s">
        <v>711</v>
      </c>
      <c r="I24" t="s">
        <v>660</v>
      </c>
      <c r="J24" t="s">
        <v>572</v>
      </c>
      <c r="K24" t="str">
        <f t="shared" si="0"/>
        <v>Assessment Section  2.16.840.1.113883.10.20.22.2.8 CONF:81-7711;CONF:81-10382;CONF:81-14757;CONF:81-14758;CONF:81-26472;CONF:81-16774;CONF:81-7713</v>
      </c>
      <c r="M24" t="str">
        <f t="shared" si="1"/>
        <v>{ 'id': '21', 'template_type': 'Section', 'name': 'Assessment Section  [2.16.840.1.113883.10.20.22.2.8[270-272', 'name2': 'Assessment Section ', 'template': '2.16.840.1.113883.10.20.22.2.8', 'pageStart': '270', 'pages': '270-272', 'search': 'Assessment Section  2.16.840.1.113883.10.20.22.2.8 CONF:81-7711;CONF:81-10382;CONF:81-14757;CONF:81-14758;CONF:81-26472;CONF:81-16774;CONF:81-7713' },</v>
      </c>
      <c r="N24" t="str">
        <f t="shared" si="2"/>
        <v>'2.16.840.1.113883.10.20.22.2.8',</v>
      </c>
    </row>
    <row r="25" spans="1:14" x14ac:dyDescent="0.25">
      <c r="A25">
        <f t="shared" si="3"/>
        <v>22</v>
      </c>
      <c r="B25" t="s">
        <v>951</v>
      </c>
      <c r="C25" t="s">
        <v>433</v>
      </c>
      <c r="D25" t="s">
        <v>924</v>
      </c>
      <c r="E25">
        <v>1061</v>
      </c>
      <c r="F25">
        <v>1063</v>
      </c>
      <c r="G25" t="str">
        <f>"CG_A_"&amp;E25-1000&amp;"-"&amp;F25-1000</f>
        <v>CG_A_61-63</v>
      </c>
      <c r="J25" s="2" t="s">
        <v>1438</v>
      </c>
      <c r="K25" t="str">
        <f t="shared" si="0"/>
        <v>Care Teams Section (Companion Guide) 2.16.840.1.113883.10.20.22.2.500 CONF:4435-3;CONF:4435-7;CONF:4435-8;CONF:4435-5;CONF:4435-9;CONF:4435-10;CONF:4435-4;CONF:4435-6;CONF:4435-1;CONF:4435-159;</v>
      </c>
      <c r="M25" t="str">
        <f t="shared" si="1"/>
        <v>{ 'id': '22', 'template_type': 'Section', 'name': 'Care Teams Section (Companion Guide) [2.16.840.1.113883.10.20.22.2.500[CG_A_61-63', 'name2': 'Care Teams Section (Companion Guide)', 'template': '2.16.840.1.113883.10.20.22.2.500', 'pageStart': '1061', 'pages': 'CG_A_61-63', 'search': 'Care Teams Section (Companion Guide) 2.16.840.1.113883.10.20.22.2.500 CONF:4435-3;CONF:4435-7;CONF:4435-8;CONF:4435-5;CONF:4435-9;CONF:4435-10;CONF:4435-4;CONF:4435-6;CONF:4435-1;CONF:4435-159;' },</v>
      </c>
      <c r="N25" t="str">
        <f t="shared" si="2"/>
        <v>'2.16.840.1.113883.10.20.22.2.500',</v>
      </c>
    </row>
    <row r="26" spans="1:14" x14ac:dyDescent="0.25">
      <c r="A26">
        <f t="shared" si="3"/>
        <v>23</v>
      </c>
      <c r="B26" t="s">
        <v>51</v>
      </c>
      <c r="C26" t="s">
        <v>433</v>
      </c>
      <c r="D26" t="s">
        <v>52</v>
      </c>
      <c r="E26">
        <v>272</v>
      </c>
      <c r="G26" s="3" t="str">
        <f>VLOOKUP(D26,'2022_New_Pages'!$H$1:$I$215,2,0)</f>
        <v>272-273</v>
      </c>
      <c r="H26" t="s">
        <v>712</v>
      </c>
      <c r="I26" t="s">
        <v>660</v>
      </c>
      <c r="J26" t="s">
        <v>573</v>
      </c>
      <c r="K26" t="str">
        <f t="shared" si="0"/>
        <v>Chief Complaint and Reason for Visit Section  2.16.840.1.113883.10.20.22.2.13 CONF:81-7840;CONF:81-10383;CONF:81-15449;CONF:81-15450;CONF:81-26473;CONF:81-7842;CONF:81-7843</v>
      </c>
      <c r="M26" t="str">
        <f t="shared" si="1"/>
        <v>{ 'id': '23', 'template_type': 'Section', 'name': 'Chief Complaint and Reason for Visit Section  [2.16.840.1.113883.10.20.22.2.13[272-273', 'name2': 'Chief Complaint and Reason for Visit Section ', 'template': '2.16.840.1.113883.10.20.22.2.13', 'pageStart': '272', 'pages': '272-273', 'search': 'Chief Complaint and Reason for Visit Section  2.16.840.1.113883.10.20.22.2.13 CONF:81-7840;CONF:81-10383;CONF:81-15449;CONF:81-15450;CONF:81-26473;CONF:81-7842;CONF:81-7843' },</v>
      </c>
      <c r="N26" t="str">
        <f t="shared" si="2"/>
        <v>'2.16.840.1.113883.10.20.22.2.13',</v>
      </c>
    </row>
    <row r="27" spans="1:14" x14ac:dyDescent="0.25">
      <c r="A27">
        <f t="shared" si="3"/>
        <v>24</v>
      </c>
      <c r="B27" t="s">
        <v>53</v>
      </c>
      <c r="C27" t="s">
        <v>433</v>
      </c>
      <c r="D27" t="s">
        <v>54</v>
      </c>
      <c r="E27">
        <v>273</v>
      </c>
      <c r="G27" s="3" t="str">
        <f>VLOOKUP(D27,'2022_New_Pages'!$H$1:$I$215,2,0)</f>
        <v>273-274</v>
      </c>
      <c r="H27" t="s">
        <v>713</v>
      </c>
      <c r="I27" t="s">
        <v>660</v>
      </c>
      <c r="J27" t="s">
        <v>574</v>
      </c>
      <c r="K27" t="str">
        <f t="shared" si="0"/>
        <v>Chief Complaint Section 1.3.6.1.4.1.19376.1.5.3.1.1.13.2.1 CONF:81-7832;CONF:81-10453;CONF:81-15451;CONF:81-15452;CONF:81-26474;CONF:81-7834;CONF:81-7835</v>
      </c>
      <c r="M27" t="str">
        <f t="shared" si="1"/>
        <v>{ 'id': '24', 'template_type': 'Section', 'name': 'Chief Complaint Section [1.3.6.1.4.1.19376.1.5.3.1.1.13.2.1[273-274', 'name2': 'Chief Complaint Section', 'template': '1.3.6.1.4.1.19376.1.5.3.1.1.13.2.1', 'pageStart': '273', 'pages': '273-274', 'search': 'Chief Complaint Section 1.3.6.1.4.1.19376.1.5.3.1.1.13.2.1 CONF:81-7832;CONF:81-10453;CONF:81-15451;CONF:81-15452;CONF:81-26474;CONF:81-7834;CONF:81-7835' },</v>
      </c>
      <c r="N27" t="str">
        <f t="shared" si="2"/>
        <v>'1.3.6.1.4.1.19376.1.5.3.1.1.13.2.1',</v>
      </c>
    </row>
    <row r="28" spans="1:14" x14ac:dyDescent="0.25">
      <c r="A28">
        <f t="shared" si="3"/>
        <v>25</v>
      </c>
      <c r="B28" t="s">
        <v>55</v>
      </c>
      <c r="C28" t="s">
        <v>433</v>
      </c>
      <c r="D28" t="s">
        <v>56</v>
      </c>
      <c r="E28">
        <v>274</v>
      </c>
      <c r="G28" s="3" t="str">
        <f>VLOOKUP(D28,'2022_New_Pages'!$H$1:$I$215,2,0)</f>
        <v>274-276</v>
      </c>
      <c r="H28" t="s">
        <v>714</v>
      </c>
      <c r="I28" t="s">
        <v>715</v>
      </c>
      <c r="J28" t="s">
        <v>575</v>
      </c>
      <c r="K28" t="str">
        <f t="shared" si="0"/>
        <v>Complications Section  2.16.840.1.113883.10.20.22.2.37 CONF:1198-8174;CONF:1198-10384;CONF:1198-32538;CONF:1198-15453;CONF:1198-15454;CONF:1198-30860;CONF:1198-8176;CONF:1198-8177;CONF:1198-8795;CONF:1198-15455</v>
      </c>
      <c r="M28" t="str">
        <f t="shared" si="1"/>
        <v>{ 'id': '25', 'template_type': 'Section', 'name': 'Complications Section  [2.16.840.1.113883.10.20.22.2.37[274-276', 'name2': 'Complications Section ', 'template': '2.16.840.1.113883.10.20.22.2.37', 'pageStart': '274', 'pages': '274-276', 'search': 'Complications Section  2.16.840.1.113883.10.20.22.2.37 CONF:1198-8174;CONF:1198-10384;CONF:1198-32538;CONF:1198-15453;CONF:1198-15454;CONF:1198-30860;CONF:1198-8176;CONF:1198-8177;CONF:1198-8795;CONF:1198-15455' },</v>
      </c>
      <c r="N28" t="str">
        <f t="shared" si="2"/>
        <v>'2.16.840.1.113883.10.20.22.2.37',</v>
      </c>
    </row>
    <row r="29" spans="1:14" x14ac:dyDescent="0.25">
      <c r="A29">
        <f t="shared" si="3"/>
        <v>26</v>
      </c>
      <c r="B29" t="s">
        <v>57</v>
      </c>
      <c r="C29" t="s">
        <v>433</v>
      </c>
      <c r="D29" t="s">
        <v>58</v>
      </c>
      <c r="E29">
        <v>276</v>
      </c>
      <c r="G29" s="3" t="str">
        <f>VLOOKUP(D29,'2022_New_Pages'!$H$1:$I$215,2,0)</f>
        <v>276-278</v>
      </c>
      <c r="H29" t="s">
        <v>716</v>
      </c>
      <c r="I29" t="s">
        <v>660</v>
      </c>
      <c r="J29" t="s">
        <v>576</v>
      </c>
      <c r="K29" t="str">
        <f t="shared" si="0"/>
        <v>Course of Care Section 2.16.840.1.113883.10.20.22.2.64 CONF:1098-32640;CONF:1098-32642;CONF:1098-32641;CONF:1098-32645;CONF:1098-32646;CONF:1098-32643;CONF:1098-32644</v>
      </c>
      <c r="M29" t="str">
        <f t="shared" si="1"/>
        <v>{ 'id': '26', 'template_type': 'Section', 'name': 'Course of Care Section [2.16.840.1.113883.10.20.22.2.64[276-278', 'name2': 'Course of Care Section', 'template': '2.16.840.1.113883.10.20.22.2.64', 'pageStart': '276', 'pages': '276-278', 'search': 'Course of Care Section 2.16.840.1.113883.10.20.22.2.64 CONF:1098-32640;CONF:1098-32642;CONF:1098-32641;CONF:1098-32645;CONF:1098-32646;CONF:1098-32643;CONF:1098-32644' },</v>
      </c>
      <c r="N29" t="str">
        <f t="shared" si="2"/>
        <v>'2.16.840.1.113883.10.20.22.2.64',</v>
      </c>
    </row>
    <row r="30" spans="1:14" x14ac:dyDescent="0.25">
      <c r="A30">
        <f t="shared" si="3"/>
        <v>27</v>
      </c>
      <c r="B30" t="s">
        <v>59</v>
      </c>
      <c r="C30" t="s">
        <v>433</v>
      </c>
      <c r="D30" t="s">
        <v>60</v>
      </c>
      <c r="E30">
        <v>278</v>
      </c>
      <c r="G30" s="3" t="str">
        <f>VLOOKUP(D30,'2022_New_Pages'!$H$1:$I$215,2,0)</f>
        <v>278-281</v>
      </c>
      <c r="H30" t="s">
        <v>717</v>
      </c>
      <c r="I30" t="s">
        <v>662</v>
      </c>
      <c r="J30" t="s">
        <v>577</v>
      </c>
      <c r="K30" t="str">
        <f t="shared" si="0"/>
        <v>DICOM Object Catalog Section - DCM 121181  2.16.840.1.113883.10.20.6.1.1 CONF:81-8525;CONF:81-10454;CONF:81-15456;CONF:81-15457;CONF:81-26475;CONF:81-8530;CONF:81-15458;CONF:81-8527</v>
      </c>
      <c r="M30" t="str">
        <f t="shared" si="1"/>
        <v>{ 'id': '27', 'template_type': 'Section', 'name': 'DICOM Object Catalog Section - DCM 121181  [2.16.840.1.113883.10.20.6.1.1[278-281', 'name2': 'DICOM Object Catalog Section - DCM 121181 ', 'template': '2.16.840.1.113883.10.20.6.1.1', 'pageStart': '278', 'pages': '278-281', 'search': 'DICOM Object Catalog Section - DCM 121181  2.16.840.1.113883.10.20.6.1.1 CONF:81-8525;CONF:81-10454;CONF:81-15456;CONF:81-15457;CONF:81-26475;CONF:81-8530;CONF:81-15458;CONF:81-8527' },</v>
      </c>
      <c r="N30" t="str">
        <f t="shared" si="2"/>
        <v>'2.16.840.1.113883.10.20.6.1.1',</v>
      </c>
    </row>
    <row r="31" spans="1:14" x14ac:dyDescent="0.25">
      <c r="A31">
        <f t="shared" si="3"/>
        <v>28</v>
      </c>
      <c r="B31" t="s">
        <v>61</v>
      </c>
      <c r="C31" t="s">
        <v>433</v>
      </c>
      <c r="D31" t="s">
        <v>654</v>
      </c>
      <c r="E31">
        <v>281</v>
      </c>
      <c r="G31" s="3" t="str">
        <f>VLOOKUP(D31,'2022_New_Pages'!$H$1:$I$215,2,0)</f>
        <v>281-283</v>
      </c>
      <c r="H31" t="s">
        <v>660</v>
      </c>
      <c r="I31" t="s">
        <v>660</v>
      </c>
      <c r="J31" t="s">
        <v>578</v>
      </c>
      <c r="K31" t="str">
        <f t="shared" si="0"/>
        <v>Discharge Diagnosis Section  2.16.840.1.113883.10.20.22.2.24 CONF:1098-7975;CONF:1098-10455;CONF:1098-32593;CONF:1098-15459;CONF:1098-15460;CONF:1098-31140;CONF:1098-7977;CONF:1098-7978</v>
      </c>
      <c r="M31" t="str">
        <f t="shared" si="1"/>
        <v>{ 'id': '28', 'template_type': 'Section', 'name': 'Discharge Diagnosis Section  [2.16.840.1.113883.10.20.22.2.24[281-283', 'name2': 'Discharge Diagnosis Section ', 'template': '2.16.840.1.113883.10.20.22.2.24', 'pageStart': '281', 'pages': '281-283', 'search': 'Discharge Diagnosis Section  2.16.840.1.113883.10.20.22.2.24 CONF:1098-7975;CONF:1098-10455;CONF:1098-32593;CONF:1098-15459;CONF:1098-15460;CONF:1098-31140;CONF:1098-7977;CONF:1098-7978' },</v>
      </c>
      <c r="N31" t="str">
        <f t="shared" si="2"/>
        <v>'2.16.840.1.113883.10.20.22.2.24',</v>
      </c>
    </row>
    <row r="32" spans="1:14" x14ac:dyDescent="0.25">
      <c r="A32">
        <f t="shared" si="3"/>
        <v>29</v>
      </c>
      <c r="B32" t="s">
        <v>63</v>
      </c>
      <c r="C32" t="s">
        <v>433</v>
      </c>
      <c r="D32" t="s">
        <v>62</v>
      </c>
      <c r="E32">
        <v>283</v>
      </c>
      <c r="G32" s="3" t="str">
        <f>VLOOKUP(D32,'2022_New_Pages'!$H$1:$I$215,2,0)</f>
        <v>283-284</v>
      </c>
      <c r="H32" t="s">
        <v>660</v>
      </c>
      <c r="I32" t="s">
        <v>660</v>
      </c>
      <c r="J32" t="s">
        <v>578</v>
      </c>
      <c r="K32" t="str">
        <f t="shared" si="0"/>
        <v>Discharge Diet Section (DEPRECATED)  1.3.6.1.4.1.19376.1.5.3.1.3.33 CONF:1098-7975;CONF:1098-10455;CONF:1098-32593;CONF:1098-15459;CONF:1098-15460;CONF:1098-31140;CONF:1098-7977;CONF:1098-7978</v>
      </c>
      <c r="M32" t="str">
        <f t="shared" si="1"/>
        <v>{ 'id': '29', 'template_type': 'Section', 'name': 'Discharge Diet Section (DEPRECATED)  [1.3.6.1.4.1.19376.1.5.3.1.3.33[283-284', 'name2': 'Discharge Diet Section (DEPRECATED) ', 'template': '1.3.6.1.4.1.19376.1.5.3.1.3.33', 'pageStart': '283', 'pages': '283-284', 'search': 'Discharge Diet Section (DEPRECATED)  1.3.6.1.4.1.19376.1.5.3.1.3.33 CONF:1098-7975;CONF:1098-10455;CONF:1098-32593;CONF:1098-15459;CONF:1098-15460;CONF:1098-31140;CONF:1098-7977;CONF:1098-7978' },</v>
      </c>
      <c r="N32" t="str">
        <f t="shared" si="2"/>
        <v>'1.3.6.1.4.1.19376.1.5.3.1.3.33',</v>
      </c>
    </row>
    <row r="33" spans="1:14" x14ac:dyDescent="0.25">
      <c r="A33">
        <f t="shared" si="3"/>
        <v>30</v>
      </c>
      <c r="B33" t="s">
        <v>64</v>
      </c>
      <c r="C33" t="s">
        <v>433</v>
      </c>
      <c r="D33" t="s">
        <v>65</v>
      </c>
      <c r="E33">
        <v>284</v>
      </c>
      <c r="G33" s="3" t="str">
        <f>VLOOKUP(D33,'2022_New_Pages'!$H$1:$I$215,2,0)</f>
        <v>284-286</v>
      </c>
      <c r="H33" t="s">
        <v>718</v>
      </c>
      <c r="I33" t="s">
        <v>719</v>
      </c>
      <c r="J33" t="s">
        <v>579</v>
      </c>
      <c r="K33" t="str">
        <f t="shared" si="0"/>
        <v>Discharge Medications Section (entries optional)  2.16.840.1.113883.10.20.22.2.11 CONF:1198-7816;CONF:1198-10396;CONF:1198-32561;CONF:1198-15359;CONF:1198-15360;CONF:1198-32480;CONF:1198-32854;CONF:1198-32855;CONF:1198-32856;CONF:1198-7818;CONF:1198-7819;CONF:1198-7820;CONF:1198-15490</v>
      </c>
      <c r="M33" t="str">
        <f t="shared" si="1"/>
        <v>{ 'id': '30', 'template_type': 'Section', 'name': 'Discharge Medications Section (entries optional)  [2.16.840.1.113883.10.20.22.2.11[284-286', 'name2': 'Discharge Medications Section (entries optional) ', 'template': '2.16.840.1.113883.10.20.22.2.11', 'pageStart': '284', 'pages': '284-286', 'search': 'Discharge Medications Section (entries optional)  2.16.840.1.113883.10.20.22.2.11 CONF:1198-7816;CONF:1198-10396;CONF:1198-32561;CONF:1198-15359;CONF:1198-15360;CONF:1198-32480;CONF:1198-32854;CONF:1198-32855;CONF:1198-32856;CONF:1198-7818;CONF:1198-7819;CONF:1198-7820;CONF:1198-15490' },</v>
      </c>
      <c r="N33" t="str">
        <f t="shared" si="2"/>
        <v>'2.16.840.1.113883.10.20.22.2.11',</v>
      </c>
    </row>
    <row r="34" spans="1:14" x14ac:dyDescent="0.25">
      <c r="A34">
        <f t="shared" si="3"/>
        <v>31</v>
      </c>
      <c r="B34" t="s">
        <v>66</v>
      </c>
      <c r="C34" t="s">
        <v>433</v>
      </c>
      <c r="D34" t="s">
        <v>67</v>
      </c>
      <c r="E34">
        <v>286</v>
      </c>
      <c r="G34" s="3" t="str">
        <f>VLOOKUP(D34,'2022_New_Pages'!$H$1:$I$215,2,0)</f>
        <v>286-289</v>
      </c>
      <c r="H34" t="s">
        <v>720</v>
      </c>
      <c r="I34" t="s">
        <v>719</v>
      </c>
      <c r="J34" t="s">
        <v>580</v>
      </c>
      <c r="K34" t="str">
        <f t="shared" si="0"/>
        <v>Discharge Medications Section (entries required)   2.16.840.1.113883.10.20.22.2.11.1 CONF:1198-32812;CONF:1198-7822;CONF:1198-10397;CONF:1198-32562;CONF:1198-15361;CONF:1198-15362;CONF:1198-32145;CONF:1198-32857;CONF:1198-32858;CONF:1198-32859;CONF:1198-7824;CONF:1198-7825;CONF:1198-7826;CONF:1198-15491</v>
      </c>
      <c r="M34" t="str">
        <f t="shared" si="1"/>
        <v>{ 'id': '31', 'template_type': 'Section', 'name': 'Discharge Medications Section (entries required)   [2.16.840.1.113883.10.20.22.2.11.1[286-289', 'name2': 'Discharge Medications Section (entries required)  ', 'template': '2.16.840.1.113883.10.20.22.2.11.1', 'pageStart': '286', 'pages': '286-289', 'search': 'Discharge Medications Section (entries required)   2.16.840.1.113883.10.20.22.2.11.1 CONF:1198-32812;CONF:1198-7822;CONF:1198-10397;CONF:1198-32562;CONF:1198-15361;CONF:1198-15362;CONF:1198-32145;CONF:1198-32857;CONF:1198-32858;CONF:1198-32859;CONF:1198-7824;CONF:1198-7825;CONF:1198-7826;CONF:1198-15491' },</v>
      </c>
      <c r="N34" t="str">
        <f t="shared" si="2"/>
        <v>'2.16.840.1.113883.10.20.22.2.11.1',</v>
      </c>
    </row>
    <row r="35" spans="1:14" x14ac:dyDescent="0.25">
      <c r="A35">
        <f t="shared" si="3"/>
        <v>32</v>
      </c>
      <c r="B35" t="s">
        <v>68</v>
      </c>
      <c r="C35" t="s">
        <v>433</v>
      </c>
      <c r="D35" t="s">
        <v>69</v>
      </c>
      <c r="E35">
        <v>289</v>
      </c>
      <c r="G35" s="3" t="str">
        <f>VLOOKUP(D35,'2022_New_Pages'!$H$1:$I$215,2,0)</f>
        <v>289-290</v>
      </c>
      <c r="H35" t="s">
        <v>721</v>
      </c>
      <c r="I35" t="s">
        <v>722</v>
      </c>
      <c r="J35" t="s">
        <v>581</v>
      </c>
      <c r="K35" t="str">
        <f t="shared" si="0"/>
        <v>Encounters Section (entries optional)  2.16.840.1.113883.10.20.22.2.22 CONF:1198-7940;CONF:1198-10386;CONF:1198-32547;CONF:1198-15461;CONF:1198-15462;CONF:1198-31136;CONF:1198-7942;CONF:1198-7943;CONF:1198-7951;CONF:1198-15465</v>
      </c>
      <c r="M35" t="str">
        <f t="shared" si="1"/>
        <v>{ 'id': '32', 'template_type': 'Section', 'name': 'Encounters Section (entries optional)  [2.16.840.1.113883.10.20.22.2.22[289-290', 'name2': 'Encounters Section (entries optional) ', 'template': '2.16.840.1.113883.10.20.22.2.22', 'pageStart': '289', 'pages': '289-290', 'search': 'Encounters Section (entries optional)  2.16.840.1.113883.10.20.22.2.22 CONF:1198-7940;CONF:1198-10386;CONF:1198-32547;CONF:1198-15461;CONF:1198-15462;CONF:1198-31136;CONF:1198-7942;CONF:1198-7943;CONF:1198-7951;CONF:1198-15465' },</v>
      </c>
      <c r="N35" t="str">
        <f t="shared" si="2"/>
        <v>'2.16.840.1.113883.10.20.22.2.22',</v>
      </c>
    </row>
    <row r="36" spans="1:14" x14ac:dyDescent="0.25">
      <c r="A36">
        <f t="shared" si="3"/>
        <v>33</v>
      </c>
      <c r="B36" t="s">
        <v>70</v>
      </c>
      <c r="C36" t="s">
        <v>433</v>
      </c>
      <c r="D36" t="s">
        <v>71</v>
      </c>
      <c r="E36">
        <v>290</v>
      </c>
      <c r="G36" s="3" t="str">
        <f>VLOOKUP(D36,'2022_New_Pages'!$H$1:$I$215,2,0)</f>
        <v>290-292</v>
      </c>
      <c r="H36" t="s">
        <v>723</v>
      </c>
      <c r="I36" t="s">
        <v>722</v>
      </c>
      <c r="J36" t="s">
        <v>582</v>
      </c>
      <c r="K36" t="str">
        <f t="shared" si="0"/>
        <v>Encounters Section (entries required)   2.16.840.1.113883.10.20.22.2.22.1 CONF:1198-32815;CONF:1198-8705;CONF:1198-10387;CONF:1198-32548;CONF:1198-15466;CONF:1198-15467;CONF:1198-31137;CONF:1198-8707;CONF:1198-8708;CONF:1198-8709;CONF:1198-15468</v>
      </c>
      <c r="M36" t="str">
        <f t="shared" si="1"/>
        <v>{ 'id': '33', 'template_type': 'Section', 'name': 'Encounters Section (entries required)   [2.16.840.1.113883.10.20.22.2.22.1[290-292', 'name2': 'Encounters Section (entries required)  ', 'template': '2.16.840.1.113883.10.20.22.2.22.1', 'pageStart': '290', 'pages': '290-292', 'search': 'Encounters Section (entries required)   2.16.840.1.113883.10.20.22.2.22.1 CONF:1198-32815;CONF:1198-8705;CONF:1198-10387;CONF:1198-32548;CONF:1198-15466;CONF:1198-15467;CONF:1198-31137;CONF:1198-8707;CONF:1198-8708;CONF:1198-8709;CONF:1198-15468' },</v>
      </c>
      <c r="N36" t="str">
        <f t="shared" si="2"/>
        <v>'2.16.840.1.113883.10.20.22.2.22.1',</v>
      </c>
    </row>
    <row r="37" spans="1:14" x14ac:dyDescent="0.25">
      <c r="A37">
        <f t="shared" si="3"/>
        <v>34</v>
      </c>
      <c r="B37" t="s">
        <v>72</v>
      </c>
      <c r="C37" t="s">
        <v>433</v>
      </c>
      <c r="D37" t="s">
        <v>73</v>
      </c>
      <c r="E37">
        <v>292</v>
      </c>
      <c r="G37" s="3" t="str">
        <f>VLOOKUP(D37,'2022_New_Pages'!$H$1:$I$215,2,0)</f>
        <v>292-294</v>
      </c>
      <c r="H37" t="s">
        <v>724</v>
      </c>
      <c r="I37" t="s">
        <v>725</v>
      </c>
      <c r="J37" t="s">
        <v>583</v>
      </c>
      <c r="K37" t="str">
        <f t="shared" si="0"/>
        <v>Family History Section   2.16.840.1.113883.10.20.22.2.15 CONF:1198-7932;CONF:1198-10388;CONF:1198-32607;CONF:1198-15469;CONF:1198-15470;CONF:1198-32481;CONF:1198-7934;CONF:1198-7935;CONF:1198-32430;CONF:1198-32431</v>
      </c>
      <c r="M37" t="str">
        <f t="shared" si="1"/>
        <v>{ 'id': '34', 'template_type': 'Section', 'name': 'Family History Section   [2.16.840.1.113883.10.20.22.2.15[292-294', 'name2': 'Family History Section  ', 'template': '2.16.840.1.113883.10.20.22.2.15', 'pageStart': '292', 'pages': '292-294', 'search': 'Family History Section   2.16.840.1.113883.10.20.22.2.15 CONF:1198-7932;CONF:1198-10388;CONF:1198-32607;CONF:1198-15469;CONF:1198-15470;CONF:1198-32481;CONF:1198-7934;CONF:1198-7935;CONF:1198-32430;CONF:1198-32431' },</v>
      </c>
      <c r="N37" t="str">
        <f t="shared" si="2"/>
        <v>'2.16.840.1.113883.10.20.22.2.15',</v>
      </c>
    </row>
    <row r="38" spans="1:14" x14ac:dyDescent="0.25">
      <c r="A38">
        <f t="shared" si="3"/>
        <v>35</v>
      </c>
      <c r="B38" t="s">
        <v>74</v>
      </c>
      <c r="C38" t="s">
        <v>433</v>
      </c>
      <c r="D38" t="s">
        <v>75</v>
      </c>
      <c r="E38">
        <v>294</v>
      </c>
      <c r="G38" s="3" t="str">
        <f>VLOOKUP(D38,'2022_New_Pages'!$H$1:$I$215,2,0)</f>
        <v>294-296</v>
      </c>
      <c r="H38" t="s">
        <v>717</v>
      </c>
      <c r="I38" t="s">
        <v>660</v>
      </c>
      <c r="J38" t="s">
        <v>584</v>
      </c>
      <c r="K38" t="str">
        <f t="shared" si="0"/>
        <v>Fetus Subject Context 2.16.840.1.113883.10.20.6.2.3 CONF:81-9189;CONF:81-10535;CONF:81-9190;CONF:81-26455;CONF:81-26476;CONF:81-9191;CONF:81-15347</v>
      </c>
      <c r="M38" t="str">
        <f t="shared" si="1"/>
        <v>{ 'id': '35', 'template_type': 'Section', 'name': 'Fetus Subject Context [2.16.840.1.113883.10.20.6.2.3[294-296', 'name2': 'Fetus Subject Context', 'template': '2.16.840.1.113883.10.20.6.2.3', 'pageStart': '294', 'pages': '294-296', 'search': 'Fetus Subject Context 2.16.840.1.113883.10.20.6.2.3 CONF:81-9189;CONF:81-10535;CONF:81-9190;CONF:81-26455;CONF:81-26476;CONF:81-9191;CONF:81-15347' },</v>
      </c>
      <c r="N38" t="str">
        <f t="shared" si="2"/>
        <v>'2.16.840.1.113883.10.20.6.2.3',</v>
      </c>
    </row>
    <row r="39" spans="1:14" x14ac:dyDescent="0.25">
      <c r="A39">
        <f t="shared" si="3"/>
        <v>36</v>
      </c>
      <c r="B39" t="s">
        <v>76</v>
      </c>
      <c r="C39" t="s">
        <v>433</v>
      </c>
      <c r="D39" t="s">
        <v>77</v>
      </c>
      <c r="E39">
        <v>296</v>
      </c>
      <c r="G39" s="3" t="str">
        <f>VLOOKUP(D39,'2022_New_Pages'!$H$1:$I$215,2,0)</f>
        <v>296-297</v>
      </c>
      <c r="H39" t="s">
        <v>717</v>
      </c>
      <c r="I39" t="s">
        <v>660</v>
      </c>
      <c r="J39" t="s">
        <v>585</v>
      </c>
      <c r="K39" t="str">
        <f t="shared" si="0"/>
        <v>Findings Section (DIR) 2.16.840.1.113883.10.20.6.1.2 CONF:81-8531;CONF:81-10456;CONF:81-8532</v>
      </c>
      <c r="M39" t="str">
        <f t="shared" si="1"/>
        <v>{ 'id': '36', 'template_type': 'Section', 'name': 'Findings Section (DIR) [2.16.840.1.113883.10.20.6.1.2[296-297', 'name2': 'Findings Section (DIR)', 'template': '2.16.840.1.113883.10.20.6.1.2', 'pageStart': '296', 'pages': '296-297', 'search': 'Findings Section (DIR) 2.16.840.1.113883.10.20.6.1.2 CONF:81-8531;CONF:81-10456;CONF:81-8532' },</v>
      </c>
      <c r="N39" t="str">
        <f t="shared" si="2"/>
        <v>'2.16.840.1.113883.10.20.6.1.2',</v>
      </c>
    </row>
    <row r="40" spans="1:14" x14ac:dyDescent="0.25">
      <c r="A40">
        <f t="shared" si="3"/>
        <v>37</v>
      </c>
      <c r="B40" t="s">
        <v>78</v>
      </c>
      <c r="C40" t="s">
        <v>433</v>
      </c>
      <c r="D40" t="s">
        <v>79</v>
      </c>
      <c r="E40">
        <v>297</v>
      </c>
      <c r="G40" s="3" t="str">
        <f>VLOOKUP(D40,'2022_New_Pages'!$H$1:$I$215,2,0)</f>
        <v>297-302</v>
      </c>
      <c r="H40" t="s">
        <v>726</v>
      </c>
      <c r="I40" t="s">
        <v>727</v>
      </c>
      <c r="J40" t="s">
        <v>586</v>
      </c>
      <c r="K40" t="str">
        <f t="shared" si="0"/>
        <v>Functional Status Section   2.16.840.1.113883.10.20.22.2.14 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</v>
      </c>
      <c r="M40" t="str">
        <f t="shared" si="1"/>
        <v>{ 'id': '37', 'template_type': 'Section', 'name': 'Functional Status Section   [2.16.840.1.113883.10.20.22.2.14[297-302', 'name2': 'Functional Status Section  ', 'template': '2.16.840.1.113883.10.20.22.2.14', 'pageStart': '297', 'pages': '297-302', 'search': 'Functional Status Section   2.16.840.1.113883.10.20.22.2.14 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' },</v>
      </c>
      <c r="N40" t="str">
        <f t="shared" si="2"/>
        <v>'2.16.840.1.113883.10.20.22.2.14',</v>
      </c>
    </row>
    <row r="41" spans="1:14" x14ac:dyDescent="0.25">
      <c r="A41">
        <f t="shared" si="3"/>
        <v>38</v>
      </c>
      <c r="B41" t="s">
        <v>80</v>
      </c>
      <c r="C41" t="s">
        <v>433</v>
      </c>
      <c r="D41" t="s">
        <v>81</v>
      </c>
      <c r="E41">
        <v>302</v>
      </c>
      <c r="G41" s="3" t="str">
        <f>VLOOKUP(D41,'2022_New_Pages'!$H$1:$I$215,2,0)</f>
        <v>302-303</v>
      </c>
      <c r="H41" t="s">
        <v>728</v>
      </c>
      <c r="I41" t="s">
        <v>660</v>
      </c>
      <c r="J41" t="s">
        <v>587</v>
      </c>
      <c r="K41" t="str">
        <f t="shared" si="0"/>
        <v>General Status Section 2.16.840.1.113883.10.20.2.5 CONF:81-7985;CONF:81-10457;CONF:81-15472;CONF:81-15473;CONF:81-26477;CONF:81-7987;CONF:81-7988</v>
      </c>
      <c r="M41" t="str">
        <f t="shared" si="1"/>
        <v>{ 'id': '38', 'template_type': 'Section', 'name': 'General Status Section [2.16.840.1.113883.10.20.2.5[302-303', 'name2': 'General Status Section', 'template': '2.16.840.1.113883.10.20.2.5', 'pageStart': '302', 'pages': '302-303', 'search': 'General Status Section 2.16.840.1.113883.10.20.2.5 CONF:81-7985;CONF:81-10457;CONF:81-15472;CONF:81-15473;CONF:81-26477;CONF:81-7987;CONF:81-7988' },</v>
      </c>
      <c r="N41" t="str">
        <f t="shared" si="2"/>
        <v>'2.16.840.1.113883.10.20.2.5',</v>
      </c>
    </row>
    <row r="42" spans="1:14" x14ac:dyDescent="0.25">
      <c r="A42">
        <f t="shared" si="3"/>
        <v>39</v>
      </c>
      <c r="B42" t="s">
        <v>82</v>
      </c>
      <c r="C42" t="s">
        <v>433</v>
      </c>
      <c r="D42" t="s">
        <v>83</v>
      </c>
      <c r="E42">
        <v>303</v>
      </c>
      <c r="G42" s="3" t="str">
        <f>VLOOKUP(D42,'2022_New_Pages'!$H$1:$I$215,2,0)</f>
        <v>303-305</v>
      </c>
      <c r="H42" t="s">
        <v>729</v>
      </c>
      <c r="I42" t="s">
        <v>663</v>
      </c>
      <c r="J42" t="s">
        <v>588</v>
      </c>
      <c r="K42" t="str">
        <f t="shared" si="0"/>
        <v>Goals Section 2.16.840.1.113883.10.20.22.2.60 CONF:1098-32819;CONF:1098-29584;CONF:1098-29585;CONF:1098-29586;CONF:1098-29587;CONF:1098-29588;CONF:1098-30721;CONF:1098-30722;CONF:1098-30719;CONF:1098-30720</v>
      </c>
      <c r="M42" t="str">
        <f t="shared" si="1"/>
        <v>{ 'id': '39', 'template_type': 'Section', 'name': 'Goals Section [2.16.840.1.113883.10.20.22.2.60[303-305', 'name2': 'Goals Section', 'template': '2.16.840.1.113883.10.20.22.2.60', 'pageStart': '303', 'pages': '303-305', 'search': 'Goals Section 2.16.840.1.113883.10.20.22.2.60 CONF:1098-32819;CONF:1098-29584;CONF:1098-29585;CONF:1098-29586;CONF:1098-29587;CONF:1098-29588;CONF:1098-30721;CONF:1098-30722;CONF:1098-30719;CONF:1098-30720' },</v>
      </c>
      <c r="N42" t="str">
        <f t="shared" si="2"/>
        <v>'2.16.840.1.113883.10.20.22.2.60',</v>
      </c>
    </row>
    <row r="43" spans="1:14" x14ac:dyDescent="0.25">
      <c r="A43">
        <f t="shared" si="3"/>
        <v>40</v>
      </c>
      <c r="B43" t="s">
        <v>84</v>
      </c>
      <c r="C43" t="s">
        <v>433</v>
      </c>
      <c r="D43" t="s">
        <v>85</v>
      </c>
      <c r="E43">
        <v>305</v>
      </c>
      <c r="G43" s="3" t="str">
        <f>VLOOKUP(D43,'2022_New_Pages'!$H$1:$I$215,2,0)</f>
        <v>305-308</v>
      </c>
      <c r="H43" t="s">
        <v>730</v>
      </c>
      <c r="I43" t="s">
        <v>731</v>
      </c>
      <c r="J43" t="s">
        <v>589</v>
      </c>
      <c r="K43" t="str">
        <f t="shared" si="0"/>
        <v>Health Concerns Section   2.16.840.1.113883.10.20.22.2.58 CONF:1198-32802;CONF:1198-28804;CONF:1198-28805;CONF:1198-32862;CONF:1198-28806;CONF:1198-28807;CONF:1198-28808;CONF:1198-28809;CONF:1198-28810;CONF:1198-30483;CONF:1198-30484;CONF:1198-30768;CONF:1198-30769;CONF:1198-32308;CONF:1198-32309</v>
      </c>
      <c r="M43" t="str">
        <f t="shared" si="1"/>
        <v>{ 'id': '40', 'template_type': 'Section', 'name': 'Health Concerns Section   [2.16.840.1.113883.10.20.22.2.58[305-308', 'name2': 'Health Concerns Section  ', 'template': '2.16.840.1.113883.10.20.22.2.58', 'pageStart': '305', 'pages': '305-308', 'search': 'Health Concerns Section   2.16.840.1.113883.10.20.22.2.58 CONF:1198-32802;CONF:1198-28804;CONF:1198-28805;CONF:1198-32862;CONF:1198-28806;CONF:1198-28807;CONF:1198-28808;CONF:1198-28809;CONF:1198-28810;CONF:1198-30483;CONF:1198-30484;CONF:1198-30768;CONF:1198-30769;CONF:1198-32308;CONF:1198-32309' },</v>
      </c>
      <c r="N43" t="str">
        <f t="shared" si="2"/>
        <v>'2.16.840.1.113883.10.20.22.2.58',</v>
      </c>
    </row>
    <row r="44" spans="1:14" x14ac:dyDescent="0.25">
      <c r="A44">
        <f t="shared" si="3"/>
        <v>41</v>
      </c>
      <c r="B44" t="s">
        <v>86</v>
      </c>
      <c r="C44" t="s">
        <v>433</v>
      </c>
      <c r="D44" t="s">
        <v>87</v>
      </c>
      <c r="E44">
        <v>308</v>
      </c>
      <c r="G44" s="3" t="str">
        <f>VLOOKUP(D44,'2022_New_Pages'!$H$1:$I$215,2,0)</f>
        <v>308-310</v>
      </c>
      <c r="H44" t="s">
        <v>732</v>
      </c>
      <c r="I44" t="s">
        <v>664</v>
      </c>
      <c r="J44" t="s">
        <v>590</v>
      </c>
      <c r="K44" t="str">
        <f t="shared" si="0"/>
        <v>Health Status Evaluations and Outcomes Section 2.16.840.1.113883.10.20.22.2.61 CONF:1098-32821;CONF:1098-29578;CONF:1098-29579;CONF:1098-29580;CONF:1098-29581;CONF:1098-29582;CONF:1098-29589;CONF:1098-29590;CONF:1098-31227;CONF:1098-31228</v>
      </c>
      <c r="M44" t="str">
        <f t="shared" si="1"/>
        <v>{ 'id': '41', 'template_type': 'Section', 'name': 'Health Status Evaluations and Outcomes Section [2.16.840.1.113883.10.20.22.2.61[308-310', 'name2': 'Health Status Evaluations and Outcomes Section', 'template': '2.16.840.1.113883.10.20.22.2.61', 'pageStart': '308', 'pages': '308-310', 'search': 'Health Status Evaluations and Outcomes Section 2.16.840.1.113883.10.20.22.2.61 CONF:1098-32821;CONF:1098-29578;CONF:1098-29579;CONF:1098-29580;CONF:1098-29581;CONF:1098-29582;CONF:1098-29589;CONF:1098-29590;CONF:1098-31227;CONF:1098-31228' },</v>
      </c>
      <c r="N44" t="str">
        <f t="shared" si="2"/>
        <v>'2.16.840.1.113883.10.20.22.2.61',</v>
      </c>
    </row>
    <row r="45" spans="1:14" x14ac:dyDescent="0.25">
      <c r="A45">
        <f t="shared" si="3"/>
        <v>42</v>
      </c>
      <c r="B45" t="s">
        <v>88</v>
      </c>
      <c r="C45" t="s">
        <v>433</v>
      </c>
      <c r="D45" t="s">
        <v>89</v>
      </c>
      <c r="E45">
        <v>310</v>
      </c>
      <c r="G45" s="3" t="str">
        <f>VLOOKUP(D45,'2022_New_Pages'!$H$1:$I$215,2,0)</f>
        <v>310-312</v>
      </c>
      <c r="H45" t="s">
        <v>733</v>
      </c>
      <c r="I45" t="s">
        <v>660</v>
      </c>
      <c r="J45" t="s">
        <v>591</v>
      </c>
      <c r="K45" t="str">
        <f t="shared" si="0"/>
        <v>History of Present Illness Section 1.3.6.1.4.1.19376.1.5.3.1.3.4 CONF:81-7848;CONF:81-10458;CONF:81-15477;CONF:81-15478;CONF:81-26478;CONF:81-7850;CONF:81-7851</v>
      </c>
      <c r="M45" t="str">
        <f t="shared" si="1"/>
        <v>{ 'id': '42', 'template_type': 'Section', 'name': 'History of Present Illness Section [1.3.6.1.4.1.19376.1.5.3.1.3.4[310-312', 'name2': 'History of Present Illness Section', 'template': '1.3.6.1.4.1.19376.1.5.3.1.3.4', 'pageStart': '310', 'pages': '310-312', 'search': 'History of Present Illness Section 1.3.6.1.4.1.19376.1.5.3.1.3.4 CONF:81-7848;CONF:81-10458;CONF:81-15477;CONF:81-15478;CONF:81-26478;CONF:81-7850;CONF:81-7851' },</v>
      </c>
      <c r="N45" t="str">
        <f t="shared" si="2"/>
        <v>'1.3.6.1.4.1.19376.1.5.3.1.3.4',</v>
      </c>
    </row>
    <row r="46" spans="1:14" x14ac:dyDescent="0.25">
      <c r="A46">
        <f t="shared" si="3"/>
        <v>43</v>
      </c>
      <c r="B46" t="s">
        <v>90</v>
      </c>
      <c r="C46" t="s">
        <v>433</v>
      </c>
      <c r="D46" t="s">
        <v>91</v>
      </c>
      <c r="E46">
        <v>312</v>
      </c>
      <c r="G46" s="3" t="str">
        <f>VLOOKUP(D46,'2022_New_Pages'!$H$1:$I$215,2,0)</f>
        <v>312-314</v>
      </c>
      <c r="H46" t="s">
        <v>734</v>
      </c>
      <c r="I46" t="s">
        <v>660</v>
      </c>
      <c r="J46" t="s">
        <v>592</v>
      </c>
      <c r="K46" t="str">
        <f t="shared" si="0"/>
        <v>Hospital Consultations Section 2.16.840.1.113883.10.20.22.2.42 CONF:81-9915;CONF:81-10393;CONF:81-15485;CONF:81-15486;CONF:81-26479;CONF:81-9917;CONF:81-9918</v>
      </c>
      <c r="M46" t="str">
        <f t="shared" si="1"/>
        <v>{ 'id': '43', 'template_type': 'Section', 'name': 'Hospital Consultations Section [2.16.840.1.113883.10.20.22.2.42[312-314', 'name2': 'Hospital Consultations Section', 'template': '2.16.840.1.113883.10.20.22.2.42', 'pageStart': '312', 'pages': '312-314', 'search': 'Hospital Consultations Section 2.16.840.1.113883.10.20.22.2.42 CONF:81-9915;CONF:81-10393;CONF:81-15485;CONF:81-15486;CONF:81-26479;CONF:81-9917;CONF:81-9918' },</v>
      </c>
      <c r="N46" t="str">
        <f t="shared" si="2"/>
        <v>'2.16.840.1.113883.10.20.22.2.42',</v>
      </c>
    </row>
    <row r="47" spans="1:14" x14ac:dyDescent="0.25">
      <c r="A47">
        <f t="shared" si="3"/>
        <v>44</v>
      </c>
      <c r="B47" t="s">
        <v>92</v>
      </c>
      <c r="C47" t="s">
        <v>433</v>
      </c>
      <c r="D47" t="s">
        <v>93</v>
      </c>
      <c r="E47">
        <v>314</v>
      </c>
      <c r="G47" s="3" t="str">
        <f>VLOOKUP(D47,'2022_New_Pages'!$H$1:$I$215,2,0)</f>
        <v>314-315</v>
      </c>
      <c r="H47" t="s">
        <v>735</v>
      </c>
      <c r="I47" t="s">
        <v>660</v>
      </c>
      <c r="J47" t="s">
        <v>593</v>
      </c>
      <c r="K47" t="str">
        <f t="shared" si="0"/>
        <v>Hospital Course Section  1.3.6.1.4.1.19376.1.5.3.1.3.5 CONF:81-7852;CONF:81-10459;CONF:81-15487;CONF:81-15488;CONF:81-26480;CONF:81-7854;CONF:81-7855</v>
      </c>
      <c r="M47" t="str">
        <f t="shared" si="1"/>
        <v>{ 'id': '44', 'template_type': 'Section', 'name': 'Hospital Course Section  [1.3.6.1.4.1.19376.1.5.3.1.3.5[314-315', 'name2': 'Hospital Course Section ', 'template': '1.3.6.1.4.1.19376.1.5.3.1.3.5', 'pageStart': '314', 'pages': '314-315', 'search': 'Hospital Course Section  1.3.6.1.4.1.19376.1.5.3.1.3.5 CONF:81-7852;CONF:81-10459;CONF:81-15487;CONF:81-15488;CONF:81-26480;CONF:81-7854;CONF:81-7855' },</v>
      </c>
      <c r="N47" t="str">
        <f t="shared" si="2"/>
        <v>'1.3.6.1.4.1.19376.1.5.3.1.3.5',</v>
      </c>
    </row>
    <row r="48" spans="1:14" x14ac:dyDescent="0.25">
      <c r="A48">
        <f t="shared" si="3"/>
        <v>45</v>
      </c>
      <c r="B48" t="s">
        <v>94</v>
      </c>
      <c r="C48" t="s">
        <v>433</v>
      </c>
      <c r="D48" t="s">
        <v>95</v>
      </c>
      <c r="E48">
        <v>315</v>
      </c>
      <c r="G48" s="3" t="str">
        <f>VLOOKUP(D48,'2022_New_Pages'!$H$1:$I$215,2,0)</f>
        <v>315-316</v>
      </c>
      <c r="H48" t="s">
        <v>734</v>
      </c>
      <c r="I48" t="s">
        <v>660</v>
      </c>
      <c r="J48" t="s">
        <v>594</v>
      </c>
      <c r="K48" t="str">
        <f t="shared" si="0"/>
        <v>Hospital Discharge Instructions Section  2.16.840.1.113883.10.20.22.2.41 CONF:81-9919;CONF:81-10395;CONF:81-15357;CONF:81-15358;CONF:81-26481;CONF:81-9921;CONF:81-9922</v>
      </c>
      <c r="M48" t="str">
        <f t="shared" si="1"/>
        <v>{ 'id': '45', 'template_type': 'Section', 'name': 'Hospital Discharge Instructions Section  [2.16.840.1.113883.10.20.22.2.41[315-316', 'name2': 'Hospital Discharge Instructions Section ', 'template': '2.16.840.1.113883.10.20.22.2.41', 'pageStart': '315', 'pages': '315-316', 'search': 'Hospital Discharge Instructions Section  2.16.840.1.113883.10.20.22.2.41 CONF:81-9919;CONF:81-10395;CONF:81-15357;CONF:81-15358;CONF:81-26481;CONF:81-9921;CONF:81-9922' },</v>
      </c>
      <c r="N48" t="str">
        <f t="shared" si="2"/>
        <v>'2.16.840.1.113883.10.20.22.2.41',</v>
      </c>
    </row>
    <row r="49" spans="1:14" x14ac:dyDescent="0.25">
      <c r="A49">
        <f t="shared" si="3"/>
        <v>46</v>
      </c>
      <c r="B49" t="s">
        <v>96</v>
      </c>
      <c r="C49" t="s">
        <v>433</v>
      </c>
      <c r="D49" t="s">
        <v>97</v>
      </c>
      <c r="E49">
        <v>316</v>
      </c>
      <c r="G49" s="3" t="str">
        <f>VLOOKUP(D49,'2022_New_Pages'!$H$1:$I$215,2,0)</f>
        <v>316-318</v>
      </c>
      <c r="H49" t="s">
        <v>734</v>
      </c>
      <c r="I49" t="s">
        <v>660</v>
      </c>
      <c r="J49" t="s">
        <v>595</v>
      </c>
      <c r="K49" t="str">
        <f t="shared" si="0"/>
        <v>Hospital Discharge Physical Section  1.3.6.1.4.1.19376.1.5.3.1.3.26 CONF:81-7971;CONF:81-10460;CONF:81-15363;CONF:81-15364;CONF:81-26482;CONF:81-7973;CONF:81-7974</v>
      </c>
      <c r="M49" t="str">
        <f t="shared" si="1"/>
        <v>{ 'id': '46', 'template_type': 'Section', 'name': 'Hospital Discharge Physical Section  [1.3.6.1.4.1.19376.1.5.3.1.3.26[316-318', 'name2': 'Hospital Discharge Physical Section ', 'template': '1.3.6.1.4.1.19376.1.5.3.1.3.26', 'pageStart': '316', 'pages': '316-318', 'search': 'Hospital Discharge Physical Section  1.3.6.1.4.1.19376.1.5.3.1.3.26 CONF:81-7971;CONF:81-10460;CONF:81-15363;CONF:81-15364;CONF:81-26482;CONF:81-7973;CONF:81-7974' },</v>
      </c>
      <c r="N49" t="str">
        <f t="shared" si="2"/>
        <v>'1.3.6.1.4.1.19376.1.5.3.1.3.26',</v>
      </c>
    </row>
    <row r="50" spans="1:14" x14ac:dyDescent="0.25">
      <c r="A50">
        <f t="shared" si="3"/>
        <v>47</v>
      </c>
      <c r="B50" t="s">
        <v>98</v>
      </c>
      <c r="C50" t="s">
        <v>433</v>
      </c>
      <c r="D50" t="s">
        <v>99</v>
      </c>
      <c r="E50">
        <v>318</v>
      </c>
      <c r="G50" s="3" t="str">
        <f>VLOOKUP(D50,'2022_New_Pages'!$H$1:$I$215,2,0)</f>
        <v>318-320</v>
      </c>
      <c r="H50" t="s">
        <v>734</v>
      </c>
      <c r="I50" t="s">
        <v>660</v>
      </c>
      <c r="J50" t="s">
        <v>596</v>
      </c>
      <c r="K50" t="str">
        <f t="shared" si="0"/>
        <v>Hospital Discharge Studies Summary Section 2.16.840.1.113883.10.20.22.2.16 CONF:81-7910;CONF:81-10398;CONF:81-15365;CONF:81-15366;CONF:81-26483;CONF:81-7912;CONF:81-7913</v>
      </c>
      <c r="M50" t="str">
        <f t="shared" si="1"/>
        <v>{ 'id': '47', 'template_type': 'Section', 'name': 'Hospital Discharge Studies Summary Section [2.16.840.1.113883.10.20.22.2.16[318-320', 'name2': 'Hospital Discharge Studies Summary Section', 'template': '2.16.840.1.113883.10.20.22.2.16', 'pageStart': '318', 'pages': '318-320', 'search': 'Hospital Discharge Studies Summary Section 2.16.840.1.113883.10.20.22.2.16 CONF:81-7910;CONF:81-10398;CONF:81-15365;CONF:81-15366;CONF:81-26483;CONF:81-7912;CONF:81-7913' },</v>
      </c>
      <c r="N50" t="str">
        <f t="shared" si="2"/>
        <v>'2.16.840.1.113883.10.20.22.2.16',</v>
      </c>
    </row>
    <row r="51" spans="1:14" x14ac:dyDescent="0.25">
      <c r="A51">
        <f t="shared" si="3"/>
        <v>48</v>
      </c>
      <c r="B51" t="s">
        <v>100</v>
      </c>
      <c r="C51" t="s">
        <v>433</v>
      </c>
      <c r="D51" t="s">
        <v>101</v>
      </c>
      <c r="E51">
        <v>320</v>
      </c>
      <c r="G51" s="3" t="str">
        <f>VLOOKUP(D51,'2022_New_Pages'!$H$1:$I$215,2,0)</f>
        <v>320-321</v>
      </c>
      <c r="H51" t="s">
        <v>736</v>
      </c>
      <c r="I51" t="s">
        <v>737</v>
      </c>
      <c r="J51" t="s">
        <v>597</v>
      </c>
      <c r="K51" t="str">
        <f t="shared" si="0"/>
        <v>Immunizations Section (entries optional)   2.16.840.1.113883.10.20.22.2.2 CONF:1198-7965;CONF:1198-10399;CONF:1198-32529;CONF:1198-15367;CONF:1198-15368;CONF:1198-32146;CONF:1198-7967;CONF:1198-7968;CONF:1198-7969;CONF:1198-15494</v>
      </c>
      <c r="M51" t="str">
        <f t="shared" si="1"/>
        <v>{ 'id': '48', 'template_type': 'Section', 'name': 'Immunizations Section (entries optional)   [2.16.840.1.113883.10.20.22.2.2[320-321', 'name2': 'Immunizations Section (entries optional)  ', 'template': '2.16.840.1.113883.10.20.22.2.2', 'pageStart': '320', 'pages': '320-321', 'search': 'Immunizations Section (entries optional)   2.16.840.1.113883.10.20.22.2.2 CONF:1198-7965;CONF:1198-10399;CONF:1198-32529;CONF:1198-15367;CONF:1198-15368;CONF:1198-32146;CONF:1198-7967;CONF:1198-7968;CONF:1198-7969;CONF:1198-15494' },</v>
      </c>
      <c r="N51" t="str">
        <f t="shared" si="2"/>
        <v>'2.16.840.1.113883.10.20.22.2.2',</v>
      </c>
    </row>
    <row r="52" spans="1:14" x14ac:dyDescent="0.25">
      <c r="A52">
        <f t="shared" si="3"/>
        <v>49</v>
      </c>
      <c r="B52" t="s">
        <v>102</v>
      </c>
      <c r="C52" t="s">
        <v>433</v>
      </c>
      <c r="D52" t="s">
        <v>103</v>
      </c>
      <c r="E52">
        <v>321</v>
      </c>
      <c r="G52" s="3" t="str">
        <f>VLOOKUP(D52,'2022_New_Pages'!$H$1:$I$215,2,0)</f>
        <v>321-325</v>
      </c>
      <c r="H52" t="s">
        <v>738</v>
      </c>
      <c r="I52" t="s">
        <v>737</v>
      </c>
      <c r="J52" t="s">
        <v>598</v>
      </c>
      <c r="K52" t="str">
        <f t="shared" si="0"/>
        <v>Immunizations Section (entries required)  2.16.840.1.113883.10.20.22.2.2.1 CONF:1198-32833;CONF:1198-9015;CONF:1198-10400;CONF:1198-32530;CONF:1198-15369;CONF:1198-15370;CONF:1198-32147;CONF:1198-9017;CONF:1198-9018;CONF:1198-9019;CONF:1198-15495</v>
      </c>
      <c r="M52" t="str">
        <f t="shared" si="1"/>
        <v>{ 'id': '49', 'template_type': 'Section', 'name': 'Immunizations Section (entries required)  [2.16.840.1.113883.10.20.22.2.2.1[321-325', 'name2': 'Immunizations Section (entries required) ', 'template': '2.16.840.1.113883.10.20.22.2.2.1', 'pageStart': '321', 'pages': '321-325', 'search': 'Immunizations Section (entries required)  2.16.840.1.113883.10.20.22.2.2.1 CONF:1198-32833;CONF:1198-9015;CONF:1198-10400;CONF:1198-32530;CONF:1198-15369;CONF:1198-15370;CONF:1198-32147;CONF:1198-9017;CONF:1198-9018;CONF:1198-9019;CONF:1198-15495' },</v>
      </c>
      <c r="N52" t="str">
        <f t="shared" si="2"/>
        <v>'2.16.840.1.113883.10.20.22.2.2.1',</v>
      </c>
    </row>
    <row r="53" spans="1:14" x14ac:dyDescent="0.25">
      <c r="A53">
        <f t="shared" si="3"/>
        <v>50</v>
      </c>
      <c r="B53" t="s">
        <v>104</v>
      </c>
      <c r="C53" t="s">
        <v>433</v>
      </c>
      <c r="D53" t="s">
        <v>105</v>
      </c>
      <c r="E53">
        <v>325</v>
      </c>
      <c r="G53" s="3" t="str">
        <f>VLOOKUP(D53,'2022_New_Pages'!$H$1:$I$215,2,0)</f>
        <v>325-326</v>
      </c>
      <c r="H53" t="s">
        <v>660</v>
      </c>
      <c r="I53" t="s">
        <v>660</v>
      </c>
      <c r="J53" t="s">
        <v>599</v>
      </c>
      <c r="K53" t="str">
        <f t="shared" si="0"/>
        <v>Implants Section (DEPRECATED)  2.16.840.1.113883.10.20.22.2.33 CONF:1098-8042;CONF:1098-32608;CONF:1098-32609;CONF:1098-15371;CONF:1098-15372;CONF:1098-26471;CONF:1098-8044;CONF:1098-8045</v>
      </c>
      <c r="M53" t="str">
        <f t="shared" si="1"/>
        <v>{ 'id': '50', 'template_type': 'Section', 'name': 'Implants Section (DEPRECATED)  [2.16.840.1.113883.10.20.22.2.33[325-326', 'name2': 'Implants Section (DEPRECATED) ', 'template': '2.16.840.1.113883.10.20.22.2.33', 'pageStart': '325', 'pages': '325-326', 'search': 'Implants Section (DEPRECATED)  2.16.840.1.113883.10.20.22.2.33 CONF:1098-8042;CONF:1098-32608;CONF:1098-32609;CONF:1098-15371;CONF:1098-15372;CONF:1098-26471;CONF:1098-8044;CONF:1098-8045' },</v>
      </c>
      <c r="N53" t="str">
        <f t="shared" si="2"/>
        <v>'2.16.840.1.113883.10.20.22.2.33',</v>
      </c>
    </row>
    <row r="54" spans="1:14" x14ac:dyDescent="0.25">
      <c r="A54">
        <f t="shared" si="3"/>
        <v>51</v>
      </c>
      <c r="B54" t="s">
        <v>106</v>
      </c>
      <c r="C54" t="s">
        <v>433</v>
      </c>
      <c r="D54" t="s">
        <v>107</v>
      </c>
      <c r="E54">
        <v>326</v>
      </c>
      <c r="G54" s="3" t="str">
        <f>VLOOKUP(D54,'2022_New_Pages'!$H$1:$I$215,2,0)</f>
        <v>326-328</v>
      </c>
      <c r="H54" t="s">
        <v>739</v>
      </c>
      <c r="I54" t="s">
        <v>740</v>
      </c>
      <c r="J54" t="s">
        <v>600</v>
      </c>
      <c r="K54" t="str">
        <f t="shared" si="0"/>
        <v>Instructions Section   2.16.840.1.113883.10.20.22.2.45 CONF:1098-32835;CONF:1098-10112;CONF:1098-31384;CONF:1098-32599;CONF:1098-15375;CONF:1098-15376;CONF:1098-32148;CONF:1098-10114;CONF:1098-10115;CONF:1098-10116;CONF:1098-31398</v>
      </c>
      <c r="M54" t="str">
        <f t="shared" si="1"/>
        <v>{ 'id': '51', 'template_type': 'Section', 'name': 'Instructions Section   [2.16.840.1.113883.10.20.22.2.45[326-328', 'name2': 'Instructions Section  ', 'template': '2.16.840.1.113883.10.20.22.2.45', 'pageStart': '326', 'pages': '326-328', 'search': 'Instructions Section   2.16.840.1.113883.10.20.22.2.45 CONF:1098-32835;CONF:1098-10112;CONF:1098-31384;CONF:1098-32599;CONF:1098-15375;CONF:1098-15376;CONF:1098-32148;CONF:1098-10114;CONF:1098-10115;CONF:1098-10116;CONF:1098-31398' },</v>
      </c>
      <c r="N54" t="str">
        <f t="shared" si="2"/>
        <v>'2.16.840.1.113883.10.20.22.2.45',</v>
      </c>
    </row>
    <row r="55" spans="1:14" x14ac:dyDescent="0.25">
      <c r="A55">
        <f t="shared" si="3"/>
        <v>52</v>
      </c>
      <c r="B55" t="s">
        <v>108</v>
      </c>
      <c r="C55" t="s">
        <v>433</v>
      </c>
      <c r="D55" t="s">
        <v>109</v>
      </c>
      <c r="E55">
        <v>328</v>
      </c>
      <c r="G55" s="3" t="str">
        <f>VLOOKUP(D55,'2022_New_Pages'!$H$1:$I$215,2,0)</f>
        <v>328-330</v>
      </c>
      <c r="H55" t="s">
        <v>741</v>
      </c>
      <c r="I55" t="s">
        <v>742</v>
      </c>
      <c r="J55" t="s">
        <v>601</v>
      </c>
      <c r="K55" t="str">
        <f t="shared" si="0"/>
        <v>Interventions Section  2.16.840.1.113883.10.20.21.2.3 CONF:1198-8680;CONF:1198-10461;CONF:1198-32559;CONF:1198-15377;CONF:1198-15378;CONF:1198-30864;CONF:1198-8682;CONF:1198-8683;CONF:1198-30996;CONF:1198-30997;CONF:1198-32730;CONF:1198-32731;CONF:1198-32402;CONF:1198-32403</v>
      </c>
      <c r="M55" t="str">
        <f t="shared" si="1"/>
        <v>{ 'id': '52', 'template_type': 'Section', 'name': 'Interventions Section  [2.16.840.1.113883.10.20.21.2.3[328-330', 'name2': 'Interventions Section ', 'template': '2.16.840.1.113883.10.20.21.2.3', 'pageStart': '328', 'pages': '328-330', 'search': 'Interventions Section  2.16.840.1.113883.10.20.21.2.3 CONF:1198-8680;CONF:1198-10461;CONF:1198-32559;CONF:1198-15377;CONF:1198-15378;CONF:1198-30864;CONF:1198-8682;CONF:1198-8683;CONF:1198-30996;CONF:1198-30997;CONF:1198-32730;CONF:1198-32731;CONF:1198-32402;CONF:1198-32403' },</v>
      </c>
      <c r="N55" t="str">
        <f t="shared" si="2"/>
        <v>'2.16.840.1.113883.10.20.21.2.3',</v>
      </c>
    </row>
    <row r="56" spans="1:14" x14ac:dyDescent="0.25">
      <c r="A56">
        <f t="shared" si="3"/>
        <v>53</v>
      </c>
      <c r="B56" t="s">
        <v>110</v>
      </c>
      <c r="C56" t="s">
        <v>433</v>
      </c>
      <c r="D56" t="s">
        <v>111</v>
      </c>
      <c r="E56">
        <v>330</v>
      </c>
      <c r="G56" s="3" t="str">
        <f>VLOOKUP(D56,'2022_New_Pages'!$H$1:$I$215,2,0)</f>
        <v>330-331</v>
      </c>
      <c r="H56" t="s">
        <v>743</v>
      </c>
      <c r="I56" t="s">
        <v>660</v>
      </c>
      <c r="J56" t="s">
        <v>602</v>
      </c>
      <c r="K56" t="str">
        <f t="shared" si="0"/>
        <v>Medical (General) History Section  2.16.840.1.113883.10.20.22.2.39 CONF:81-8160;CONF:81-10403;CONF:81-15379;CONF:81-15380;CONF:81-26484;CONF:81-8162;CONF:81-8163</v>
      </c>
      <c r="M56" t="str">
        <f t="shared" si="1"/>
        <v>{ 'id': '53', 'template_type': 'Section', 'name': 'Medical (General) History Section  [2.16.840.1.113883.10.20.22.2.39[330-331', 'name2': 'Medical (General) History Section ', 'template': '2.16.840.1.113883.10.20.22.2.39', 'pageStart': '330', 'pages': '330-331', 'search': 'Medical (General) History Section  2.16.840.1.113883.10.20.22.2.39 CONF:81-8160;CONF:81-10403;CONF:81-15379;CONF:81-15380;CONF:81-26484;CONF:81-8162;CONF:81-8163' },</v>
      </c>
      <c r="N56" t="str">
        <f t="shared" si="2"/>
        <v>'2.16.840.1.113883.10.20.22.2.39',</v>
      </c>
    </row>
    <row r="57" spans="1:14" x14ac:dyDescent="0.25">
      <c r="A57">
        <f t="shared" si="3"/>
        <v>54</v>
      </c>
      <c r="B57" t="s">
        <v>112</v>
      </c>
      <c r="C57" t="s">
        <v>433</v>
      </c>
      <c r="D57" t="s">
        <v>113</v>
      </c>
      <c r="E57">
        <v>331</v>
      </c>
      <c r="G57" s="3" t="str">
        <f>VLOOKUP(D57,'2022_New_Pages'!$H$1:$I$215,2,0)</f>
        <v>331-334</v>
      </c>
      <c r="H57" t="s">
        <v>744</v>
      </c>
      <c r="I57" t="s">
        <v>745</v>
      </c>
      <c r="J57" t="s">
        <v>603</v>
      </c>
      <c r="K57" t="str">
        <f t="shared" si="0"/>
        <v>Medical Equipment Section   2.16.840.1.113883.10.20.22.2.23 CONF:1098-7944;CONF:1098-10404;CONF:1098-32523;CONF:1098-15381;CONF:1098-15382;CONF:1098-30828;CONF:1098-7946;CONF:1098-7947;CONF:1098-7948;CONF:1098-30351;CONF:1098-31125;CONF:1098-31861;CONF:1098-31885;CONF:1098-31886</v>
      </c>
      <c r="M57" t="str">
        <f t="shared" si="1"/>
        <v>{ 'id': '54', 'template_type': 'Section', 'name': 'Medical Equipment Section   [2.16.840.1.113883.10.20.22.2.23[331-334', 'name2': 'Medical Equipment Section  ', 'template': '2.16.840.1.113883.10.20.22.2.23', 'pageStart': '331', 'pages': '331-334', 'search': 'Medical Equipment Section   2.16.840.1.113883.10.20.22.2.23 CONF:1098-7944;CONF:1098-10404;CONF:1098-32523;CONF:1098-15381;CONF:1098-15382;CONF:1098-30828;CONF:1098-7946;CONF:1098-7947;CONF:1098-7948;CONF:1098-30351;CONF:1098-31125;CONF:1098-31861;CONF:1098-31885;CONF:1098-31886' },</v>
      </c>
      <c r="N57" t="str">
        <f t="shared" si="2"/>
        <v>'2.16.840.1.113883.10.20.22.2.23',</v>
      </c>
    </row>
    <row r="58" spans="1:14" x14ac:dyDescent="0.25">
      <c r="A58">
        <f t="shared" si="3"/>
        <v>55</v>
      </c>
      <c r="B58" t="s">
        <v>114</v>
      </c>
      <c r="C58" t="s">
        <v>433</v>
      </c>
      <c r="D58" t="s">
        <v>115</v>
      </c>
      <c r="E58">
        <v>334</v>
      </c>
      <c r="G58" s="3" t="str">
        <f>VLOOKUP(D58,'2022_New_Pages'!$H$1:$I$215,2,0)</f>
        <v>334-337</v>
      </c>
      <c r="H58" t="s">
        <v>746</v>
      </c>
      <c r="I58" t="s">
        <v>747</v>
      </c>
      <c r="J58" t="s">
        <v>604</v>
      </c>
      <c r="K58" t="str">
        <f t="shared" si="0"/>
        <v>Medications Administered Section   2.16.840.1.113883.10.20.22.2.38 CONF:1098-8152;CONF:1098-10405;CONF:1098-32525;CONF:1098-15383;CONF:1098-15384;CONF:1098-30829;CONF:1098-8154;CONF:1098-8155;CONF:1098-8156;CONF:1098-15499</v>
      </c>
      <c r="M58" t="str">
        <f t="shared" si="1"/>
        <v>{ 'id': '55', 'template_type': 'Section', 'name': 'Medications Administered Section   [2.16.840.1.113883.10.20.22.2.38[334-337', 'name2': 'Medications Administered Section  ', 'template': '2.16.840.1.113883.10.20.22.2.38', 'pageStart': '334', 'pages': '334-337', 'search': 'Medications Administered Section   2.16.840.1.113883.10.20.22.2.38 CONF:1098-8152;CONF:1098-10405;CONF:1098-32525;CONF:1098-15383;CONF:1098-15384;CONF:1098-30829;CONF:1098-8154;CONF:1098-8155;CONF:1098-8156;CONF:1098-15499' },</v>
      </c>
      <c r="N58" t="str">
        <f t="shared" si="2"/>
        <v>'2.16.840.1.113883.10.20.22.2.38',</v>
      </c>
    </row>
    <row r="59" spans="1:14" x14ac:dyDescent="0.25">
      <c r="A59">
        <f t="shared" si="3"/>
        <v>56</v>
      </c>
      <c r="B59" t="s">
        <v>116</v>
      </c>
      <c r="C59" t="s">
        <v>433</v>
      </c>
      <c r="D59" t="s">
        <v>117</v>
      </c>
      <c r="E59">
        <v>337</v>
      </c>
      <c r="G59" s="3" t="str">
        <f>VLOOKUP(D59,'2022_New_Pages'!$H$1:$I$215,2,0)</f>
        <v>337-338</v>
      </c>
      <c r="H59" t="s">
        <v>748</v>
      </c>
      <c r="I59" t="s">
        <v>747</v>
      </c>
      <c r="J59" t="s">
        <v>605</v>
      </c>
      <c r="K59" t="str">
        <f t="shared" si="0"/>
        <v>Medications Section (entries optional)  2.16.840.1.113883.10.20.22.2.1 CONF:1098-7791;CONF:1098-10432;CONF:1098-32500;CONF:1098-15385;CONF:1098-15386;CONF:1098-30824;CONF:1098-7793;CONF:1098-7794;CONF:1098-7795;CONF:1098-10076</v>
      </c>
      <c r="M59" t="str">
        <f t="shared" si="1"/>
        <v>{ 'id': '56', 'template_type': 'Section', 'name': 'Medications Section (entries optional)  [2.16.840.1.113883.10.20.22.2.1[337-338', 'name2': 'Medications Section (entries optional) ', 'template': '2.16.840.1.113883.10.20.22.2.1', 'pageStart': '337', 'pages': '337-338', 'search': 'Medications Section (entries optional)  2.16.840.1.113883.10.20.22.2.1 CONF:1098-7791;CONF:1098-10432;CONF:1098-32500;CONF:1098-15385;CONF:1098-15386;CONF:1098-30824;CONF:1098-7793;CONF:1098-7794;CONF:1098-7795;CONF:1098-10076' },</v>
      </c>
      <c r="N59" t="str">
        <f t="shared" si="2"/>
        <v>'2.16.840.1.113883.10.20.22.2.1',</v>
      </c>
    </row>
    <row r="60" spans="1:14" x14ac:dyDescent="0.25">
      <c r="A60">
        <f t="shared" si="3"/>
        <v>57</v>
      </c>
      <c r="B60" t="s">
        <v>118</v>
      </c>
      <c r="C60" t="s">
        <v>433</v>
      </c>
      <c r="D60" t="s">
        <v>119</v>
      </c>
      <c r="E60">
        <v>338</v>
      </c>
      <c r="G60" s="3" t="str">
        <f>VLOOKUP(D60,'2022_New_Pages'!$H$1:$I$215,2,0)</f>
        <v>338-340</v>
      </c>
      <c r="H60" t="s">
        <v>749</v>
      </c>
      <c r="I60" t="s">
        <v>747</v>
      </c>
      <c r="J60" t="s">
        <v>606</v>
      </c>
      <c r="K60" t="str">
        <f t="shared" si="0"/>
        <v>Medications Section (entries required)   2.16.840.1.113883.10.20.22.2.1.1 CONF:1098-32845;CONF:1098-7568;CONF:1098-10433;CONF:1098-32499;CONF:1098-15387;CONF:1098-15388;CONF:1098-30825;CONF:1098-7570;CONF:1098-7571;CONF:1098-7572;CONF:1098-10077</v>
      </c>
      <c r="M60" t="str">
        <f t="shared" si="1"/>
        <v>{ 'id': '57', 'template_type': 'Section', 'name': 'Medications Section (entries required)   [2.16.840.1.113883.10.20.22.2.1.1[338-340', 'name2': 'Medications Section (entries required)  ', 'template': '2.16.840.1.113883.10.20.22.2.1.1', 'pageStart': '338', 'pages': '338-340', 'search': 'Medications Section (entries required)   2.16.840.1.113883.10.20.22.2.1.1 CONF:1098-32845;CONF:1098-7568;CONF:1098-10433;CONF:1098-32499;CONF:1098-15387;CONF:1098-15388;CONF:1098-30825;CONF:1098-7570;CONF:1098-7571;CONF:1098-7572;CONF:1098-10077' },</v>
      </c>
      <c r="N60" t="str">
        <f t="shared" si="2"/>
        <v>'2.16.840.1.113883.10.20.22.2.1.1',</v>
      </c>
    </row>
    <row r="61" spans="1:14" x14ac:dyDescent="0.25">
      <c r="A61">
        <f t="shared" si="3"/>
        <v>58</v>
      </c>
      <c r="B61" t="s">
        <v>120</v>
      </c>
      <c r="C61" t="s">
        <v>433</v>
      </c>
      <c r="D61" t="s">
        <v>121</v>
      </c>
      <c r="E61">
        <v>340</v>
      </c>
      <c r="G61" s="3" t="str">
        <f>VLOOKUP(D61,'2022_New_Pages'!$H$1:$I$215,2,0)</f>
        <v>340-345</v>
      </c>
      <c r="H61" t="s">
        <v>750</v>
      </c>
      <c r="I61" t="s">
        <v>751</v>
      </c>
      <c r="J61" t="s">
        <v>607</v>
      </c>
      <c r="K61" t="str">
        <f t="shared" si="0"/>
        <v>Mental Status Section   2.16.840.1.113883.10.20.22.2.56 CONF:1198-28293;CONF:1198-28294;CONF:1198-32793;CONF:1198-28295;CONF:1198-28296;CONF:1198-30826;CONF:1198-28297;CONF:1198-28298;CONF:1198-28301;CONF:1198-28302;CONF:1198-28305;CONF:1198-28306;CONF:1198-28313;CONF:1198-28314</v>
      </c>
      <c r="M61" t="str">
        <f t="shared" si="1"/>
        <v>{ 'id': '58', 'template_type': 'Section', 'name': 'Mental Status Section   [2.16.840.1.113883.10.20.22.2.56[340-345', 'name2': 'Mental Status Section  ', 'template': '2.16.840.1.113883.10.20.22.2.56', 'pageStart': '340', 'pages': '340-345', 'search': 'Mental Status Section   2.16.840.1.113883.10.20.22.2.56 CONF:1198-28293;CONF:1198-28294;CONF:1198-32793;CONF:1198-28295;CONF:1198-28296;CONF:1198-30826;CONF:1198-28297;CONF:1198-28298;CONF:1198-28301;CONF:1198-28302;CONF:1198-28305;CONF:1198-28306;CONF:1198-28313;CONF:1198-28314' },</v>
      </c>
      <c r="N61" t="str">
        <f t="shared" si="2"/>
        <v>'2.16.840.1.113883.10.20.22.2.56',</v>
      </c>
    </row>
    <row r="62" spans="1:14" x14ac:dyDescent="0.25">
      <c r="A62">
        <f t="shared" si="3"/>
        <v>59</v>
      </c>
      <c r="B62" t="s">
        <v>952</v>
      </c>
      <c r="C62" t="s">
        <v>433</v>
      </c>
      <c r="D62" t="s">
        <v>925</v>
      </c>
      <c r="E62">
        <v>1063</v>
      </c>
      <c r="F62">
        <v>1068</v>
      </c>
      <c r="G62" t="str">
        <f>"CG_A_"&amp;E62-1000&amp;"-"&amp;F62-1000</f>
        <v>CG_A_63-68</v>
      </c>
      <c r="J62" t="str">
        <f>VLOOKUP(D62,Sheet1!$A$86:$E$96,5,0)</f>
        <v>CONF:3250-16935;CONF:3250-16936;CONF:3250-16938;CONF:3250-16892;CONF:3250-16891;CONF:3250-16894;CONF:3250-16904;CONF:3250-16905;</v>
      </c>
      <c r="K62" t="str">
        <f t="shared" si="0"/>
        <v>Notes Section (Companion Guide) 2.16.840.1.113883.10.20.22.2.65 CONF:3250-16935;CONF:3250-16936;CONF:3250-16938;CONF:3250-16892;CONF:3250-16891;CONF:3250-16894;CONF:3250-16904;CONF:3250-16905;</v>
      </c>
      <c r="M62" t="str">
        <f t="shared" si="1"/>
        <v>{ 'id': '59', 'template_type': 'Section', 'name': 'Notes Section (Companion Guide) [2.16.840.1.113883.10.20.22.2.65[CG_A_63-68', 'name2': 'Notes Section (Companion Guide)', 'template': '2.16.840.1.113883.10.20.22.2.65', 'pageStart': '1063', 'pages': 'CG_A_63-68', 'search': 'Notes Section (Companion Guide) 2.16.840.1.113883.10.20.22.2.65 CONF:3250-16935;CONF:3250-16936;CONF:3250-16938;CONF:3250-16892;CONF:3250-16891;CONF:3250-16894;CONF:3250-16904;CONF:3250-16905;' },</v>
      </c>
      <c r="N62" t="str">
        <f t="shared" si="2"/>
        <v>'2.16.840.1.113883.10.20.22.2.65',</v>
      </c>
    </row>
    <row r="63" spans="1:14" x14ac:dyDescent="0.25">
      <c r="A63">
        <f t="shared" si="3"/>
        <v>60</v>
      </c>
      <c r="B63" t="s">
        <v>122</v>
      </c>
      <c r="C63" t="s">
        <v>433</v>
      </c>
      <c r="D63" t="s">
        <v>123</v>
      </c>
      <c r="E63">
        <v>345</v>
      </c>
      <c r="G63" s="3" t="str">
        <f>VLOOKUP(D63,'2022_New_Pages'!$H$1:$I$215,2,0)</f>
        <v>345-347</v>
      </c>
      <c r="H63" t="s">
        <v>752</v>
      </c>
      <c r="I63" t="s">
        <v>665</v>
      </c>
      <c r="J63" t="s">
        <v>608</v>
      </c>
      <c r="K63" t="str">
        <f t="shared" si="0"/>
        <v>Nutrition Section 2.16.840.1.113883.10.20.22.2.57 CONF:1098-30477;CONF:1098-30478;CONF:1098-30318;CONF:1098-30319;CONF:1098-30320;CONF:1098-31042;CONF:1098-31043;CONF:1098-30321;CONF:1098-30322</v>
      </c>
      <c r="M63" t="str">
        <f t="shared" si="1"/>
        <v>{ 'id': '60', 'template_type': 'Section', 'name': 'Nutrition Section [2.16.840.1.113883.10.20.22.2.57[345-347', 'name2': 'Nutrition Section', 'template': '2.16.840.1.113883.10.20.22.2.57', 'pageStart': '345', 'pages': '345-347', 'search': 'Nutrition Section 2.16.840.1.113883.10.20.22.2.57 CONF:1098-30477;CONF:1098-30478;CONF:1098-30318;CONF:1098-30319;CONF:1098-30320;CONF:1098-31042;CONF:1098-31043;CONF:1098-30321;CONF:1098-30322' },</v>
      </c>
      <c r="N63" t="str">
        <f t="shared" si="2"/>
        <v>'2.16.840.1.113883.10.20.22.2.57',</v>
      </c>
    </row>
    <row r="64" spans="1:14" x14ac:dyDescent="0.25">
      <c r="A64">
        <f t="shared" si="3"/>
        <v>61</v>
      </c>
      <c r="B64" t="s">
        <v>124</v>
      </c>
      <c r="C64" t="s">
        <v>433</v>
      </c>
      <c r="D64" t="s">
        <v>125</v>
      </c>
      <c r="E64">
        <v>347</v>
      </c>
      <c r="G64" s="3" t="str">
        <f>VLOOKUP(D64,'2022_New_Pages'!$H$1:$I$215,2,0)</f>
        <v>347-348</v>
      </c>
      <c r="H64" t="s">
        <v>753</v>
      </c>
      <c r="I64" t="s">
        <v>660</v>
      </c>
      <c r="J64" t="s">
        <v>609</v>
      </c>
      <c r="K64" t="str">
        <f t="shared" si="0"/>
        <v>Objective Section 2.16.840.1.113883.10.20.21.2.1 CONF:81-7869;CONF:81-10462;CONF:81-15389;CONF:81-15390;CONF:81-26485;CONF:81-7871;CONF:81-7872</v>
      </c>
      <c r="M64" t="str">
        <f t="shared" si="1"/>
        <v>{ 'id': '61', 'template_type': 'Section', 'name': 'Objective Section [2.16.840.1.113883.10.20.21.2.1[347-348', 'name2': 'Objective Section', 'template': '2.16.840.1.113883.10.20.21.2.1', 'pageStart': '347', 'pages': '347-348', 'search': 'Objective Section 2.16.840.1.113883.10.20.21.2.1 CONF:81-7869;CONF:81-10462;CONF:81-15389;CONF:81-15390;CONF:81-26485;CONF:81-7871;CONF:81-7872' },</v>
      </c>
      <c r="N64" t="str">
        <f t="shared" si="2"/>
        <v>'2.16.840.1.113883.10.20.21.2.1',</v>
      </c>
    </row>
    <row r="65" spans="1:14" x14ac:dyDescent="0.25">
      <c r="A65">
        <f t="shared" si="3"/>
        <v>62</v>
      </c>
      <c r="B65" t="s">
        <v>126</v>
      </c>
      <c r="C65" t="s">
        <v>433</v>
      </c>
      <c r="D65" t="s">
        <v>127</v>
      </c>
      <c r="E65">
        <v>348</v>
      </c>
      <c r="G65" s="3" t="str">
        <f>VLOOKUP(D65,'2022_New_Pages'!$H$1:$I$215,2,0)</f>
        <v>348-349</v>
      </c>
      <c r="H65" t="s">
        <v>717</v>
      </c>
      <c r="I65" t="s">
        <v>660</v>
      </c>
      <c r="J65" t="s">
        <v>610</v>
      </c>
      <c r="K65" t="str">
        <f t="shared" si="0"/>
        <v>Observer Context  2.16.840.1.113883.10.20.6.2.4 CONF:81-9194;CONF:81-10536;CONF:81-9196;CONF:81-9198</v>
      </c>
      <c r="M65" t="str">
        <f t="shared" si="1"/>
        <v>{ 'id': '62', 'template_type': 'Section', 'name': 'Observer Context  [2.16.840.1.113883.10.20.6.2.4[348-349', 'name2': 'Observer Context ', 'template': '2.16.840.1.113883.10.20.6.2.4', 'pageStart': '348', 'pages': '348-349', 'search': 'Observer Context  2.16.840.1.113883.10.20.6.2.4 CONF:81-9194;CONF:81-10536;CONF:81-9196;CONF:81-9198' },</v>
      </c>
      <c r="N65" t="str">
        <f t="shared" si="2"/>
        <v>'2.16.840.1.113883.10.20.6.2.4',</v>
      </c>
    </row>
    <row r="66" spans="1:14" x14ac:dyDescent="0.25">
      <c r="A66">
        <f t="shared" si="3"/>
        <v>63</v>
      </c>
      <c r="B66" t="s">
        <v>128</v>
      </c>
      <c r="C66" t="s">
        <v>433</v>
      </c>
      <c r="D66" t="s">
        <v>129</v>
      </c>
      <c r="E66">
        <v>349</v>
      </c>
      <c r="G66" s="3" t="str">
        <f>VLOOKUP(D66,'2022_New_Pages'!$H$1:$I$215,2,0)</f>
        <v>349-350</v>
      </c>
      <c r="H66" t="s">
        <v>754</v>
      </c>
      <c r="I66" t="s">
        <v>660</v>
      </c>
      <c r="J66" t="s">
        <v>611</v>
      </c>
      <c r="K66" t="str">
        <f t="shared" si="0"/>
        <v>Operative Note Fluids Section 2.16.840.1.113883.10.20.7.12 CONF:81-8030;CONF:81-10463;CONF:81-15391;CONF:81-15392;CONF:81-26486;CONF:81-8032;CONF:81-8033;CONF:81-8052</v>
      </c>
      <c r="M66" t="str">
        <f t="shared" si="1"/>
        <v>{ 'id': '63', 'template_type': 'Section', 'name': 'Operative Note Fluids Section [2.16.840.1.113883.10.20.7.12[349-350', 'name2': 'Operative Note Fluids Section', 'template': '2.16.840.1.113883.10.20.7.12', 'pageStart': '349', 'pages': '349-350', 'search': 'Operative Note Fluids Section 2.16.840.1.113883.10.20.7.12 CONF:81-8030;CONF:81-10463;CONF:81-15391;CONF:81-15392;CONF:81-26486;CONF:81-8032;CONF:81-8033;CONF:81-8052' },</v>
      </c>
      <c r="N66" t="str">
        <f t="shared" si="2"/>
        <v>'2.16.840.1.113883.10.20.7.12',</v>
      </c>
    </row>
    <row r="67" spans="1:14" x14ac:dyDescent="0.25">
      <c r="A67">
        <f t="shared" si="3"/>
        <v>64</v>
      </c>
      <c r="B67" t="s">
        <v>130</v>
      </c>
      <c r="C67" t="s">
        <v>433</v>
      </c>
      <c r="D67" t="s">
        <v>131</v>
      </c>
      <c r="E67">
        <v>350</v>
      </c>
      <c r="G67" s="3" t="str">
        <f>VLOOKUP(D67,'2022_New_Pages'!$H$1:$I$215,2,0)</f>
        <v>350-352</v>
      </c>
      <c r="H67" t="s">
        <v>754</v>
      </c>
      <c r="I67" t="s">
        <v>660</v>
      </c>
      <c r="J67" t="s">
        <v>612</v>
      </c>
      <c r="K67" t="str">
        <f t="shared" si="0"/>
        <v>Operative Note Surgical Procedure Section 2.16.840.1.113883.10.20.7.14 CONF:81-8034;CONF:81-10464;CONF:81-15393;CONF:81-15394;CONF:81-26487;CONF:81-8036;CONF:81-8037;CONF:81-8054</v>
      </c>
      <c r="M67" t="str">
        <f t="shared" si="1"/>
        <v>{ 'id': '64', 'template_type': 'Section', 'name': 'Operative Note Surgical Procedure Section [2.16.840.1.113883.10.20.7.14[350-352', 'name2': 'Operative Note Surgical Procedure Section', 'template': '2.16.840.1.113883.10.20.7.14', 'pageStart': '350', 'pages': '350-352', 'search': 'Operative Note Surgical Procedure Section 2.16.840.1.113883.10.20.7.14 CONF:81-8034;CONF:81-10464;CONF:81-15393;CONF:81-15394;CONF:81-26487;CONF:81-8036;CONF:81-8037;CONF:81-8054' },</v>
      </c>
      <c r="N67" t="str">
        <f t="shared" si="2"/>
        <v>'2.16.840.1.113883.10.20.7.14',</v>
      </c>
    </row>
    <row r="68" spans="1:14" x14ac:dyDescent="0.25">
      <c r="A68">
        <f t="shared" si="3"/>
        <v>65</v>
      </c>
      <c r="B68" t="s">
        <v>132</v>
      </c>
      <c r="C68" t="s">
        <v>433</v>
      </c>
      <c r="D68" t="s">
        <v>133</v>
      </c>
      <c r="E68">
        <v>352</v>
      </c>
      <c r="G68" s="3" t="str">
        <f>VLOOKUP(D68,'2022_New_Pages'!$H$1:$I$215,2,0)</f>
        <v>352-353</v>
      </c>
      <c r="H68" t="s">
        <v>755</v>
      </c>
      <c r="I68" t="s">
        <v>715</v>
      </c>
      <c r="J68" t="s">
        <v>613</v>
      </c>
      <c r="K68" t="str">
        <f t="shared" ref="K68:K131" si="4">B68&amp;" "&amp;D68&amp;" "&amp;J68</f>
        <v>Past Medical History  2.16.840.1.113883.10.20.22.2.20 CONF:1198-7828;CONF:1198-10390;CONF:1198-32536;CONF:1198-15474;CONF:1198-15475;CONF:1198-30831;CONF:1198-7830;CONF:1198-7831;CONF:1198-8791;CONF:1198-15476</v>
      </c>
      <c r="M68" t="str">
        <f t="shared" ref="M68:M131" si="5">"{ 'id': '"&amp;A68&amp;"', 'template_type': '"&amp;C68&amp;"', 'name': '"&amp;B68&amp;" ["&amp;D68&amp;"["&amp;G68&amp;"', 'name2': '"&amp;B68&amp;"', 'template': '"&amp;D68&amp;"', 'pageStart': '"&amp;E68&amp;"', 'pages': '"&amp;G68&amp;"', 'search': '"&amp;K68&amp;"' },"</f>
        <v>{ 'id': '65', 'template_type': 'Section', 'name': 'Past Medical History  [2.16.840.1.113883.10.20.22.2.20[352-353', 'name2': 'Past Medical History ', 'template': '2.16.840.1.113883.10.20.22.2.20', 'pageStart': '352', 'pages': '352-353', 'search': 'Past Medical History  2.16.840.1.113883.10.20.22.2.20 CONF:1198-7828;CONF:1198-10390;CONF:1198-32536;CONF:1198-15474;CONF:1198-15475;CONF:1198-30831;CONF:1198-7830;CONF:1198-7831;CONF:1198-8791;CONF:1198-15476' },</v>
      </c>
      <c r="N68" t="str">
        <f t="shared" ref="N68:N131" si="6">"'"&amp;D68&amp;"',"</f>
        <v>'2.16.840.1.113883.10.20.22.2.20',</v>
      </c>
    </row>
    <row r="69" spans="1:14" x14ac:dyDescent="0.25">
      <c r="A69">
        <f t="shared" si="3"/>
        <v>66</v>
      </c>
      <c r="B69" t="s">
        <v>134</v>
      </c>
      <c r="C69" t="s">
        <v>433</v>
      </c>
      <c r="D69" t="s">
        <v>135</v>
      </c>
      <c r="E69">
        <v>353</v>
      </c>
      <c r="G69" s="3" t="str">
        <f>VLOOKUP(D69,'2022_New_Pages'!$H$1:$I$215,2,0)</f>
        <v>353-356</v>
      </c>
      <c r="H69" t="s">
        <v>756</v>
      </c>
      <c r="I69" t="s">
        <v>757</v>
      </c>
      <c r="J69" t="s">
        <v>614</v>
      </c>
      <c r="K69" t="str">
        <f t="shared" si="4"/>
        <v>Payers Section  2.16.840.1.113883.10.20.22.2.18 CONF:1198-7924;CONF:1198-10434;CONF:1198-32597;CONF:1198-15395;CONF:1198-15396;CONF:1198-32149;CONF:1198-7926;CONF:1198-7927;CONF:1198-7959;CONF:1198-15501</v>
      </c>
      <c r="M69" t="str">
        <f t="shared" si="5"/>
        <v>{ 'id': '66', 'template_type': 'Section', 'name': 'Payers Section  [2.16.840.1.113883.10.20.22.2.18[353-356', 'name2': 'Payers Section ', 'template': '2.16.840.1.113883.10.20.22.2.18', 'pageStart': '353', 'pages': '353-356', 'search': 'Payers Section  2.16.840.1.113883.10.20.22.2.18 CONF:1198-7924;CONF:1198-10434;CONF:1198-32597;CONF:1198-15395;CONF:1198-15396;CONF:1198-32149;CONF:1198-7926;CONF:1198-7927;CONF:1198-7959;CONF:1198-15501' },</v>
      </c>
      <c r="N69" t="str">
        <f t="shared" si="6"/>
        <v>'2.16.840.1.113883.10.20.22.2.18',</v>
      </c>
    </row>
    <row r="70" spans="1:14" x14ac:dyDescent="0.25">
      <c r="A70">
        <f t="shared" ref="A70:A133" si="7">+A69+1</f>
        <v>67</v>
      </c>
      <c r="B70" t="s">
        <v>136</v>
      </c>
      <c r="C70" t="s">
        <v>433</v>
      </c>
      <c r="D70" t="s">
        <v>137</v>
      </c>
      <c r="E70">
        <v>356</v>
      </c>
      <c r="G70" s="3" t="str">
        <f>VLOOKUP(D70,'2022_New_Pages'!$H$1:$I$215,2,0)</f>
        <v>356-360</v>
      </c>
      <c r="H70" t="s">
        <v>758</v>
      </c>
      <c r="I70" t="s">
        <v>759</v>
      </c>
      <c r="J70" t="s">
        <v>615</v>
      </c>
      <c r="K70" t="str">
        <f t="shared" si="4"/>
        <v>Physical Exam Section   2.16.840.1.113883.10.20.2.10 CONF:1198-7806;CONF:1198-10465;CONF:1198-32587;CONF:1198-15397;CONF:1198-15398;CONF:1198-30931;CONF:1198-7808;CONF:1198-7809;CONF:1198-31926;CONF:1198-31927;CONF:1198-32434;CONF:1198-32435;CONF:1198-32436;CONF:1198-32437;CONF:1198-32438</v>
      </c>
      <c r="M70" t="str">
        <f t="shared" si="5"/>
        <v>{ 'id': '67', 'template_type': 'Section', 'name': 'Physical Exam Section   [2.16.840.1.113883.10.20.2.10[356-360', 'name2': 'Physical Exam Section  ', 'template': '2.16.840.1.113883.10.20.2.10', 'pageStart': '356', 'pages': '356-360', 'search': 'Physical Exam Section   2.16.840.1.113883.10.20.2.10 CONF:1198-7806;CONF:1198-10465;CONF:1198-32587;CONF:1198-15397;CONF:1198-15398;CONF:1198-30931;CONF:1198-7808;CONF:1198-7809;CONF:1198-31926;CONF:1198-31927;CONF:1198-32434;CONF:1198-32435;CONF:1198-32436;CONF:1198-32437;CONF:1198-32438' },</v>
      </c>
      <c r="N70" t="str">
        <f t="shared" si="6"/>
        <v>'2.16.840.1.113883.10.20.2.10',</v>
      </c>
    </row>
    <row r="71" spans="1:14" x14ac:dyDescent="0.25">
      <c r="A71">
        <f t="shared" si="7"/>
        <v>68</v>
      </c>
      <c r="B71" t="s">
        <v>138</v>
      </c>
      <c r="C71" t="s">
        <v>433</v>
      </c>
      <c r="D71" t="s">
        <v>139</v>
      </c>
      <c r="E71">
        <v>360</v>
      </c>
      <c r="G71" s="3" t="str">
        <f>VLOOKUP(D71,'2022_New_Pages'!$H$1:$I$215,2,0)</f>
        <v>360-365</v>
      </c>
      <c r="H71" t="s">
        <v>760</v>
      </c>
      <c r="I71" t="s">
        <v>761</v>
      </c>
      <c r="J71" t="s">
        <v>616</v>
      </c>
      <c r="K71" t="str">
        <f t="shared" si="4"/>
        <v>Plan of Treatment Section  2.16.840.1.113883.10.20.22.2.10 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</v>
      </c>
      <c r="M71" t="str">
        <f t="shared" si="5"/>
        <v>{ 'id': '68', 'template_type': 'Section', 'name': 'Plan of Treatment Section  [2.16.840.1.113883.10.20.22.2.10[360-365', 'name2': 'Plan of Treatment Section ', 'template': '2.16.840.1.113883.10.20.22.2.10', 'pageStart': '360', 'pages': '360-365', 'search': 'Plan of Treatment Section  2.16.840.1.113883.10.20.22.2.10 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' },</v>
      </c>
      <c r="N71" t="str">
        <f t="shared" si="6"/>
        <v>'2.16.840.1.113883.10.20.22.2.10',</v>
      </c>
    </row>
    <row r="72" spans="1:14" x14ac:dyDescent="0.25">
      <c r="A72">
        <f t="shared" si="7"/>
        <v>69</v>
      </c>
      <c r="B72" t="s">
        <v>140</v>
      </c>
      <c r="C72" t="s">
        <v>433</v>
      </c>
      <c r="D72" t="s">
        <v>141</v>
      </c>
      <c r="E72">
        <v>365</v>
      </c>
      <c r="G72" s="3" t="str">
        <f>VLOOKUP(D72,'2022_New_Pages'!$H$1:$I$215,2,0)</f>
        <v>365-367</v>
      </c>
      <c r="H72" t="s">
        <v>707</v>
      </c>
      <c r="I72" t="s">
        <v>762</v>
      </c>
      <c r="J72" t="s">
        <v>617</v>
      </c>
      <c r="K72" t="str">
        <f t="shared" si="4"/>
        <v>Planned Procedure Section   2.16.840.1.113883.10.20.22.2.30 CONF:1098-8082;CONF:1098-10436;CONF:1098-32590;CONF:1098-15399;CONF:1098-15400;CONF:1098-32151;CONF:1098-8084;CONF:1098-8085;CONF:1098-8744;CONF:1098-15502</v>
      </c>
      <c r="M72" t="str">
        <f t="shared" si="5"/>
        <v>{ 'id': '69', 'template_type': 'Section', 'name': 'Planned Procedure Section   [2.16.840.1.113883.10.20.22.2.30[365-367', 'name2': 'Planned Procedure Section  ', 'template': '2.16.840.1.113883.10.20.22.2.30', 'pageStart': '365', 'pages': '365-367', 'search': 'Planned Procedure Section   2.16.840.1.113883.10.20.22.2.30 CONF:1098-8082;CONF:1098-10436;CONF:1098-32590;CONF:1098-15399;CONF:1098-15400;CONF:1098-32151;CONF:1098-8084;CONF:1098-8085;CONF:1098-8744;CONF:1098-15502' },</v>
      </c>
      <c r="N72" t="str">
        <f t="shared" si="6"/>
        <v>'2.16.840.1.113883.10.20.22.2.30',</v>
      </c>
    </row>
    <row r="73" spans="1:14" x14ac:dyDescent="0.25">
      <c r="A73">
        <f t="shared" si="7"/>
        <v>70</v>
      </c>
      <c r="B73" t="s">
        <v>142</v>
      </c>
      <c r="C73" t="s">
        <v>433</v>
      </c>
      <c r="D73" t="s">
        <v>143</v>
      </c>
      <c r="E73">
        <v>367</v>
      </c>
      <c r="G73" s="3" t="str">
        <f>VLOOKUP(D73,'2022_New_Pages'!$H$1:$I$215,2,0)</f>
        <v>367-368</v>
      </c>
      <c r="H73" t="s">
        <v>754</v>
      </c>
      <c r="I73" t="s">
        <v>660</v>
      </c>
      <c r="J73" t="s">
        <v>618</v>
      </c>
      <c r="K73" t="str">
        <f t="shared" si="4"/>
        <v>Postoperative Diagnosis Section 2.16.840.1.113883.10.20.22.2.35 CONF:81-8101;CONF:81-10437;CONF:81-15401;CONF:81-15402;CONF:81-26488;CONF:81-8103;CONF:81-8104</v>
      </c>
      <c r="M73" t="str">
        <f t="shared" si="5"/>
        <v>{ 'id': '70', 'template_type': 'Section', 'name': 'Postoperative Diagnosis Section [2.16.840.1.113883.10.20.22.2.35[367-368', 'name2': 'Postoperative Diagnosis Section', 'template': '2.16.840.1.113883.10.20.22.2.35', 'pageStart': '367', 'pages': '367-368', 'search': 'Postoperative Diagnosis Section 2.16.840.1.113883.10.20.22.2.35 CONF:81-8101;CONF:81-10437;CONF:81-15401;CONF:81-15402;CONF:81-26488;CONF:81-8103;CONF:81-8104' },</v>
      </c>
      <c r="N73" t="str">
        <f t="shared" si="6"/>
        <v>'2.16.840.1.113883.10.20.22.2.35',</v>
      </c>
    </row>
    <row r="74" spans="1:14" x14ac:dyDescent="0.25">
      <c r="A74">
        <f t="shared" si="7"/>
        <v>71</v>
      </c>
      <c r="B74" t="s">
        <v>144</v>
      </c>
      <c r="C74" t="s">
        <v>433</v>
      </c>
      <c r="D74" t="s">
        <v>145</v>
      </c>
      <c r="E74">
        <v>368</v>
      </c>
      <c r="G74" s="3" t="str">
        <f>VLOOKUP(D74,'2022_New_Pages'!$H$1:$I$215,2,0)</f>
        <v>368-370</v>
      </c>
      <c r="H74" t="s">
        <v>763</v>
      </c>
      <c r="I74" t="s">
        <v>764</v>
      </c>
      <c r="J74" t="s">
        <v>619</v>
      </c>
      <c r="K74" t="str">
        <f t="shared" si="4"/>
        <v>Postprocedure Diagnosis Section   2.16.840.1.113883.10.20.22.2.36 CONF:1198-8167;CONF:1198-10438;CONF:1198-32550;CONF:1198-15403;CONF:1198-15404;CONF:1198-30862;CONF:1198-8170;CONF:1198-8171;CONF:1198-8762;CONF:1198-15503</v>
      </c>
      <c r="M74" t="str">
        <f t="shared" si="5"/>
        <v>{ 'id': '71', 'template_type': 'Section', 'name': 'Postprocedure Diagnosis Section   [2.16.840.1.113883.10.20.22.2.36[368-370', 'name2': 'Postprocedure Diagnosis Section  ', 'template': '2.16.840.1.113883.10.20.22.2.36', 'pageStart': '368', 'pages': '368-370', 'search': 'Postprocedure Diagnosis Section   2.16.840.1.113883.10.20.22.2.36 CONF:1198-8167;CONF:1198-10438;CONF:1198-32550;CONF:1198-15403;CONF:1198-15404;CONF:1198-30862;CONF:1198-8170;CONF:1198-8171;CONF:1198-8762;CONF:1198-15503' },</v>
      </c>
      <c r="N74" t="str">
        <f t="shared" si="6"/>
        <v>'2.16.840.1.113883.10.20.22.2.36',</v>
      </c>
    </row>
    <row r="75" spans="1:14" x14ac:dyDescent="0.25">
      <c r="A75">
        <f t="shared" si="7"/>
        <v>72</v>
      </c>
      <c r="B75" t="s">
        <v>146</v>
      </c>
      <c r="C75" t="s">
        <v>433</v>
      </c>
      <c r="D75" t="s">
        <v>147</v>
      </c>
      <c r="E75">
        <v>370</v>
      </c>
      <c r="G75" s="3" t="str">
        <f>VLOOKUP(D75,'2022_New_Pages'!$H$1:$I$215,2,0)</f>
        <v>370-372</v>
      </c>
      <c r="H75" t="s">
        <v>765</v>
      </c>
      <c r="I75" t="s">
        <v>766</v>
      </c>
      <c r="J75" t="s">
        <v>620</v>
      </c>
      <c r="K75" t="str">
        <f t="shared" si="4"/>
        <v>Preoperative Diagnosis Section   2.16.840.1.113883.10.20.22.2.34 CONF:1198-8097;CONF:1198-10439;CONF:1198-32551;CONF:1198-15405;CONF:1198-15406;CONF:1198-30863;CONF:1198-8099;CONF:1198-8100;CONF:1198-10096;CONF:1198-15504</v>
      </c>
      <c r="M75" t="str">
        <f t="shared" si="5"/>
        <v>{ 'id': '72', 'template_type': 'Section', 'name': 'Preoperative Diagnosis Section   [2.16.840.1.113883.10.20.22.2.34[370-372', 'name2': 'Preoperative Diagnosis Section  ', 'template': '2.16.840.1.113883.10.20.22.2.34', 'pageStart': '370', 'pages': '370-372', 'search': 'Preoperative Diagnosis Section   2.16.840.1.113883.10.20.22.2.34 CONF:1198-8097;CONF:1198-10439;CONF:1198-32551;CONF:1198-15405;CONF:1198-15406;CONF:1198-30863;CONF:1198-8099;CONF:1198-8100;CONF:1198-10096;CONF:1198-15504' },</v>
      </c>
      <c r="N75" t="str">
        <f t="shared" si="6"/>
        <v>'2.16.840.1.113883.10.20.22.2.34',</v>
      </c>
    </row>
    <row r="76" spans="1:14" x14ac:dyDescent="0.25">
      <c r="A76">
        <f t="shared" si="7"/>
        <v>73</v>
      </c>
      <c r="B76" t="s">
        <v>148</v>
      </c>
      <c r="C76" t="s">
        <v>433</v>
      </c>
      <c r="D76" t="s">
        <v>149</v>
      </c>
      <c r="E76">
        <v>372</v>
      </c>
      <c r="G76" s="3" t="str">
        <f>VLOOKUP(D76,'2022_New_Pages'!$H$1:$I$215,2,0)</f>
        <v>372-374</v>
      </c>
      <c r="H76" t="s">
        <v>767</v>
      </c>
      <c r="I76" t="s">
        <v>768</v>
      </c>
      <c r="J76" t="s">
        <v>621</v>
      </c>
      <c r="K76" t="str">
        <f t="shared" si="4"/>
        <v>Problem Section (entries optional)  2.16.840.1.113883.10.20.22.2.5 CONF:1198-7877;CONF:1198-10440;CONF:1198-32511;CONF:1198-15407;CONF:1198-15408;CONF:1198-31141;CONF:1198-7879;CONF:1198-7880;CONF:1198-7881;CONF:1198-15505;CONF:1198-30481;CONF:1198-30482</v>
      </c>
      <c r="M76" t="str">
        <f t="shared" si="5"/>
        <v>{ 'id': '73', 'template_type': 'Section', 'name': 'Problem Section (entries optional)  [2.16.840.1.113883.10.20.22.2.5[372-374', 'name2': 'Problem Section (entries optional) ', 'template': '2.16.840.1.113883.10.20.22.2.5', 'pageStart': '372', 'pages': '372-374', 'search': 'Problem Section (entries optional)  2.16.840.1.113883.10.20.22.2.5 CONF:1198-7877;CONF:1198-10440;CONF:1198-32511;CONF:1198-15407;CONF:1198-15408;CONF:1198-31141;CONF:1198-7879;CONF:1198-7880;CONF:1198-7881;CONF:1198-15505;CONF:1198-30481;CONF:1198-30482' },</v>
      </c>
      <c r="N76" t="str">
        <f t="shared" si="6"/>
        <v>'2.16.840.1.113883.10.20.22.2.5',</v>
      </c>
    </row>
    <row r="77" spans="1:14" x14ac:dyDescent="0.25">
      <c r="A77">
        <f t="shared" si="7"/>
        <v>74</v>
      </c>
      <c r="B77" t="s">
        <v>150</v>
      </c>
      <c r="C77" t="s">
        <v>433</v>
      </c>
      <c r="D77" t="s">
        <v>151</v>
      </c>
      <c r="E77">
        <v>374</v>
      </c>
      <c r="G77" s="3" t="str">
        <f>VLOOKUP(D77,'2022_New_Pages'!$H$1:$I$215,2,0)</f>
        <v>374-378</v>
      </c>
      <c r="H77" t="s">
        <v>769</v>
      </c>
      <c r="I77" t="s">
        <v>768</v>
      </c>
      <c r="J77" t="s">
        <v>622</v>
      </c>
      <c r="K77" t="str">
        <f t="shared" si="4"/>
        <v>Problem Section (entries required)   2.16.840.1.113883.10.20.22.2.5.1 CONF:1198-32864;CONF:1198-9179;CONF:1198-10441;CONF:1198-32510;CONF:1198-15409;CONF:1198-15410;CONF:1198-31142;CONF:1198-9181;CONF:1198-9182;CONF:1198-9183;CONF:1198-15506;CONF:1198-30479;CONF:1198-30480</v>
      </c>
      <c r="M77" t="str">
        <f t="shared" si="5"/>
        <v>{ 'id': '74', 'template_type': 'Section', 'name': 'Problem Section (entries required)   [2.16.840.1.113883.10.20.22.2.5.1[374-378', 'name2': 'Problem Section (entries required)  ', 'template': '2.16.840.1.113883.10.20.22.2.5.1', 'pageStart': '374', 'pages': '374-378', 'search': 'Problem Section (entries required)   2.16.840.1.113883.10.20.22.2.5.1 CONF:1198-32864;CONF:1198-9179;CONF:1198-10441;CONF:1198-32510;CONF:1198-15409;CONF:1198-15410;CONF:1198-31142;CONF:1198-9181;CONF:1198-9182;CONF:1198-9183;CONF:1198-15506;CONF:1198-30479;CONF:1198-30480' },</v>
      </c>
      <c r="N77" t="str">
        <f t="shared" si="6"/>
        <v>'2.16.840.1.113883.10.20.22.2.5.1',</v>
      </c>
    </row>
    <row r="78" spans="1:14" x14ac:dyDescent="0.25">
      <c r="A78">
        <f t="shared" si="7"/>
        <v>75</v>
      </c>
      <c r="B78" t="s">
        <v>152</v>
      </c>
      <c r="C78" t="s">
        <v>433</v>
      </c>
      <c r="D78" t="s">
        <v>153</v>
      </c>
      <c r="E78">
        <v>378</v>
      </c>
      <c r="G78" s="3" t="str">
        <f>VLOOKUP(D78,'2022_New_Pages'!$H$1:$I$215,2,0)</f>
        <v>378-380</v>
      </c>
      <c r="H78" t="s">
        <v>770</v>
      </c>
      <c r="I78" t="s">
        <v>660</v>
      </c>
      <c r="J78" t="s">
        <v>623</v>
      </c>
      <c r="K78" t="str">
        <f t="shared" si="4"/>
        <v>Procedure Description Section 2.16.840.1.113883.10.20.22.2.27 CONF:81-8062;CONF:81-10442;CONF:81-15411;CONF:81-15412;CONF:81-26489;CONF:81-8064;CONF:81-8065</v>
      </c>
      <c r="M78" t="str">
        <f t="shared" si="5"/>
        <v>{ 'id': '75', 'template_type': 'Section', 'name': 'Procedure Description Section [2.16.840.1.113883.10.20.22.2.27[378-380', 'name2': 'Procedure Description Section', 'template': '2.16.840.1.113883.10.20.22.2.27', 'pageStart': '378', 'pages': '378-380', 'search': 'Procedure Description Section 2.16.840.1.113883.10.20.22.2.27 CONF:81-8062;CONF:81-10442;CONF:81-15411;CONF:81-15412;CONF:81-26489;CONF:81-8064;CONF:81-8065' },</v>
      </c>
      <c r="N78" t="str">
        <f t="shared" si="6"/>
        <v>'2.16.840.1.113883.10.20.22.2.27',</v>
      </c>
    </row>
    <row r="79" spans="1:14" x14ac:dyDescent="0.25">
      <c r="A79">
        <f t="shared" si="7"/>
        <v>76</v>
      </c>
      <c r="B79" t="s">
        <v>154</v>
      </c>
      <c r="C79" t="s">
        <v>433</v>
      </c>
      <c r="D79" t="s">
        <v>155</v>
      </c>
      <c r="E79">
        <v>380</v>
      </c>
      <c r="G79" s="3" t="str">
        <f>VLOOKUP(D79,'2022_New_Pages'!$H$1:$I$215,2,0)</f>
        <v>380-381</v>
      </c>
      <c r="H79" t="s">
        <v>770</v>
      </c>
      <c r="I79" t="s">
        <v>660</v>
      </c>
      <c r="J79" t="s">
        <v>624</v>
      </c>
      <c r="K79" t="str">
        <f t="shared" si="4"/>
        <v>Procedure Disposition Section  2.16.840.1.113883.10.20.18.2.12 CONF:81-8070;CONF:81-10466;CONF:81-15413;CONF:81-15414;CONF:81-26490;CONF:81-8072;CONF:81-8073</v>
      </c>
      <c r="M79" t="str">
        <f t="shared" si="5"/>
        <v>{ 'id': '76', 'template_type': 'Section', 'name': 'Procedure Disposition Section  [2.16.840.1.113883.10.20.18.2.12[380-381', 'name2': 'Procedure Disposition Section ', 'template': '2.16.840.1.113883.10.20.18.2.12', 'pageStart': '380', 'pages': '380-381', 'search': 'Procedure Disposition Section  2.16.840.1.113883.10.20.18.2.12 CONF:81-8070;CONF:81-10466;CONF:81-15413;CONF:81-15414;CONF:81-26490;CONF:81-8072;CONF:81-8073' },</v>
      </c>
      <c r="N79" t="str">
        <f t="shared" si="6"/>
        <v>'2.16.840.1.113883.10.20.18.2.12',</v>
      </c>
    </row>
    <row r="80" spans="1:14" x14ac:dyDescent="0.25">
      <c r="A80">
        <f t="shared" si="7"/>
        <v>77</v>
      </c>
      <c r="B80" t="s">
        <v>156</v>
      </c>
      <c r="C80" t="s">
        <v>433</v>
      </c>
      <c r="D80" t="s">
        <v>157</v>
      </c>
      <c r="E80">
        <v>381</v>
      </c>
      <c r="G80" s="3" t="str">
        <f>VLOOKUP(D80,'2022_New_Pages'!$H$1:$I$215,2,0)</f>
        <v>381-382</v>
      </c>
      <c r="H80" t="s">
        <v>770</v>
      </c>
      <c r="I80" t="s">
        <v>660</v>
      </c>
      <c r="J80" t="s">
        <v>625</v>
      </c>
      <c r="K80" t="str">
        <f t="shared" si="4"/>
        <v>Procedure Estimated Blood Loss Section 2.16.840.1.113883.10.20.18.2.9 CONF:81-8074;CONF:81-10467;CONF:81-15415;CONF:81-15416;CONF:81-26491;CONF:81-8076;CONF:81-8077;CONF:81-8741</v>
      </c>
      <c r="M80" t="str">
        <f t="shared" si="5"/>
        <v>{ 'id': '77', 'template_type': 'Section', 'name': 'Procedure Estimated Blood Loss Section [2.16.840.1.113883.10.20.18.2.9[381-382', 'name2': 'Procedure Estimated Blood Loss Section', 'template': '2.16.840.1.113883.10.20.18.2.9', 'pageStart': '381', 'pages': '381-382', 'search': 'Procedure Estimated Blood Loss Section 2.16.840.1.113883.10.20.18.2.9 CONF:81-8074;CONF:81-10467;CONF:81-15415;CONF:81-15416;CONF:81-26491;CONF:81-8076;CONF:81-8077;CONF:81-8741' },</v>
      </c>
      <c r="N80" t="str">
        <f t="shared" si="6"/>
        <v>'2.16.840.1.113883.10.20.18.2.9',</v>
      </c>
    </row>
    <row r="81" spans="1:14" x14ac:dyDescent="0.25">
      <c r="A81">
        <f t="shared" si="7"/>
        <v>78</v>
      </c>
      <c r="B81" t="s">
        <v>158</v>
      </c>
      <c r="C81" t="s">
        <v>433</v>
      </c>
      <c r="D81" t="s">
        <v>159</v>
      </c>
      <c r="E81">
        <v>382</v>
      </c>
      <c r="G81" s="3" t="str">
        <f>VLOOKUP(D81,'2022_New_Pages'!$H$1:$I$215,2,0)</f>
        <v>382-384</v>
      </c>
      <c r="H81" t="s">
        <v>714</v>
      </c>
      <c r="I81" t="s">
        <v>715</v>
      </c>
      <c r="J81" t="s">
        <v>626</v>
      </c>
      <c r="K81" t="str">
        <f t="shared" si="4"/>
        <v>Procedure Findings Section   2.16.840.1.113883.10.20.22.2.28 CONF:1198-8078;CONF:1198-10443;CONF:1198-32537;CONF:1198-15417;CONF:1198-15418;CONF:1198-30859;CONF:1198-8080;CONF:1198-8081;CONF:1198-8090;CONF:1198-15507</v>
      </c>
      <c r="M81" t="str">
        <f t="shared" si="5"/>
        <v>{ 'id': '78', 'template_type': 'Section', 'name': 'Procedure Findings Section   [2.16.840.1.113883.10.20.22.2.28[382-384', 'name2': 'Procedure Findings Section  ', 'template': '2.16.840.1.113883.10.20.22.2.28', 'pageStart': '382', 'pages': '382-384', 'search': 'Procedure Findings Section   2.16.840.1.113883.10.20.22.2.28 CONF:1198-8078;CONF:1198-10443;CONF:1198-32537;CONF:1198-15417;CONF:1198-15418;CONF:1198-30859;CONF:1198-8080;CONF:1198-8081;CONF:1198-8090;CONF:1198-15507' },</v>
      </c>
      <c r="N81" t="str">
        <f t="shared" si="6"/>
        <v>'2.16.840.1.113883.10.20.22.2.28',</v>
      </c>
    </row>
    <row r="82" spans="1:14" x14ac:dyDescent="0.25">
      <c r="A82">
        <f t="shared" si="7"/>
        <v>79</v>
      </c>
      <c r="B82" t="s">
        <v>160</v>
      </c>
      <c r="C82" t="s">
        <v>433</v>
      </c>
      <c r="D82" t="s">
        <v>161</v>
      </c>
      <c r="E82">
        <v>384</v>
      </c>
      <c r="G82" s="3" t="str">
        <f>VLOOKUP(D82,'2022_New_Pages'!$H$1:$I$215,2,0)</f>
        <v>384-385</v>
      </c>
      <c r="H82" t="s">
        <v>770</v>
      </c>
      <c r="I82" t="s">
        <v>660</v>
      </c>
      <c r="J82" t="s">
        <v>627</v>
      </c>
      <c r="K82" t="str">
        <f t="shared" si="4"/>
        <v>Procedure Implants Section 2.16.840.1.113883.10.20.22.2.40 CONF:81-8178;CONF:81-10444;CONF:81-15373;CONF:81-15374;CONF:81-26492;CONF:81-8180;CONF:81-8181;CONF:81-8769</v>
      </c>
      <c r="M82" t="str">
        <f t="shared" si="5"/>
        <v>{ 'id': '79', 'template_type': 'Section', 'name': 'Procedure Implants Section [2.16.840.1.113883.10.20.22.2.40[384-385', 'name2': 'Procedure Implants Section', 'template': '2.16.840.1.113883.10.20.22.2.40', 'pageStart': '384', 'pages': '384-385', 'search': 'Procedure Implants Section 2.16.840.1.113883.10.20.22.2.40 CONF:81-8178;CONF:81-10444;CONF:81-15373;CONF:81-15374;CONF:81-26492;CONF:81-8180;CONF:81-8181;CONF:81-8769' },</v>
      </c>
      <c r="N82" t="str">
        <f t="shared" si="6"/>
        <v>'2.16.840.1.113883.10.20.22.2.40',</v>
      </c>
    </row>
    <row r="83" spans="1:14" x14ac:dyDescent="0.25">
      <c r="A83">
        <f t="shared" si="7"/>
        <v>80</v>
      </c>
      <c r="B83" t="s">
        <v>162</v>
      </c>
      <c r="C83" t="s">
        <v>433</v>
      </c>
      <c r="D83" t="s">
        <v>163</v>
      </c>
      <c r="E83">
        <v>385</v>
      </c>
      <c r="G83" s="3" t="str">
        <f>VLOOKUP(D83,'2022_New_Pages'!$H$1:$I$215,2,0)</f>
        <v>385-387</v>
      </c>
      <c r="H83" t="s">
        <v>707</v>
      </c>
      <c r="I83" t="s">
        <v>771</v>
      </c>
      <c r="J83" t="s">
        <v>628</v>
      </c>
      <c r="K83" t="str">
        <f t="shared" si="4"/>
        <v>Procedure Indications Section  2.16.840.1.113883.10.20.22.2.29 CONF:1098-8058;CONF:1098-10445;CONF:1098-32572;CONF:1098-15419;CONF:1098-15420;CONF:1098-30827;CONF:1098-8060;CONF:1098-8061;CONF:1098-8743;CONF:1098-15508</v>
      </c>
      <c r="M83" t="str">
        <f t="shared" si="5"/>
        <v>{ 'id': '80', 'template_type': 'Section', 'name': 'Procedure Indications Section  [2.16.840.1.113883.10.20.22.2.29[385-387', 'name2': 'Procedure Indications Section ', 'template': '2.16.840.1.113883.10.20.22.2.29', 'pageStart': '385', 'pages': '385-387', 'search': 'Procedure Indications Section  2.16.840.1.113883.10.20.22.2.29 CONF:1098-8058;CONF:1098-10445;CONF:1098-32572;CONF:1098-15419;CONF:1098-15420;CONF:1098-30827;CONF:1098-8060;CONF:1098-8061;CONF:1098-8743;CONF:1098-15508' },</v>
      </c>
      <c r="N83" t="str">
        <f t="shared" si="6"/>
        <v>'2.16.840.1.113883.10.20.22.2.29',</v>
      </c>
    </row>
    <row r="84" spans="1:14" x14ac:dyDescent="0.25">
      <c r="A84">
        <f t="shared" si="7"/>
        <v>81</v>
      </c>
      <c r="B84" t="s">
        <v>164</v>
      </c>
      <c r="C84" t="s">
        <v>433</v>
      </c>
      <c r="D84" t="s">
        <v>165</v>
      </c>
      <c r="E84">
        <v>387</v>
      </c>
      <c r="G84" s="3" t="str">
        <f>VLOOKUP(D84,'2022_New_Pages'!$H$1:$I$215,2,0)</f>
        <v>387-388</v>
      </c>
      <c r="H84" t="s">
        <v>770</v>
      </c>
      <c r="I84" t="s">
        <v>660</v>
      </c>
      <c r="J84" t="s">
        <v>629</v>
      </c>
      <c r="K84" t="str">
        <f t="shared" si="4"/>
        <v>Procedure Specimens Taken Section 2.16.840.1.113883.10.20.22.2.31 CONF:81-8086;CONF:81-10446;CONF:81-15421;CONF:81-15422;CONF:81-26493;CONF:81-8088;CONF:81-8089;CONF:81-8742</v>
      </c>
      <c r="M84" t="str">
        <f t="shared" si="5"/>
        <v>{ 'id': '81', 'template_type': 'Section', 'name': 'Procedure Specimens Taken Section [2.16.840.1.113883.10.20.22.2.31[387-388', 'name2': 'Procedure Specimens Taken Section', 'template': '2.16.840.1.113883.10.20.22.2.31', 'pageStart': '387', 'pages': '387-388', 'search': 'Procedure Specimens Taken Section 2.16.840.1.113883.10.20.22.2.31 CONF:81-8086;CONF:81-10446;CONF:81-15421;CONF:81-15422;CONF:81-26493;CONF:81-8088;CONF:81-8089;CONF:81-8742' },</v>
      </c>
      <c r="N84" t="str">
        <f t="shared" si="6"/>
        <v>'2.16.840.1.113883.10.20.22.2.31',</v>
      </c>
    </row>
    <row r="85" spans="1:14" x14ac:dyDescent="0.25">
      <c r="A85">
        <f t="shared" si="7"/>
        <v>82</v>
      </c>
      <c r="B85" t="s">
        <v>166</v>
      </c>
      <c r="C85" t="s">
        <v>433</v>
      </c>
      <c r="D85" t="s">
        <v>167</v>
      </c>
      <c r="E85">
        <v>388</v>
      </c>
      <c r="G85" s="3" t="str">
        <f>VLOOKUP(D85,'2022_New_Pages'!$H$1:$I$215,2,0)</f>
        <v>388-390</v>
      </c>
      <c r="H85" t="s">
        <v>772</v>
      </c>
      <c r="I85" t="s">
        <v>773</v>
      </c>
      <c r="J85" t="s">
        <v>630</v>
      </c>
      <c r="K85" t="str">
        <f t="shared" si="4"/>
        <v>Procedures Section (entries optional)   2.16.840.1.113883.10.20.22.2.7 CONF:1098-6270;CONF:1098-6271;CONF:1098-32532;CONF:1098-15423;CONF:1098-15424;CONF:1098-31139;CONF:1098-17184;CONF:1098-6273;CONF:1098-6274;CONF:1098-15509;CONF:1098-6278;CONF:1098-15510;CONF:1098-8533;CONF:1098-15511</v>
      </c>
      <c r="M85" t="str">
        <f t="shared" si="5"/>
        <v>{ 'id': '82', 'template_type': 'Section', 'name': 'Procedures Section (entries optional)   [2.16.840.1.113883.10.20.22.2.7[388-390', 'name2': 'Procedures Section (entries optional)  ', 'template': '2.16.840.1.113883.10.20.22.2.7', 'pageStart': '388', 'pages': '388-390', 'search': 'Procedures Section (entries optional)   2.16.840.1.113883.10.20.22.2.7 CONF:1098-6270;CONF:1098-6271;CONF:1098-32532;CONF:1098-15423;CONF:1098-15424;CONF:1098-31139;CONF:1098-17184;CONF:1098-6273;CONF:1098-6274;CONF:1098-15509;CONF:1098-6278;CONF:1098-15510;CONF:1098-8533;CONF:1098-15511' },</v>
      </c>
      <c r="N85" t="str">
        <f t="shared" si="6"/>
        <v>'2.16.840.1.113883.10.20.22.2.7',</v>
      </c>
    </row>
    <row r="86" spans="1:14" x14ac:dyDescent="0.25">
      <c r="A86">
        <f t="shared" si="7"/>
        <v>83</v>
      </c>
      <c r="B86" t="s">
        <v>168</v>
      </c>
      <c r="C86" t="s">
        <v>433</v>
      </c>
      <c r="D86" t="s">
        <v>169</v>
      </c>
      <c r="E86">
        <v>390</v>
      </c>
      <c r="G86" s="3" t="str">
        <f>VLOOKUP(D86,'2022_New_Pages'!$H$1:$I$215,2,0)</f>
        <v>390-393</v>
      </c>
      <c r="H86" t="s">
        <v>774</v>
      </c>
      <c r="I86" t="s">
        <v>775</v>
      </c>
      <c r="J86" t="s">
        <v>631</v>
      </c>
      <c r="K86" t="str">
        <f t="shared" si="4"/>
        <v>Procedures Section (entries required)  2.16.840.1.113883.10.20.22.2.7.1 CONF:1098-32876;CONF:1098-7891;CONF:1098-10447;CONF:1098-32533;CONF:1098-15425;CONF:1098-15426;CONF:1098-31138;CONF:1098-7893;CONF:1098-7894;CONF:1098-7895;CONF:1098-32877;CONF:1098-32878;CONF:1098-15512</v>
      </c>
      <c r="M86" t="str">
        <f t="shared" si="5"/>
        <v>{ 'id': '83', 'template_type': 'Section', 'name': 'Procedures Section (entries required)  [2.16.840.1.113883.10.20.22.2.7.1[390-393', 'name2': 'Procedures Section (entries required) ', 'template': '2.16.840.1.113883.10.20.22.2.7.1', 'pageStart': '390', 'pages': '390-393', 'search': 'Procedures Section (entries required)  2.16.840.1.113883.10.20.22.2.7.1 CONF:1098-32876;CONF:1098-7891;CONF:1098-10447;CONF:1098-32533;CONF:1098-15425;CONF:1098-15426;CONF:1098-31138;CONF:1098-7893;CONF:1098-7894;CONF:1098-7895;CONF:1098-32877;CONF:1098-32878;CONF:1098-15512' },</v>
      </c>
      <c r="N86" t="str">
        <f t="shared" si="6"/>
        <v>'2.16.840.1.113883.10.20.22.2.7.1',</v>
      </c>
    </row>
    <row r="87" spans="1:14" x14ac:dyDescent="0.25">
      <c r="A87">
        <f t="shared" si="7"/>
        <v>84</v>
      </c>
      <c r="B87" t="s">
        <v>170</v>
      </c>
      <c r="C87" t="s">
        <v>433</v>
      </c>
      <c r="D87" t="s">
        <v>171</v>
      </c>
      <c r="E87">
        <v>393</v>
      </c>
      <c r="G87" s="3" t="str">
        <f>VLOOKUP(D87,'2022_New_Pages'!$H$1:$I$215,2,0)</f>
        <v>393-395</v>
      </c>
      <c r="H87" t="s">
        <v>776</v>
      </c>
      <c r="I87" t="s">
        <v>666</v>
      </c>
      <c r="J87" t="s">
        <v>632</v>
      </c>
      <c r="K87" t="str">
        <f t="shared" si="4"/>
        <v>Reason for Referral Section  1.3.6.1.4.1.19376.1.5.3.1.3.1 CONF:1098-7844;CONF:1098-10468;CONF:1098-32571;CONF:1098-15427;CONF:1098-15428;CONF:1098-30867;CONF:1098-7846;CONF:1098-7847;CONF:1098-30808;CONF:1098-30897</v>
      </c>
      <c r="M87" t="str">
        <f t="shared" si="5"/>
        <v>{ 'id': '84', 'template_type': 'Section', 'name': 'Reason for Referral Section  [1.3.6.1.4.1.19376.1.5.3.1.3.1[393-395', 'name2': 'Reason for Referral Section ', 'template': '1.3.6.1.4.1.19376.1.5.3.1.3.1', 'pageStart': '393', 'pages': '393-395', 'search': 'Reason for Referral Section  1.3.6.1.4.1.19376.1.5.3.1.3.1 CONF:1098-7844;CONF:1098-10468;CONF:1098-32571;CONF:1098-15427;CONF:1098-15428;CONF:1098-30867;CONF:1098-7846;CONF:1098-7847;CONF:1098-30808;CONF:1098-30897' },</v>
      </c>
      <c r="N87" t="str">
        <f t="shared" si="6"/>
        <v>'1.3.6.1.4.1.19376.1.5.3.1.3.1',</v>
      </c>
    </row>
    <row r="88" spans="1:14" x14ac:dyDescent="0.25">
      <c r="A88">
        <f t="shared" si="7"/>
        <v>85</v>
      </c>
      <c r="B88" t="s">
        <v>172</v>
      </c>
      <c r="C88" t="s">
        <v>433</v>
      </c>
      <c r="D88" t="s">
        <v>173</v>
      </c>
      <c r="E88">
        <v>395</v>
      </c>
      <c r="G88" s="3" t="str">
        <f>VLOOKUP(D88,'2022_New_Pages'!$H$1:$I$215,2,0)</f>
        <v>395-397</v>
      </c>
      <c r="H88" t="s">
        <v>777</v>
      </c>
      <c r="I88" t="s">
        <v>660</v>
      </c>
      <c r="J88" t="s">
        <v>633</v>
      </c>
      <c r="K88" t="str">
        <f t="shared" si="4"/>
        <v>Reason for Visit Section 2.16.840.1.113883.10.20.22.2.12 CONF:81-7836;CONF:81-10448;CONF:81-15429;CONF:81-15430;CONF:81-26494;CONF:81-7838;CONF:81-7839</v>
      </c>
      <c r="M88" t="str">
        <f t="shared" si="5"/>
        <v>{ 'id': '85', 'template_type': 'Section', 'name': 'Reason for Visit Section [2.16.840.1.113883.10.20.22.2.12[395-397', 'name2': 'Reason for Visit Section', 'template': '2.16.840.1.113883.10.20.22.2.12', 'pageStart': '395', 'pages': '395-397', 'search': 'Reason for Visit Section 2.16.840.1.113883.10.20.22.2.12 CONF:81-7836;CONF:81-10448;CONF:81-15429;CONF:81-15430;CONF:81-26494;CONF:81-7838;CONF:81-7839' },</v>
      </c>
      <c r="N88" t="str">
        <f t="shared" si="6"/>
        <v>'2.16.840.1.113883.10.20.22.2.12',</v>
      </c>
    </row>
    <row r="89" spans="1:14" x14ac:dyDescent="0.25">
      <c r="A89">
        <f t="shared" si="7"/>
        <v>86</v>
      </c>
      <c r="B89" t="s">
        <v>174</v>
      </c>
      <c r="C89" t="s">
        <v>433</v>
      </c>
      <c r="D89" t="s">
        <v>175</v>
      </c>
      <c r="E89">
        <v>397</v>
      </c>
      <c r="G89" s="3" t="str">
        <f>VLOOKUP(D89,'2022_New_Pages'!$H$1:$I$215,2,0)</f>
        <v>397-399</v>
      </c>
      <c r="H89" t="s">
        <v>778</v>
      </c>
      <c r="I89" t="s">
        <v>779</v>
      </c>
      <c r="J89" t="s">
        <v>634</v>
      </c>
      <c r="K89" t="str">
        <f t="shared" si="4"/>
        <v>Results Section (entries optional)  2.16.840.1.113883.10.20.22.2.3 CONF:1198-7116;CONF:1198-9136;CONF:1198-32591;CONF:1198-15431;CONF:1198-15432;CONF:1198-31041;CONF:1198-8891;CONF:1198-7118;CONF:1198-7119;CONF:1198-15515</v>
      </c>
      <c r="M89" t="str">
        <f t="shared" si="5"/>
        <v>{ 'id': '86', 'template_type': 'Section', 'name': 'Results Section (entries optional)  [2.16.840.1.113883.10.20.22.2.3[397-399', 'name2': 'Results Section (entries optional) ', 'template': '2.16.840.1.113883.10.20.22.2.3', 'pageStart': '397', 'pages': '397-399', 'search': 'Results Section (entries optional)  2.16.840.1.113883.10.20.22.2.3 CONF:1198-7116;CONF:1198-9136;CONF:1198-32591;CONF:1198-15431;CONF:1198-15432;CONF:1198-31041;CONF:1198-8891;CONF:1198-7118;CONF:1198-7119;CONF:1198-15515' },</v>
      </c>
      <c r="N89" t="str">
        <f t="shared" si="6"/>
        <v>'2.16.840.1.113883.10.20.22.2.3',</v>
      </c>
    </row>
    <row r="90" spans="1:14" x14ac:dyDescent="0.25">
      <c r="A90">
        <f t="shared" si="7"/>
        <v>87</v>
      </c>
      <c r="B90" t="s">
        <v>176</v>
      </c>
      <c r="C90" t="s">
        <v>433</v>
      </c>
      <c r="D90" t="s">
        <v>177</v>
      </c>
      <c r="E90">
        <v>399</v>
      </c>
      <c r="G90" s="3" t="str">
        <f>VLOOKUP(D90,'2022_New_Pages'!$H$1:$I$215,2,0)</f>
        <v>399-401</v>
      </c>
      <c r="H90" t="s">
        <v>780</v>
      </c>
      <c r="I90" t="s">
        <v>779</v>
      </c>
      <c r="J90" t="s">
        <v>635</v>
      </c>
      <c r="K90" t="str">
        <f t="shared" si="4"/>
        <v>Results Section (entries required)   2.16.840.1.113883.10.20.22.2.3.1 CONF:1198-32875;CONF:1198-7108;CONF:1198-9137;CONF:1198-32592;CONF:1198-15433;CONF:1198-15434;CONF:1198-31040;CONF:1198-8892;CONF:1198-7111;CONF:1198-7112;CONF:1198-15516</v>
      </c>
      <c r="M90" t="str">
        <f t="shared" si="5"/>
        <v>{ 'id': '87', 'template_type': 'Section', 'name': 'Results Section (entries required)   [2.16.840.1.113883.10.20.22.2.3.1[399-401', 'name2': 'Results Section (entries required)  ', 'template': '2.16.840.1.113883.10.20.22.2.3.1', 'pageStart': '399', 'pages': '399-401', 'search': 'Results Section (entries required)   2.16.840.1.113883.10.20.22.2.3.1 CONF:1198-32875;CONF:1198-7108;CONF:1198-9137;CONF:1198-32592;CONF:1198-15433;CONF:1198-15434;CONF:1198-31040;CONF:1198-8892;CONF:1198-7111;CONF:1198-7112;CONF:1198-15516' },</v>
      </c>
      <c r="N90" t="str">
        <f t="shared" si="6"/>
        <v>'2.16.840.1.113883.10.20.22.2.3.1',</v>
      </c>
    </row>
    <row r="91" spans="1:14" x14ac:dyDescent="0.25">
      <c r="A91">
        <f t="shared" si="7"/>
        <v>88</v>
      </c>
      <c r="B91" t="s">
        <v>178</v>
      </c>
      <c r="C91" t="s">
        <v>433</v>
      </c>
      <c r="D91" t="s">
        <v>179</v>
      </c>
      <c r="E91">
        <v>401</v>
      </c>
      <c r="G91" s="3" t="str">
        <f>VLOOKUP(D91,'2022_New_Pages'!$H$1:$I$215,2,0)</f>
        <v>401-403</v>
      </c>
      <c r="H91" t="s">
        <v>781</v>
      </c>
      <c r="I91" t="s">
        <v>660</v>
      </c>
      <c r="J91" t="s">
        <v>636</v>
      </c>
      <c r="K91" t="str">
        <f t="shared" si="4"/>
        <v>Review of Systems Section 1.3.6.1.4.1.19376.1.5.3.1.3.18 CONF:81-7812;CONF:81-10469;CONF:81-15435;CONF:81-15436;CONF:81-26495;CONF:81-7814;CONF:81-7815</v>
      </c>
      <c r="M91" t="str">
        <f t="shared" si="5"/>
        <v>{ 'id': '88', 'template_type': 'Section', 'name': 'Review of Systems Section [1.3.6.1.4.1.19376.1.5.3.1.3.18[401-403', 'name2': 'Review of Systems Section', 'template': '1.3.6.1.4.1.19376.1.5.3.1.3.18', 'pageStart': '401', 'pages': '401-403', 'search': 'Review of Systems Section 1.3.6.1.4.1.19376.1.5.3.1.3.18 CONF:81-7812;CONF:81-10469;CONF:81-15435;CONF:81-15436;CONF:81-26495;CONF:81-7814;CONF:81-7815' },</v>
      </c>
      <c r="N91" t="str">
        <f t="shared" si="6"/>
        <v>'1.3.6.1.4.1.19376.1.5.3.1.3.18',</v>
      </c>
    </row>
    <row r="92" spans="1:14" x14ac:dyDescent="0.25">
      <c r="A92">
        <f t="shared" si="7"/>
        <v>89</v>
      </c>
      <c r="B92" t="s">
        <v>180</v>
      </c>
      <c r="C92" t="s">
        <v>433</v>
      </c>
      <c r="D92" t="s">
        <v>181</v>
      </c>
      <c r="E92">
        <v>403</v>
      </c>
      <c r="G92" s="3" t="str">
        <f>VLOOKUP(D92,'2022_New_Pages'!$H$1:$I$215,2,0)</f>
        <v>403-407</v>
      </c>
      <c r="H92" t="s">
        <v>782</v>
      </c>
      <c r="I92" t="s">
        <v>783</v>
      </c>
      <c r="J92" t="s">
        <v>637</v>
      </c>
      <c r="K92" t="str">
        <f t="shared" si="4"/>
        <v>Social History Section  2.16.840.1.113883.10.20.22.2.17 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</v>
      </c>
      <c r="M92" t="str">
        <f t="shared" si="5"/>
        <v>{ 'id': '89', 'template_type': 'Section', 'name': 'Social History Section  [2.16.840.1.113883.10.20.22.2.17[403-407', 'name2': 'Social History Section ', 'template': '2.16.840.1.113883.10.20.22.2.17', 'pageStart': '403', 'pages': '403-407', 'search': 'Social History Section  2.16.840.1.113883.10.20.22.2.17 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' },</v>
      </c>
      <c r="N92" t="str">
        <f t="shared" si="6"/>
        <v>'2.16.840.1.113883.10.20.22.2.17',</v>
      </c>
    </row>
    <row r="93" spans="1:14" x14ac:dyDescent="0.25">
      <c r="A93">
        <f t="shared" si="7"/>
        <v>90</v>
      </c>
      <c r="B93" t="s">
        <v>182</v>
      </c>
      <c r="C93" t="s">
        <v>433</v>
      </c>
      <c r="D93" t="s">
        <v>183</v>
      </c>
      <c r="E93">
        <v>407</v>
      </c>
      <c r="G93" s="3" t="str">
        <f>VLOOKUP(D93,'2022_New_Pages'!$H$1:$I$215,2,0)</f>
        <v>407-408</v>
      </c>
      <c r="H93" t="s">
        <v>753</v>
      </c>
      <c r="I93" t="s">
        <v>660</v>
      </c>
      <c r="J93" t="s">
        <v>638</v>
      </c>
      <c r="K93" t="str">
        <f t="shared" si="4"/>
        <v>Subjective Section 2.16.840.1.113883.10.20.21.2.2 CONF:81-7873;CONF:81-10470;CONF:81-15437;CONF:81-15438;CONF:81-26496;CONF:81-7875;CONF:81-7876</v>
      </c>
      <c r="M93" t="str">
        <f t="shared" si="5"/>
        <v>{ 'id': '90', 'template_type': 'Section', 'name': 'Subjective Section [2.16.840.1.113883.10.20.21.2.2[407-408', 'name2': 'Subjective Section', 'template': '2.16.840.1.113883.10.20.21.2.2', 'pageStart': '407', 'pages': '407-408', 'search': 'Subjective Section 2.16.840.1.113883.10.20.21.2.2 CONF:81-7873;CONF:81-10470;CONF:81-15437;CONF:81-15438;CONF:81-26496;CONF:81-7875;CONF:81-7876' },</v>
      </c>
      <c r="N93" t="str">
        <f t="shared" si="6"/>
        <v>'2.16.840.1.113883.10.20.21.2.2',</v>
      </c>
    </row>
    <row r="94" spans="1:14" x14ac:dyDescent="0.25">
      <c r="A94">
        <f t="shared" si="7"/>
        <v>91</v>
      </c>
      <c r="B94" t="s">
        <v>184</v>
      </c>
      <c r="C94" t="s">
        <v>433</v>
      </c>
      <c r="D94" t="s">
        <v>185</v>
      </c>
      <c r="E94">
        <v>408</v>
      </c>
      <c r="G94" s="3" t="str">
        <f>VLOOKUP(D94,'2022_New_Pages'!$H$1:$I$215,2,0)</f>
        <v>408-409</v>
      </c>
      <c r="H94" t="s">
        <v>660</v>
      </c>
      <c r="I94" t="s">
        <v>660</v>
      </c>
      <c r="J94" t="s">
        <v>639</v>
      </c>
      <c r="K94" t="str">
        <f t="shared" si="4"/>
        <v>Surgery Description Section (DEPRECATED)  2.16.840.1.113883.10.20.22.2.26 CONF:1098-8022;CONF:1098-10450;CONF:1098-32893;CONF:1098-15439;CONF:1098-15440;CONF:1098-26497;CONF:1098-8024;CONF:1098-8025</v>
      </c>
      <c r="M94" t="str">
        <f t="shared" si="5"/>
        <v>{ 'id': '91', 'template_type': 'Section', 'name': 'Surgery Description Section (DEPRECATED)  [2.16.840.1.113883.10.20.22.2.26[408-409', 'name2': 'Surgery Description Section (DEPRECATED) ', 'template': '2.16.840.1.113883.10.20.22.2.26', 'pageStart': '408', 'pages': '408-409', 'search': 'Surgery Description Section (DEPRECATED)  2.16.840.1.113883.10.20.22.2.26 CONF:1098-8022;CONF:1098-10450;CONF:1098-32893;CONF:1098-15439;CONF:1098-15440;CONF:1098-26497;CONF:1098-8024;CONF:1098-8025' },</v>
      </c>
      <c r="N94" t="str">
        <f t="shared" si="6"/>
        <v>'2.16.840.1.113883.10.20.22.2.26',</v>
      </c>
    </row>
    <row r="95" spans="1:14" x14ac:dyDescent="0.25">
      <c r="A95">
        <f t="shared" si="7"/>
        <v>92</v>
      </c>
      <c r="B95" t="s">
        <v>186</v>
      </c>
      <c r="C95" t="s">
        <v>433</v>
      </c>
      <c r="D95" t="s">
        <v>187</v>
      </c>
      <c r="E95">
        <v>409</v>
      </c>
      <c r="G95" s="3" t="str">
        <f>VLOOKUP(D95,'2022_New_Pages'!$H$1:$I$215,2,0)</f>
        <v>409-411</v>
      </c>
      <c r="H95" t="s">
        <v>754</v>
      </c>
      <c r="I95" t="s">
        <v>660</v>
      </c>
      <c r="J95" t="s">
        <v>640</v>
      </c>
      <c r="K95" t="str">
        <f t="shared" si="4"/>
        <v>Surgical Drains Section 2.16.840.1.113883.10.20.7.13 CONF:81-8038;CONF:81-10473;CONF:81-15441;CONF:81-15442;CONF:81-26498;CONF:81-8040;CONF:81-8041;CONF:81-8056</v>
      </c>
      <c r="M95" t="str">
        <f t="shared" si="5"/>
        <v>{ 'id': '92', 'template_type': 'Section', 'name': 'Surgical Drains Section [2.16.840.1.113883.10.20.7.13[409-411', 'name2': 'Surgical Drains Section', 'template': '2.16.840.1.113883.10.20.7.13', 'pageStart': '409', 'pages': '409-411', 'search': 'Surgical Drains Section 2.16.840.1.113883.10.20.7.13 CONF:81-8038;CONF:81-10473;CONF:81-15441;CONF:81-15442;CONF:81-26498;CONF:81-8040;CONF:81-8041;CONF:81-8056' },</v>
      </c>
      <c r="N95" t="str">
        <f t="shared" si="6"/>
        <v>'2.16.840.1.113883.10.20.7.13',</v>
      </c>
    </row>
    <row r="96" spans="1:14" x14ac:dyDescent="0.25">
      <c r="A96">
        <f t="shared" si="7"/>
        <v>93</v>
      </c>
      <c r="B96" t="s">
        <v>188</v>
      </c>
      <c r="C96" t="s">
        <v>433</v>
      </c>
      <c r="D96" t="s">
        <v>189</v>
      </c>
      <c r="E96">
        <v>411</v>
      </c>
      <c r="G96" s="3" t="str">
        <f>VLOOKUP(D96,'2022_New_Pages'!$H$1:$I$215,2,0)</f>
        <v>411-412</v>
      </c>
      <c r="H96" t="s">
        <v>784</v>
      </c>
      <c r="I96" t="s">
        <v>785</v>
      </c>
      <c r="J96" t="s">
        <v>641</v>
      </c>
      <c r="K96" t="str">
        <f t="shared" si="4"/>
        <v>Vital Signs Section (entries optional)  2.16.840.1.113883.10.20.22.2.4 CONF:1198-7268;CONF:1198-10451;CONF:1198-32584;CONF:1198-15242;CONF:1198-15243;CONF:1198-30902;CONF:1198-9966;CONF:1198-7270;CONF:1198-7271;CONF:1198-15517</v>
      </c>
      <c r="M96" t="str">
        <f t="shared" si="5"/>
        <v>{ 'id': '93', 'template_type': 'Section', 'name': 'Vital Signs Section (entries optional)  [2.16.840.1.113883.10.20.22.2.4[411-412', 'name2': 'Vital Signs Section (entries optional) ', 'template': '2.16.840.1.113883.10.20.22.2.4', 'pageStart': '411', 'pages': '411-412', 'search': 'Vital Signs Section (entries optional)  2.16.840.1.113883.10.20.22.2.4 CONF:1198-7268;CONF:1198-10451;CONF:1198-32584;CONF:1198-15242;CONF:1198-15243;CONF:1198-30902;CONF:1198-9966;CONF:1198-7270;CONF:1198-7271;CONF:1198-15517' },</v>
      </c>
      <c r="N96" t="str">
        <f t="shared" si="6"/>
        <v>'2.16.840.1.113883.10.20.22.2.4',</v>
      </c>
    </row>
    <row r="97" spans="1:14" x14ac:dyDescent="0.25">
      <c r="A97">
        <f t="shared" si="7"/>
        <v>94</v>
      </c>
      <c r="B97" t="s">
        <v>190</v>
      </c>
      <c r="C97" t="s">
        <v>433</v>
      </c>
      <c r="D97" t="s">
        <v>191</v>
      </c>
      <c r="E97">
        <v>412</v>
      </c>
      <c r="G97" s="3" t="str">
        <f>VLOOKUP(D97,'2022_New_Pages'!$H$1:$I$215,2,0)</f>
        <v>412-415</v>
      </c>
      <c r="H97" t="s">
        <v>786</v>
      </c>
      <c r="I97" t="s">
        <v>785</v>
      </c>
      <c r="J97" t="s">
        <v>642</v>
      </c>
      <c r="K97" t="str">
        <f t="shared" si="4"/>
        <v>Vital Signs Section (entries required)   2.16.840.1.113883.10.20.22.2.4.1 CONF:1198-32874;CONF:1198-7273;CONF:1198-10452;CONF:1198-32585;CONF:1198-15962;CONF:1198-15963;CONF:1198-30903;CONF:1198-9967;CONF:1198-7275;CONF:1198-7276;CONF:1198-15964</v>
      </c>
      <c r="M97" t="str">
        <f t="shared" si="5"/>
        <v>{ 'id': '94', 'template_type': 'Section', 'name': 'Vital Signs Section (entries required)   [2.16.840.1.113883.10.20.22.2.4.1[412-415', 'name2': 'Vital Signs Section (entries required)  ', 'template': '2.16.840.1.113883.10.20.22.2.4.1', 'pageStart': '412', 'pages': '412-415', 'search': 'Vital Signs Section (entries required)   2.16.840.1.113883.10.20.22.2.4.1 CONF:1198-32874;CONF:1198-7273;CONF:1198-10452;CONF:1198-32585;CONF:1198-15962;CONF:1198-15963;CONF:1198-30903;CONF:1198-9967;CONF:1198-7275;CONF:1198-7276;CONF:1198-15964' },</v>
      </c>
      <c r="N97" t="str">
        <f t="shared" si="6"/>
        <v>'2.16.840.1.113883.10.20.22.2.4.1',</v>
      </c>
    </row>
    <row r="98" spans="1:14" x14ac:dyDescent="0.25">
      <c r="A98">
        <f t="shared" si="7"/>
        <v>95</v>
      </c>
      <c r="B98" t="s">
        <v>192</v>
      </c>
      <c r="C98" t="s">
        <v>432</v>
      </c>
      <c r="D98" t="s">
        <v>193</v>
      </c>
      <c r="E98">
        <v>415</v>
      </c>
      <c r="G98" s="3" t="str">
        <f>VLOOKUP(D98,'2022_New_Pages'!$H$1:$I$215,2,0)</f>
        <v>415-417</v>
      </c>
      <c r="H98" t="s">
        <v>787</v>
      </c>
      <c r="I98" t="s">
        <v>747</v>
      </c>
      <c r="J98" t="s">
        <v>454</v>
      </c>
      <c r="K98" t="str">
        <f t="shared" si="4"/>
        <v>Admission Medication   2.16.840.1.113883.10.20.22.4.36 CONF:1098-7698;CONF:1098-7699;CONF:1098-16758;CONF:1098-16759;CONF:1098-32524;CONF:1098-15518;CONF:1098-15519;CONF:1098-32152;CONF:1098-7701;CONF:1098-7702;CONF:1098-15520</v>
      </c>
      <c r="M98" t="str">
        <f t="shared" si="5"/>
        <v>{ 'id': '95', 'template_type': 'Entry', 'name': 'Admission Medication   [2.16.840.1.113883.10.20.22.4.36[415-417', 'name2': 'Admission Medication  ', 'template': '2.16.840.1.113883.10.20.22.4.36', 'pageStart': '415', 'pages': '415-417', 'search': 'Admission Medication   2.16.840.1.113883.10.20.22.4.36 CONF:1098-7698;CONF:1098-7699;CONF:1098-16758;CONF:1098-16759;CONF:1098-32524;CONF:1098-15518;CONF:1098-15519;CONF:1098-32152;CONF:1098-7701;CONF:1098-7702;CONF:1098-15520' },</v>
      </c>
      <c r="N98" t="str">
        <f t="shared" si="6"/>
        <v>'2.16.840.1.113883.10.20.22.4.36',</v>
      </c>
    </row>
    <row r="99" spans="1:14" x14ac:dyDescent="0.25">
      <c r="A99">
        <f t="shared" si="7"/>
        <v>96</v>
      </c>
      <c r="B99" t="s">
        <v>194</v>
      </c>
      <c r="C99" t="s">
        <v>432</v>
      </c>
      <c r="D99" t="s">
        <v>195</v>
      </c>
      <c r="E99">
        <v>417</v>
      </c>
      <c r="G99" s="3" t="str">
        <f>VLOOKUP(D99,'2022_New_Pages'!$H$1:$I$215,2,0)</f>
        <v>417-426</v>
      </c>
      <c r="H99" t="s">
        <v>788</v>
      </c>
      <c r="I99" t="s">
        <v>667</v>
      </c>
      <c r="J99" t="s">
        <v>455</v>
      </c>
      <c r="K99" t="str">
        <f t="shared" si="4"/>
        <v>Advance Directive Observation   2.16.840.1.113883.10.20.22.4.48 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</v>
      </c>
      <c r="M99" t="str">
        <f t="shared" si="5"/>
        <v>{ 'id': '96', 'template_type': 'Entry', 'name': 'Advance Directive Observation   [2.16.840.1.113883.10.20.22.4.48[417-426', 'name2': 'Advance Directive Observation  ', 'template': '2.16.840.1.113883.10.20.22.4.48', 'pageStart': '417', 'pages': '417-426', 'search': 'Advance Directive Observation   2.16.840.1.113883.10.20.22.4.48 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' },</v>
      </c>
      <c r="N99" t="str">
        <f t="shared" si="6"/>
        <v>'2.16.840.1.113883.10.20.22.4.48',</v>
      </c>
    </row>
    <row r="100" spans="1:14" x14ac:dyDescent="0.25">
      <c r="A100">
        <f t="shared" si="7"/>
        <v>97</v>
      </c>
      <c r="B100" t="s">
        <v>196</v>
      </c>
      <c r="C100" t="s">
        <v>432</v>
      </c>
      <c r="D100" t="s">
        <v>197</v>
      </c>
      <c r="E100">
        <v>426</v>
      </c>
      <c r="G100" s="3" t="str">
        <f>VLOOKUP(D100,'2022_New_Pages'!$H$1:$I$215,2,0)</f>
        <v>426-430</v>
      </c>
      <c r="H100" t="s">
        <v>789</v>
      </c>
      <c r="I100" t="s">
        <v>790</v>
      </c>
      <c r="J100" t="s">
        <v>456</v>
      </c>
      <c r="K100" t="str">
        <f t="shared" si="4"/>
        <v>Advance Directive Organizer  2.16.840.1.113883.10.20.22.4.108 CONF:1198-28410;CONF:1198-28411;CONF:1198-28412;CONF:1198-28413;CONF:1198-32876;CONF:1198-28414;CONF:1198-28415;CONF:1198-31230;CONF:1198-31231;CONF:1198-28418;CONF:1198-31346;CONF:1198-32407;CONF:1198-28420;CONF:1198-28421</v>
      </c>
      <c r="M100" t="str">
        <f t="shared" si="5"/>
        <v>{ 'id': '97', 'template_type': 'Entry', 'name': 'Advance Directive Organizer  [2.16.840.1.113883.10.20.22.4.108[426-430', 'name2': 'Advance Directive Organizer ', 'template': '2.16.840.1.113883.10.20.22.4.108', 'pageStart': '426', 'pages': '426-430', 'search': 'Advance Directive Organizer  2.16.840.1.113883.10.20.22.4.108 CONF:1198-28410;CONF:1198-28411;CONF:1198-28412;CONF:1198-28413;CONF:1198-32876;CONF:1198-28414;CONF:1198-28415;CONF:1198-31230;CONF:1198-31231;CONF:1198-28418;CONF:1198-31346;CONF:1198-32407;CONF:1198-28420;CONF:1198-28421' },</v>
      </c>
      <c r="N100" t="str">
        <f t="shared" si="6"/>
        <v>'2.16.840.1.113883.10.20.22.4.108',</v>
      </c>
    </row>
    <row r="101" spans="1:14" x14ac:dyDescent="0.25">
      <c r="A101">
        <f t="shared" si="7"/>
        <v>98</v>
      </c>
      <c r="B101" t="s">
        <v>198</v>
      </c>
      <c r="C101" t="s">
        <v>432</v>
      </c>
      <c r="D101" t="s">
        <v>199</v>
      </c>
      <c r="E101">
        <v>430</v>
      </c>
      <c r="G101" s="3" t="str">
        <f>VLOOKUP(D101,'2022_New_Pages'!$H$1:$I$215,2,0)</f>
        <v>430-432</v>
      </c>
      <c r="H101" t="s">
        <v>791</v>
      </c>
      <c r="I101" t="s">
        <v>660</v>
      </c>
      <c r="J101" t="s">
        <v>457</v>
      </c>
      <c r="K101" t="str">
        <f t="shared" si="4"/>
        <v>Age Observation 2.16.840.1.113883.10.20.22.4.31 CONF:81-7613;CONF:81-7614;CONF:81-7899;CONF:81-10487;CONF:81-7615;CONF:81-16776;CONF:81-26499;CONF:81-15965;CONF:81-15966;CONF:81-7617;CONF:81-7618</v>
      </c>
      <c r="M101" t="str">
        <f t="shared" si="5"/>
        <v>{ 'id': '98', 'template_type': 'Entry', 'name': 'Age Observation [2.16.840.1.113883.10.20.22.4.31[430-432', 'name2': 'Age Observation', 'template': '2.16.840.1.113883.10.20.22.4.31', 'pageStart': '430', 'pages': '430-432', 'search': 'Age Observation 2.16.840.1.113883.10.20.22.4.31 CONF:81-7613;CONF:81-7614;CONF:81-7899;CONF:81-10487;CONF:81-7615;CONF:81-16776;CONF:81-26499;CONF:81-15965;CONF:81-15966;CONF:81-7617;CONF:81-7618' },</v>
      </c>
      <c r="N101" t="str">
        <f t="shared" si="6"/>
        <v>'2.16.840.1.113883.10.20.22.4.31',</v>
      </c>
    </row>
    <row r="102" spans="1:14" x14ac:dyDescent="0.25">
      <c r="A102">
        <f t="shared" si="7"/>
        <v>99</v>
      </c>
      <c r="B102" t="s">
        <v>402</v>
      </c>
      <c r="C102" t="s">
        <v>432</v>
      </c>
      <c r="D102" t="s">
        <v>403</v>
      </c>
      <c r="E102">
        <v>862</v>
      </c>
      <c r="G102" s="3" t="str">
        <f>VLOOKUP(D102,'2022_New_Pages'!$H$1:$I$215,2,0)</f>
        <v>862-868</v>
      </c>
      <c r="H102" t="s">
        <v>908</v>
      </c>
      <c r="I102" t="s">
        <v>909</v>
      </c>
      <c r="J102" t="s">
        <v>458</v>
      </c>
      <c r="K102" t="str">
        <f t="shared" si="4"/>
        <v>Allergy - Intolerance Observation  2.16.840.1.113883.10.20.22.4.7 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</v>
      </c>
      <c r="M102" t="str">
        <f t="shared" si="5"/>
        <v>{ 'id': '99', 'template_type': 'Entry', 'name': 'Allergy - Intolerance Observation  [2.16.840.1.113883.10.20.22.4.7[862-868', 'name2': 'Allergy - Intolerance Observation ', 'template': '2.16.840.1.113883.10.20.22.4.7', 'pageStart': '862', 'pages': '862-868', 'search': 'Allergy - Intolerance Observation  2.16.840.1.113883.10.20.22.4.7 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' },</v>
      </c>
      <c r="N102" t="str">
        <f t="shared" si="6"/>
        <v>'2.16.840.1.113883.10.20.22.4.7',</v>
      </c>
    </row>
    <row r="103" spans="1:14" x14ac:dyDescent="0.25">
      <c r="A103">
        <f t="shared" si="7"/>
        <v>100</v>
      </c>
      <c r="B103" t="s">
        <v>200</v>
      </c>
      <c r="C103" t="s">
        <v>432</v>
      </c>
      <c r="D103" t="s">
        <v>201</v>
      </c>
      <c r="E103">
        <v>432</v>
      </c>
      <c r="G103" s="3" t="str">
        <f>VLOOKUP(D103,'2022_New_Pages'!$H$1:$I$215,2,0)</f>
        <v>432-436</v>
      </c>
      <c r="H103" t="s">
        <v>792</v>
      </c>
      <c r="I103" t="s">
        <v>793</v>
      </c>
      <c r="J103" t="s">
        <v>459</v>
      </c>
      <c r="K103" t="str">
        <f t="shared" si="4"/>
        <v>Allergy Concern Act  2.16.840.1.113883.10.20.22.4.30 CONF:1198-7469;CONF:1198-7470;CONF:1198-7471;CONF:1198-10489;CONF:1198-32543;CONF:1198-7472;CONF:1198-7477;CONF:1198-19158;CONF:1198-32154;CONF:1198-7485;CONF:1198-19086;CONF:1198-7498;CONF:1198-7504;CONF:1198-10085;CONF:1198-31145;CONF:1198-7509;CONF:1198-7915;CONF:1198-14925</v>
      </c>
      <c r="M103" t="str">
        <f t="shared" si="5"/>
        <v>{ 'id': '100', 'template_type': 'Entry', 'name': 'Allergy Concern Act  [2.16.840.1.113883.10.20.22.4.30[432-436', 'name2': 'Allergy Concern Act ', 'template': '2.16.840.1.113883.10.20.22.4.30', 'pageStart': '432', 'pages': '432-436', 'search': 'Allergy Concern Act  2.16.840.1.113883.10.20.22.4.30 CONF:1198-7469;CONF:1198-7470;CONF:1198-7471;CONF:1198-10489;CONF:1198-32543;CONF:1198-7472;CONF:1198-7477;CONF:1198-19158;CONF:1198-32154;CONF:1198-7485;CONF:1198-19086;CONF:1198-7498;CONF:1198-7504;CONF:1198-10085;CONF:1198-31145;CONF:1198-7509;CONF:1198-7915;CONF:1198-14925' },</v>
      </c>
      <c r="N103" t="str">
        <f t="shared" si="6"/>
        <v>'2.16.840.1.113883.10.20.22.4.30',</v>
      </c>
    </row>
    <row r="104" spans="1:14" x14ac:dyDescent="0.25">
      <c r="A104">
        <f t="shared" si="7"/>
        <v>101</v>
      </c>
      <c r="B104" t="s">
        <v>202</v>
      </c>
      <c r="C104" t="s">
        <v>432</v>
      </c>
      <c r="D104" t="s">
        <v>203</v>
      </c>
      <c r="E104">
        <v>436</v>
      </c>
      <c r="G104" s="3" t="str">
        <f>VLOOKUP(D104,'2022_New_Pages'!$H$1:$I$215,2,0)</f>
        <v>436-438</v>
      </c>
      <c r="H104" t="s">
        <v>794</v>
      </c>
      <c r="I104" t="s">
        <v>660</v>
      </c>
      <c r="J104" t="s">
        <v>460</v>
      </c>
      <c r="K104" t="str">
        <f t="shared" si="4"/>
        <v>Allergy Status Observation  2.16.840.1.113883.10.20.22.4.28 CONF:1198-7318;CONF:1198-7319;CONF:1198-7317;CONF:1198-10490;CONF:1198-32962;CONF:1198-7320;CONF:1198-19131;CONF:1198-32155;CONF:1198-7321;CONF:1198-19087;CONF:1198-7322</v>
      </c>
      <c r="M104" t="str">
        <f t="shared" si="5"/>
        <v>{ 'id': '101', 'template_type': 'Entry', 'name': 'Allergy Status Observation  [2.16.840.1.113883.10.20.22.4.28[436-438', 'name2': 'Allergy Status Observation ', 'template': '2.16.840.1.113883.10.20.22.4.28', 'pageStart': '436', 'pages': '436-438', 'search': 'Allergy Status Observation  2.16.840.1.113883.10.20.22.4.28 CONF:1198-7318;CONF:1198-7319;CONF:1198-7317;CONF:1198-10490;CONF:1198-32962;CONF:1198-7320;CONF:1198-19131;CONF:1198-32155;CONF:1198-7321;CONF:1198-19087;CONF:1198-7322' },</v>
      </c>
      <c r="N104" t="str">
        <f t="shared" si="6"/>
        <v>'2.16.840.1.113883.10.20.22.4.28',</v>
      </c>
    </row>
    <row r="105" spans="1:14" x14ac:dyDescent="0.25">
      <c r="A105">
        <f t="shared" si="7"/>
        <v>102</v>
      </c>
      <c r="B105" t="s">
        <v>1871</v>
      </c>
      <c r="C105" t="s">
        <v>432</v>
      </c>
      <c r="D105" t="s">
        <v>205</v>
      </c>
      <c r="E105">
        <v>1068</v>
      </c>
      <c r="F105">
        <v>1073</v>
      </c>
      <c r="G105" t="s">
        <v>1873</v>
      </c>
      <c r="H105" t="s">
        <v>795</v>
      </c>
      <c r="I105" t="s">
        <v>668</v>
      </c>
      <c r="J105" t="s">
        <v>461</v>
      </c>
      <c r="K105" t="str">
        <f t="shared" si="4"/>
        <v>Assessment Scale Observation (Companion Guide) 2.16.840.1.113883.10.20.22.4.69 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</v>
      </c>
      <c r="M105" t="str">
        <f t="shared" si="5"/>
        <v>{ 'id': '102', 'template_type': 'Entry', 'name': 'Assessment Scale Observation (Companion Guide) [2.16.840.1.113883.10.20.22.4.69[CG_A_68-73', 'name2': 'Assessment Scale Observation (Companion Guide)', 'template': '2.16.840.1.113883.10.20.22.4.69', 'pageStart': '1068', 'pages': 'CG_A_68-73', 'search': 'Assessment Scale Observation (Companion Guide) 2.16.840.1.113883.10.20.22.4.69 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' },</v>
      </c>
      <c r="N105" t="str">
        <f t="shared" si="6"/>
        <v>'2.16.840.1.113883.10.20.22.4.69',</v>
      </c>
    </row>
    <row r="106" spans="1:14" x14ac:dyDescent="0.25">
      <c r="A106">
        <f t="shared" si="7"/>
        <v>103</v>
      </c>
      <c r="B106" t="s">
        <v>1872</v>
      </c>
      <c r="C106" t="s">
        <v>432</v>
      </c>
      <c r="D106" t="s">
        <v>207</v>
      </c>
      <c r="E106">
        <v>1073</v>
      </c>
      <c r="F106">
        <v>1074</v>
      </c>
      <c r="G106" t="s">
        <v>1874</v>
      </c>
      <c r="H106" t="s">
        <v>796</v>
      </c>
      <c r="I106" t="s">
        <v>660</v>
      </c>
      <c r="J106" t="s">
        <v>462</v>
      </c>
      <c r="K106" t="str">
        <f t="shared" si="4"/>
        <v>Assessment Scale Supporting Observation (Companion Guide) 2.16.840.1.113883.10.20.22.4.86 CONF:81-16715;CONF:81-16716;CONF:81-16722;CONF:81-16723;CONF:81-16724;CONF:81-19178;CONF:81-19179;CONF:81-19180;CONF:81-16720;CONF:81-19089;CONF:81-16754;CONF:81-16755</v>
      </c>
      <c r="M106" t="str">
        <f t="shared" si="5"/>
        <v>{ 'id': '103', 'template_type': 'Entry', 'name': 'Assessment Scale Supporting Observation (Companion Guide) [2.16.840.1.113883.10.20.22.4.86[CG_A_73-74', 'name2': 'Assessment Scale Supporting Observation (Companion Guide)', 'template': '2.16.840.1.113883.10.20.22.4.86', 'pageStart': '1073', 'pages': 'CG_A_73-74', 'search': 'Assessment Scale Supporting Observation (Companion Guide) 2.16.840.1.113883.10.20.22.4.86 CONF:81-16715;CONF:81-16716;CONF:81-16722;CONF:81-16723;CONF:81-16724;CONF:81-19178;CONF:81-19179;CONF:81-19180;CONF:81-16720;CONF:81-19089;CONF:81-16754;CONF:81-16755' },</v>
      </c>
      <c r="N106" t="str">
        <f t="shared" si="6"/>
        <v>'2.16.840.1.113883.10.20.22.4.86',</v>
      </c>
    </row>
    <row r="107" spans="1:14" x14ac:dyDescent="0.25">
      <c r="A107">
        <f t="shared" si="7"/>
        <v>104</v>
      </c>
      <c r="B107" t="s">
        <v>208</v>
      </c>
      <c r="C107" t="s">
        <v>432</v>
      </c>
      <c r="D107" t="s">
        <v>209</v>
      </c>
      <c r="E107">
        <v>443</v>
      </c>
      <c r="G107" s="3" t="str">
        <f>VLOOKUP(D107,'2022_New_Pages'!$H$1:$I$215,2,0)</f>
        <v>443-444</v>
      </c>
      <c r="H107" t="s">
        <v>660</v>
      </c>
      <c r="I107" t="s">
        <v>660</v>
      </c>
      <c r="J107" t="s">
        <v>463</v>
      </c>
      <c r="K107" t="str">
        <f t="shared" si="4"/>
        <v>Authorization Activity 2.16.840.1.113883.10.20.1.19 CONF:81-8944;CONF:81-8945;CONF:81-8946;CONF:81-10529;CONF:81-8947;CONF:81-8948;CONF:81-8949;CONF:81-8951;CONF:81-8952</v>
      </c>
      <c r="M107" t="str">
        <f t="shared" si="5"/>
        <v>{ 'id': '104', 'template_type': 'Entry', 'name': 'Authorization Activity [2.16.840.1.113883.10.20.1.19[443-444', 'name2': 'Authorization Activity', 'template': '2.16.840.1.113883.10.20.1.19', 'pageStart': '443', 'pages': '443-444', 'search': 'Authorization Activity 2.16.840.1.113883.10.20.1.19 CONF:81-8944;CONF:81-8945;CONF:81-8946;CONF:81-10529;CONF:81-8947;CONF:81-8948;CONF:81-8949;CONF:81-8951;CONF:81-8952' },</v>
      </c>
      <c r="N107" t="str">
        <f t="shared" si="6"/>
        <v>'2.16.840.1.113883.10.20.1.19',</v>
      </c>
    </row>
    <row r="108" spans="1:14" x14ac:dyDescent="0.25">
      <c r="A108">
        <f t="shared" si="7"/>
        <v>105</v>
      </c>
      <c r="B108" t="s">
        <v>1893</v>
      </c>
      <c r="C108" t="s">
        <v>432</v>
      </c>
      <c r="D108" t="s">
        <v>1884</v>
      </c>
      <c r="E108">
        <v>1222</v>
      </c>
      <c r="F108">
        <v>1224</v>
      </c>
      <c r="G108" t="str">
        <f>"CG_A_"&amp;E108-1000&amp;"-"&amp;F108-1000</f>
        <v>CG_A_222-224</v>
      </c>
      <c r="J108" s="2" t="s">
        <v>1909</v>
      </c>
      <c r="K108" t="str">
        <f t="shared" si="4"/>
        <v>Basic Industry Observation (Companion Guide) 2.16.840.1.113883.10.20.22.4.504 CONF:4537-33018;CONF:4537-33019;CONF:4537-33009;CONF:4537-33013;CONF:4537-33014;CONF:4537-33010;CONF:4537-33015;CONF:4537-33016;CONF:4537-33011;CONF:4537-33017;CONF:4537-33022;</v>
      </c>
      <c r="M108" t="str">
        <f t="shared" si="5"/>
        <v>{ 'id': '105', 'template_type': 'Entry', 'name': 'Basic Industry Observation (Companion Guide) [2.16.840.1.113883.10.20.22.4.504[CG_A_222-224', 'name2': 'Basic Industry Observation (Companion Guide)', 'template': '2.16.840.1.113883.10.20.22.4.504', 'pageStart': '1222', 'pages': 'CG_A_222-224', 'search': 'Basic Industry Observation (Companion Guide) 2.16.840.1.113883.10.20.22.4.504 CONF:4537-33018;CONF:4537-33019;CONF:4537-33009;CONF:4537-33013;CONF:4537-33014;CONF:4537-33010;CONF:4537-33015;CONF:4537-33016;CONF:4537-33011;CONF:4537-33017;CONF:4537-33022;' },</v>
      </c>
      <c r="N108" t="str">
        <f t="shared" si="6"/>
        <v>'2.16.840.1.113883.10.20.22.4.504',</v>
      </c>
    </row>
    <row r="109" spans="1:14" x14ac:dyDescent="0.25">
      <c r="A109">
        <f t="shared" si="7"/>
        <v>106</v>
      </c>
      <c r="B109" t="s">
        <v>1892</v>
      </c>
      <c r="C109" t="s">
        <v>432</v>
      </c>
      <c r="D109" t="s">
        <v>1885</v>
      </c>
      <c r="E109">
        <v>1224</v>
      </c>
      <c r="F109">
        <v>1228</v>
      </c>
      <c r="G109" t="str">
        <f>"CG_A_"&amp;E109-1000&amp;"-"&amp;F109-1000</f>
        <v>CG_A_224-228</v>
      </c>
      <c r="J109" s="2" t="s">
        <v>1910</v>
      </c>
      <c r="K109" t="str">
        <f t="shared" si="4"/>
        <v>Basic Occupation Observation (Companion Guide) 2.16.840.1.113883.10.20.22.4.503 CONF:4537-33000;CONF:4537-33001;CONF:4537-32995;CONF:4537-32998;CONF:4537-32999;CONF:4537-32996;CONF:4537-33002;CONF:4537-33003;CONF:4537-32997;CONF:4537-33004;CONF:4537-33005;CONF:4537-33007;CONF:4537-33008;CONF:4537-33006;CONF:4537-33058;CONF:4537-33059;CONF:4537-33060;CONF:4537-33062;CONF:4537-33063;</v>
      </c>
      <c r="M109" t="str">
        <f t="shared" si="5"/>
        <v>{ 'id': '106', 'template_type': 'Entry', 'name': 'Basic Occupation Observation (Companion Guide) [2.16.840.1.113883.10.20.22.4.503[CG_A_224-228', 'name2': 'Basic Occupation Observation (Companion Guide)', 'template': '2.16.840.1.113883.10.20.22.4.503', 'pageStart': '1224', 'pages': 'CG_A_224-228', 'search': 'Basic Occupation Observation (Companion Guide) 2.16.840.1.113883.10.20.22.4.503 CONF:4537-33000;CONF:4537-33001;CONF:4537-32995;CONF:4537-32998;CONF:4537-32999;CONF:4537-32996;CONF:4537-33002;CONF:4537-33003;CONF:4537-32997;CONF:4537-33004;CONF:4537-33005;CONF:4537-33007;CONF:4537-33008;CONF:4537-33006;CONF:4537-33058;CONF:4537-33059;CONF:4537-33060;CONF:4537-33062;CONF:4537-33063;' },</v>
      </c>
      <c r="N109" t="str">
        <f t="shared" si="6"/>
        <v>'2.16.840.1.113883.10.20.22.4.503',</v>
      </c>
    </row>
    <row r="110" spans="1:14" x14ac:dyDescent="0.25">
      <c r="A110">
        <f t="shared" si="7"/>
        <v>107</v>
      </c>
      <c r="B110" t="s">
        <v>953</v>
      </c>
      <c r="C110" t="s">
        <v>432</v>
      </c>
      <c r="D110" t="s">
        <v>926</v>
      </c>
      <c r="E110">
        <v>1074</v>
      </c>
      <c r="F110">
        <v>1077</v>
      </c>
      <c r="G110" t="str">
        <f>"CG_A_"&amp;E110-1000&amp;"-"&amp;F110-1000</f>
        <v>CG_A_74-77</v>
      </c>
      <c r="J110" t="str">
        <f>VLOOKUP(D110,Sheet1!$A$86:$E$96,5,0)</f>
        <v>CONF:3250-18230;CONF:3250-18231;CONF:3250-18232;CONF:3250-18233;CONF:3250-32949;CONF:3250-18234;CONF:3250-18235;CONF:3250-21163;CONF:3250-18124;CONF:3250-18125;CONF:3250-32947;CONF:3250-32948;</v>
      </c>
      <c r="K110" t="str">
        <f t="shared" si="4"/>
        <v>Birth Sex Observation (Companion Guide) 2.16.840.1.113883.10.20.22.4.200 CONF:3250-18230;CONF:3250-18231;CONF:3250-18232;CONF:3250-18233;CONF:3250-32949;CONF:3250-18234;CONF:3250-18235;CONF:3250-21163;CONF:3250-18124;CONF:3250-18125;CONF:3250-32947;CONF:3250-32948;</v>
      </c>
      <c r="M110" t="str">
        <f t="shared" si="5"/>
        <v>{ 'id': '107', 'template_type': 'Entry', 'name': 'Birth Sex Observation (Companion Guide) [2.16.840.1.113883.10.20.22.4.200[CG_A_74-77', 'name2': 'Birth Sex Observation (Companion Guide)', 'template': '2.16.840.1.113883.10.20.22.4.200', 'pageStart': '1074', 'pages': 'CG_A_74-77', 'search': 'Birth Sex Observation (Companion Guide) 2.16.840.1.113883.10.20.22.4.200 CONF:3250-18230;CONF:3250-18231;CONF:3250-18232;CONF:3250-18233;CONF:3250-32949;CONF:3250-18234;CONF:3250-18235;CONF:3250-21163;CONF:3250-18124;CONF:3250-18125;CONF:3250-32947;CONF:3250-32948;' },</v>
      </c>
      <c r="N110" t="str">
        <f t="shared" si="6"/>
        <v>'2.16.840.1.113883.10.20.22.4.200',</v>
      </c>
    </row>
    <row r="111" spans="1:14" x14ac:dyDescent="0.25">
      <c r="A111">
        <f t="shared" si="7"/>
        <v>108</v>
      </c>
      <c r="B111" t="s">
        <v>210</v>
      </c>
      <c r="C111" t="s">
        <v>432</v>
      </c>
      <c r="D111" t="s">
        <v>211</v>
      </c>
      <c r="E111">
        <v>444</v>
      </c>
      <c r="G111" s="3" t="str">
        <f>VLOOKUP(D111,'2022_New_Pages'!$H$1:$I$215,2,0)</f>
        <v>444-445</v>
      </c>
      <c r="H111" t="s">
        <v>669</v>
      </c>
      <c r="I111" t="s">
        <v>660</v>
      </c>
      <c r="J111" t="s">
        <v>464</v>
      </c>
      <c r="K111" t="str">
        <f t="shared" si="4"/>
        <v>Boundary Observation  2.16.840.1.113883.10.20.6.2.11 CONF:81-9282;CONF:81-9283;CONF:81-9284;CONF:81-19157;CONF:81-9285</v>
      </c>
      <c r="M111" t="str">
        <f t="shared" si="5"/>
        <v>{ 'id': '108', 'template_type': 'Entry', 'name': 'Boundary Observation  [2.16.840.1.113883.10.20.6.2.11[444-445', 'name2': 'Boundary Observation ', 'template': '2.16.840.1.113883.10.20.6.2.11', 'pageStart': '444', 'pages': '444-445', 'search': 'Boundary Observation  2.16.840.1.113883.10.20.6.2.11 CONF:81-9282;CONF:81-9283;CONF:81-9284;CONF:81-19157;CONF:81-9285' },</v>
      </c>
      <c r="N111" t="str">
        <f t="shared" si="6"/>
        <v>'2.16.840.1.113883.10.20.6.2.11',</v>
      </c>
    </row>
    <row r="112" spans="1:14" x14ac:dyDescent="0.25">
      <c r="A112">
        <f t="shared" si="7"/>
        <v>109</v>
      </c>
      <c r="B112" t="s">
        <v>947</v>
      </c>
      <c r="C112" t="s">
        <v>432</v>
      </c>
      <c r="D112" t="s">
        <v>959</v>
      </c>
      <c r="E112">
        <v>2017</v>
      </c>
      <c r="F112">
        <v>2018</v>
      </c>
      <c r="G112" t="str">
        <f>"CG_B_"&amp;E112-2000&amp;"-"&amp;F112-2000</f>
        <v>CG_B_17-18</v>
      </c>
      <c r="J112" s="2" t="s">
        <v>1425</v>
      </c>
      <c r="K112" t="str">
        <f t="shared" si="4"/>
        <v>Brand Name Observation (Companion Guide) 2.16.840.1.113883.10.20.22.4.301 CONF:4437-3403;CONF:4437-3405;CONF:4437-3406;CONF:4437-3404;CONF:4437-3407;CONF:4437-3408;CONF:4437-3409;CONF:4437-3410;CONF:4437-3411;</v>
      </c>
      <c r="M112" t="str">
        <f t="shared" si="5"/>
        <v>{ 'id': '109', 'template_type': 'Entry', 'name': 'Brand Name Observation (Companion Guide) [2.16.840.1.113883.10.20.22.4.301[CG_B_17-18', 'name2': 'Brand Name Observation (Companion Guide)', 'template': '2.16.840.1.113883.10.20.22.4.301', 'pageStart': '2017', 'pages': 'CG_B_17-18', 'search': 'Brand Name Observation (Companion Guide) 2.16.840.1.113883.10.20.22.4.301 CONF:4437-3403;CONF:4437-3405;CONF:4437-3406;CONF:4437-3404;CONF:4437-3407;CONF:4437-3408;CONF:4437-3409;CONF:4437-3410;CONF:4437-3411;' },</v>
      </c>
      <c r="N112" t="str">
        <f t="shared" si="6"/>
        <v>'2.16.840.1.113883.10.20.22.4.301',</v>
      </c>
    </row>
    <row r="113" spans="1:14" x14ac:dyDescent="0.25">
      <c r="A113">
        <f t="shared" si="7"/>
        <v>110</v>
      </c>
      <c r="B113" t="s">
        <v>954</v>
      </c>
      <c r="C113" t="s">
        <v>432</v>
      </c>
      <c r="D113" t="s">
        <v>927</v>
      </c>
      <c r="E113">
        <v>1077</v>
      </c>
      <c r="F113">
        <v>1085</v>
      </c>
      <c r="G113" t="str">
        <f>"CG_A_"&amp;E113-1000&amp;"-"&amp;F113-1000</f>
        <v>CG_A_77-85</v>
      </c>
      <c r="J113" t="s">
        <v>1288</v>
      </c>
      <c r="K113" t="str">
        <f t="shared" si="4"/>
        <v>Care Team Member Act (Companion Guide) 2.16.840.1.113883.10.20.22.4.500.1 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</v>
      </c>
      <c r="M113" t="str">
        <f t="shared" si="5"/>
        <v>{ 'id': '110', 'template_type': 'Entry', 'name': 'Care Team Member Act (Companion Guide) [2.16.840.1.113883.10.20.22.4.500.1[CG_A_77-85', 'name2': 'Care Team Member Act (Companion Guide)', 'template': '2.16.840.1.113883.10.20.22.4.500.1', 'pageStart': '1077', 'pages': 'CG_A_77-85', 'search': 'Care Team Member Act (Companion Guide) 2.16.840.1.113883.10.20.22.4.500.1 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' },</v>
      </c>
      <c r="N113" t="str">
        <f t="shared" si="6"/>
        <v>'2.16.840.1.113883.10.20.22.4.500.1',</v>
      </c>
    </row>
    <row r="114" spans="1:14" x14ac:dyDescent="0.25">
      <c r="A114">
        <f t="shared" si="7"/>
        <v>111</v>
      </c>
      <c r="B114" t="s">
        <v>955</v>
      </c>
      <c r="C114" t="s">
        <v>432</v>
      </c>
      <c r="D114" t="s">
        <v>928</v>
      </c>
      <c r="E114">
        <v>1085</v>
      </c>
      <c r="F114">
        <v>1087</v>
      </c>
      <c r="G114" t="str">
        <f>"CG_A_"&amp;E114-1000&amp;"-"&amp;F114-1000</f>
        <v>CG_A_85-87</v>
      </c>
      <c r="J114" t="s">
        <v>1289</v>
      </c>
      <c r="K114" t="str">
        <f t="shared" si="4"/>
        <v>Care Team Member Schedule Observation (Companion Guide) 2.16.840.1.113883.10.20.22.4.500.3 CONF:4435-24;CONF:4435-25;CONF:4435-12;CONF:4435-18;CONF:4435-19;CONF:4435-13;CONF:4435-20;CONF:4435-21;CONF:4435-15;CONF:4435-16;CONF:4435-26;CONF:4435-11;CONF:4435-17;CONF:4435-14;</v>
      </c>
      <c r="M114" t="str">
        <f t="shared" si="5"/>
        <v>{ 'id': '111', 'template_type': 'Entry', 'name': 'Care Team Member Schedule Observation (Companion Guide) [2.16.840.1.113883.10.20.22.4.500.3[CG_A_85-87', 'name2': 'Care Team Member Schedule Observation (Companion Guide)', 'template': '2.16.840.1.113883.10.20.22.4.500.3', 'pageStart': '1085', 'pages': 'CG_A_85-87', 'search': 'Care Team Member Schedule Observation (Companion Guide) 2.16.840.1.113883.10.20.22.4.500.3 CONF:4435-24;CONF:4435-25;CONF:4435-12;CONF:4435-18;CONF:4435-19;CONF:4435-13;CONF:4435-20;CONF:4435-21;CONF:4435-15;CONF:4435-16;CONF:4435-26;CONF:4435-11;CONF:4435-17;CONF:4435-14;' },</v>
      </c>
      <c r="N114" t="str">
        <f t="shared" si="6"/>
        <v>'2.16.840.1.113883.10.20.22.4.500.3',</v>
      </c>
    </row>
    <row r="115" spans="1:14" x14ac:dyDescent="0.25">
      <c r="A115">
        <f t="shared" si="7"/>
        <v>112</v>
      </c>
      <c r="B115" t="s">
        <v>956</v>
      </c>
      <c r="C115" t="s">
        <v>432</v>
      </c>
      <c r="D115" t="s">
        <v>929</v>
      </c>
      <c r="E115">
        <v>1087</v>
      </c>
      <c r="F115">
        <v>1097</v>
      </c>
      <c r="G115" t="str">
        <f>"CG_A_"&amp;E115-1000&amp;"-"&amp;F115-1000</f>
        <v>CG_A_87-97</v>
      </c>
      <c r="J115" t="s">
        <v>1290</v>
      </c>
      <c r="K115" t="str">
        <f t="shared" si="4"/>
        <v>Care Team Organizer (Companion Guide) 2.16.840.1.113883.10.20.22.4.500 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</v>
      </c>
      <c r="M115" t="str">
        <f t="shared" si="5"/>
        <v>{ 'id': '112', 'template_type': 'Entry', 'name': 'Care Team Organizer (Companion Guide) [2.16.840.1.113883.10.20.22.4.500[CG_A_87-97', 'name2': 'Care Team Organizer (Companion Guide)', 'template': '2.16.840.1.113883.10.20.22.4.500', 'pageStart': '1087', 'pages': 'CG_A_87-97', 'search': 'Care Team Organizer (Companion Guide) 2.16.840.1.113883.10.20.22.4.500 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' },</v>
      </c>
      <c r="N115" t="str">
        <f t="shared" si="6"/>
        <v>'2.16.840.1.113883.10.20.22.4.500',</v>
      </c>
    </row>
    <row r="116" spans="1:14" x14ac:dyDescent="0.25">
      <c r="A116">
        <f t="shared" si="7"/>
        <v>113</v>
      </c>
      <c r="B116" t="s">
        <v>957</v>
      </c>
      <c r="C116" t="s">
        <v>432</v>
      </c>
      <c r="D116" t="s">
        <v>930</v>
      </c>
      <c r="E116">
        <v>1094</v>
      </c>
      <c r="F116">
        <v>1097</v>
      </c>
      <c r="G116" t="str">
        <f>"CG_A_"&amp;E116-1000&amp;"-"&amp;F116-1000</f>
        <v>CG_A_94-97</v>
      </c>
      <c r="J116" t="s">
        <v>1291</v>
      </c>
      <c r="K116" t="str">
        <f t="shared" si="4"/>
        <v>Care Team Type Observation (Companion Guide) 2.16.840.1.113883.10.20.22.4.500.2 CONF:4435-101;CONF:4435-102;CONF:4435-99;CONF:4435-106;CONF:4435-108;CONF:4435-97;CONF:4435-103;CONF:4435-104;CONF:4435-100;CONF:4435-107;CONF:4435-98;CONF:4435-109;</v>
      </c>
      <c r="M116" t="str">
        <f t="shared" si="5"/>
        <v>{ 'id': '113', 'template_type': 'Entry', 'name': 'Care Team Type Observation (Companion Guide) [2.16.840.1.113883.10.20.22.4.500.2[CG_A_94-97', 'name2': 'Care Team Type Observation (Companion Guide)', 'template': '2.16.840.1.113883.10.20.22.4.500.2', 'pageStart': '1094', 'pages': 'CG_A_94-97', 'search': 'Care Team Type Observation (Companion Guide) 2.16.840.1.113883.10.20.22.4.500.2 CONF:4435-101;CONF:4435-102;CONF:4435-99;CONF:4435-106;CONF:4435-108;CONF:4435-97;CONF:4435-103;CONF:4435-104;CONF:4435-100;CONF:4435-107;CONF:4435-98;CONF:4435-109;' },</v>
      </c>
      <c r="N116" t="str">
        <f t="shared" si="6"/>
        <v>'2.16.840.1.113883.10.20.22.4.500.2',</v>
      </c>
    </row>
    <row r="117" spans="1:14" x14ac:dyDescent="0.25">
      <c r="A117">
        <f t="shared" si="7"/>
        <v>114</v>
      </c>
      <c r="B117" t="s">
        <v>212</v>
      </c>
      <c r="C117" t="s">
        <v>432</v>
      </c>
      <c r="D117" t="s">
        <v>213</v>
      </c>
      <c r="E117">
        <v>445</v>
      </c>
      <c r="G117" s="3" t="str">
        <f>VLOOKUP(D117,'2022_New_Pages'!$H$1:$I$215,2,0)</f>
        <v>445-447</v>
      </c>
      <c r="H117" t="s">
        <v>797</v>
      </c>
      <c r="I117" t="s">
        <v>660</v>
      </c>
      <c r="J117" t="s">
        <v>465</v>
      </c>
      <c r="K117" t="str">
        <f t="shared" si="4"/>
        <v>Caregiver Characteristics  2.16.840.1.113883.10.20.22.4.72 CONF:81-14219;CONF:81-14220;CONF:81-14221;CONF:81-14222;CONF:81-14223;CONF:81-14230;CONF:81-26513;CONF:81-14233;CONF:81-19090;CONF:81-14599;CONF:81-14600;CONF:81-14227;CONF:81-26451;CONF:81-14830;CONF:81-14831;CONF:81-14832;CONF:81-14228;CONF:81-14229</v>
      </c>
      <c r="M117" t="str">
        <f t="shared" si="5"/>
        <v>{ 'id': '114', 'template_type': 'Entry', 'name': 'Caregiver Characteristics  [2.16.840.1.113883.10.20.22.4.72[445-447', 'name2': 'Caregiver Characteristics ', 'template': '2.16.840.1.113883.10.20.22.4.72', 'pageStart': '445', 'pages': '445-447', 'search': 'Caregiver Characteristics  2.16.840.1.113883.10.20.22.4.72 CONF:81-14219;CONF:81-14220;CONF:81-14221;CONF:81-14222;CONF:81-14223;CONF:81-14230;CONF:81-26513;CONF:81-14233;CONF:81-19090;CONF:81-14599;CONF:81-14600;CONF:81-14227;CONF:81-26451;CONF:81-14830;CONF:81-14831;CONF:81-14832;CONF:81-14228;CONF:81-14229' },</v>
      </c>
      <c r="N117" t="str">
        <f t="shared" si="6"/>
        <v>'2.16.840.1.113883.10.20.22.4.72',</v>
      </c>
    </row>
    <row r="118" spans="1:14" x14ac:dyDescent="0.25">
      <c r="A118">
        <f t="shared" si="7"/>
        <v>115</v>
      </c>
      <c r="B118" t="s">
        <v>946</v>
      </c>
      <c r="C118" t="s">
        <v>432</v>
      </c>
      <c r="D118" t="s">
        <v>960</v>
      </c>
      <c r="E118">
        <v>2018</v>
      </c>
      <c r="F118">
        <v>2020</v>
      </c>
      <c r="G118" t="str">
        <f>"CG_B_"&amp;E118-2000&amp;"-"&amp;F118-2000</f>
        <v>CG_B_18-20</v>
      </c>
      <c r="J118" s="2" t="s">
        <v>1426</v>
      </c>
      <c r="K118" t="str">
        <f t="shared" si="4"/>
        <v>Catalog Number Observation (Companion Guide) 2.16.840.1.113883.10.20.22.4.302 CONF:4437-3432;CONF:4437-3434;CONF:4437-3435;CONF:4437-3433;CONF:4437-3436;CONF:4437-3437;CONF:4437-3438;CONF:4437-3439;CONF:4437-3440;</v>
      </c>
      <c r="M118" t="str">
        <f t="shared" si="5"/>
        <v>{ 'id': '115', 'template_type': 'Entry', 'name': 'Catalog Number Observation (Companion Guide) [2.16.840.1.113883.10.20.22.4.302[CG_B_18-20', 'name2': 'Catalog Number Observation (Companion Guide)', 'template': '2.16.840.1.113883.10.20.22.4.302', 'pageStart': '2018', 'pages': 'CG_B_18-20', 'search': 'Catalog Number Observation (Companion Guide) 2.16.840.1.113883.10.20.22.4.302 CONF:4437-3432;CONF:4437-3434;CONF:4437-3435;CONF:4437-3433;CONF:4437-3436;CONF:4437-3437;CONF:4437-3438;CONF:4437-3439;CONF:4437-3440;' },</v>
      </c>
      <c r="N118" t="str">
        <f t="shared" si="6"/>
        <v>'2.16.840.1.113883.10.20.22.4.302',</v>
      </c>
    </row>
    <row r="119" spans="1:14" x14ac:dyDescent="0.25">
      <c r="A119">
        <f t="shared" si="7"/>
        <v>116</v>
      </c>
      <c r="B119" t="s">
        <v>214</v>
      </c>
      <c r="C119" t="s">
        <v>432</v>
      </c>
      <c r="D119" t="s">
        <v>215</v>
      </c>
      <c r="E119">
        <v>447</v>
      </c>
      <c r="G119" s="3" t="str">
        <f>VLOOKUP(D119,'2022_New_Pages'!$H$1:$I$215,2,0)</f>
        <v>447-450</v>
      </c>
      <c r="H119" t="s">
        <v>798</v>
      </c>
      <c r="I119" t="s">
        <v>660</v>
      </c>
      <c r="J119" t="s">
        <v>466</v>
      </c>
      <c r="K119" t="str">
        <f t="shared" si="4"/>
        <v>Characteristics of Home Environment 2.16.840.1.113883.10.20.22.4.109 CONF:1098-27890;CONF:1098-27891;CONF:1098-27892;CONF:1098-27893;CONF:1098-27894;CONF:1098-31352;CONF:1098-31353;CONF:1098-31354;CONF:1098-27901;CONF:1098-27902;CONF:1098-28823</v>
      </c>
      <c r="M119" t="str">
        <f t="shared" si="5"/>
        <v>{ 'id': '116', 'template_type': 'Entry', 'name': 'Characteristics of Home Environment [2.16.840.1.113883.10.20.22.4.109[447-450', 'name2': 'Characteristics of Home Environment', 'template': '2.16.840.1.113883.10.20.22.4.109', 'pageStart': '447', 'pages': '447-450', 'search': 'Characteristics of Home Environment 2.16.840.1.113883.10.20.22.4.109 CONF:1098-27890;CONF:1098-27891;CONF:1098-27892;CONF:1098-27893;CONF:1098-27894;CONF:1098-31352;CONF:1098-31353;CONF:1098-31354;CONF:1098-27901;CONF:1098-27902;CONF:1098-28823' },</v>
      </c>
      <c r="N119" t="str">
        <f t="shared" si="6"/>
        <v>'2.16.840.1.113883.10.20.22.4.109',</v>
      </c>
    </row>
    <row r="120" spans="1:14" x14ac:dyDescent="0.25">
      <c r="A120">
        <f t="shared" si="7"/>
        <v>117</v>
      </c>
      <c r="B120" t="s">
        <v>216</v>
      </c>
      <c r="C120" t="s">
        <v>432</v>
      </c>
      <c r="D120" t="s">
        <v>217</v>
      </c>
      <c r="E120">
        <v>450</v>
      </c>
      <c r="G120" s="3" t="str">
        <f>VLOOKUP(D120,'2022_New_Pages'!$H$1:$I$215,2,0)</f>
        <v>450-452</v>
      </c>
      <c r="H120" t="s">
        <v>799</v>
      </c>
      <c r="I120" t="s">
        <v>670</v>
      </c>
      <c r="J120" t="s">
        <v>467</v>
      </c>
      <c r="K120" t="str">
        <f t="shared" si="4"/>
        <v>Code Observations  2.16.840.1.113883.10.20.6.2.13 CONF:81-9304;CONF:81-9305;CONF:81-15523;CONF:81-15524;CONF:81-19181;CONF:81-9309;CONF:81-9308;CONF:81-9311;CONF:81-9312;CONF:81-16083;CONF:81-9314;CONF:81-9315;CONF:81-16084;CONF:81-9310</v>
      </c>
      <c r="M120" t="str">
        <f t="shared" si="5"/>
        <v>{ 'id': '117', 'template_type': 'Entry', 'name': 'Code Observations  [2.16.840.1.113883.10.20.6.2.13[450-452', 'name2': 'Code Observations ', 'template': '2.16.840.1.113883.10.20.6.2.13', 'pageStart': '450', 'pages': '450-452', 'search': 'Code Observations  2.16.840.1.113883.10.20.6.2.13 CONF:81-9304;CONF:81-9305;CONF:81-15523;CONF:81-15524;CONF:81-19181;CONF:81-9309;CONF:81-9308;CONF:81-9311;CONF:81-9312;CONF:81-16083;CONF:81-9314;CONF:81-9315;CONF:81-16084;CONF:81-9310' },</v>
      </c>
      <c r="N120" t="str">
        <f t="shared" si="6"/>
        <v>'2.16.840.1.113883.10.20.6.2.13',</v>
      </c>
    </row>
    <row r="121" spans="1:14" x14ac:dyDescent="0.25">
      <c r="A121">
        <f t="shared" si="7"/>
        <v>118</v>
      </c>
      <c r="B121" t="s">
        <v>218</v>
      </c>
      <c r="C121" t="s">
        <v>432</v>
      </c>
      <c r="D121" t="s">
        <v>219</v>
      </c>
      <c r="E121">
        <v>452</v>
      </c>
      <c r="G121" s="3" t="str">
        <f>VLOOKUP(D121,'2022_New_Pages'!$H$1:$I$215,2,0)</f>
        <v>452-455</v>
      </c>
      <c r="H121" t="s">
        <v>800</v>
      </c>
      <c r="I121" t="s">
        <v>660</v>
      </c>
      <c r="J121" t="s">
        <v>468</v>
      </c>
      <c r="K121" t="str">
        <f t="shared" si="4"/>
        <v>Cognitive Status Problem Observation (DEPRECATED)  2.16.840.1.113883.10.20.22.4.73 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</v>
      </c>
      <c r="M121" t="str">
        <f t="shared" si="5"/>
        <v>{ 'id': '118', 'template_type': 'Entry', 'name': 'Cognitive Status Problem Observation (DEPRECATED)  [2.16.840.1.113883.10.20.22.4.73[452-455', 'name2': 'Cognitive Status Problem Observation (DEPRECATED) ', 'template': '2.16.840.1.113883.10.20.22.4.73', 'pageStart': '452', 'pages': '452-455', 'search': 'Cognitive Status Problem Observation (DEPRECATED)  2.16.840.1.113883.10.20.22.4.73 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' },</v>
      </c>
      <c r="N121" t="str">
        <f t="shared" si="6"/>
        <v>'2.16.840.1.113883.10.20.22.4.73',</v>
      </c>
    </row>
    <row r="122" spans="1:14" x14ac:dyDescent="0.25">
      <c r="A122">
        <f t="shared" si="7"/>
        <v>119</v>
      </c>
      <c r="B122" t="s">
        <v>220</v>
      </c>
      <c r="C122" t="s">
        <v>432</v>
      </c>
      <c r="D122" t="s">
        <v>221</v>
      </c>
      <c r="E122">
        <v>455</v>
      </c>
      <c r="G122" s="3" t="str">
        <f>VLOOKUP(D122,'2022_New_Pages'!$H$1:$I$215,2,0)</f>
        <v>455-457</v>
      </c>
      <c r="H122" t="s">
        <v>801</v>
      </c>
      <c r="I122" t="s">
        <v>671</v>
      </c>
      <c r="J122" t="s">
        <v>469</v>
      </c>
      <c r="K122" t="str">
        <f t="shared" si="4"/>
        <v>Comment Activity 2.16.840.1.113883.10.20.22.4.64 CONF:81-9425;CONF:81-9426;CONF:81-9427;CONF:81-10491;CONF:81-9428;CONF:81-19159;CONF:81-26501;CONF:81-9430;CONF:81-15967;CONF:81-15968;CONF:81-15969;CONF:81-9431;CONF:81-9433;CONF:81-9429</v>
      </c>
      <c r="M122" t="str">
        <f t="shared" si="5"/>
        <v>{ 'id': '119', 'template_type': 'Entry', 'name': 'Comment Activity [2.16.840.1.113883.10.20.22.4.64[455-457', 'name2': 'Comment Activity', 'template': '2.16.840.1.113883.10.20.22.4.64', 'pageStart': '455', 'pages': '455-457', 'search': 'Comment Activity 2.16.840.1.113883.10.20.22.4.64 CONF:81-9425;CONF:81-9426;CONF:81-9427;CONF:81-10491;CONF:81-9428;CONF:81-19159;CONF:81-26501;CONF:81-9430;CONF:81-15967;CONF:81-15968;CONF:81-15969;CONF:81-9431;CONF:81-9433;CONF:81-9429' },</v>
      </c>
      <c r="N122" t="str">
        <f t="shared" si="6"/>
        <v>'2.16.840.1.113883.10.20.22.4.64',</v>
      </c>
    </row>
    <row r="123" spans="1:14" x14ac:dyDescent="0.25">
      <c r="A123">
        <f t="shared" si="7"/>
        <v>120</v>
      </c>
      <c r="B123" t="s">
        <v>945</v>
      </c>
      <c r="C123" t="s">
        <v>432</v>
      </c>
      <c r="D123" t="s">
        <v>961</v>
      </c>
      <c r="E123">
        <v>2020</v>
      </c>
      <c r="F123">
        <v>2022</v>
      </c>
      <c r="G123" t="str">
        <f>"CG_B_"&amp;E123-2000&amp;"-"&amp;F123-2000</f>
        <v>CG_B_20-22</v>
      </c>
      <c r="J123" s="2" t="s">
        <v>1427</v>
      </c>
      <c r="K123" t="str">
        <f t="shared" si="4"/>
        <v>Company Name Observation (Companion Guide) 2.16.840.1.113883.10.20.22.4.303 CONF:4437-3441;CONF:4437-3443;CONF:4437-3444;CONF:4437-3442;CONF:4437-3445;CONF:4437-3446;CONF:4437-3447;CONF:4437-3448;CONF:4437-3449;</v>
      </c>
      <c r="M123" t="str">
        <f t="shared" si="5"/>
        <v>{ 'id': '120', 'template_type': 'Entry', 'name': 'Company Name Observation (Companion Guide) [2.16.840.1.113883.10.20.22.4.303[CG_B_20-22', 'name2': 'Company Name Observation (Companion Guide)', 'template': '2.16.840.1.113883.10.20.22.4.303', 'pageStart': '2020', 'pages': 'CG_B_20-22', 'search': 'Company Name Observation (Companion Guide) 2.16.840.1.113883.10.20.22.4.303 CONF:4437-3441;CONF:4437-3443;CONF:4437-3444;CONF:4437-3442;CONF:4437-3445;CONF:4437-3446;CONF:4437-3447;CONF:4437-3448;CONF:4437-3449;' },</v>
      </c>
      <c r="N123" t="str">
        <f t="shared" si="6"/>
        <v>'2.16.840.1.113883.10.20.22.4.303',</v>
      </c>
    </row>
    <row r="124" spans="1:14" x14ac:dyDescent="0.25">
      <c r="A124">
        <f t="shared" si="7"/>
        <v>121</v>
      </c>
      <c r="B124" t="s">
        <v>1908</v>
      </c>
      <c r="C124" t="s">
        <v>432</v>
      </c>
      <c r="D124" t="s">
        <v>223</v>
      </c>
      <c r="E124">
        <v>1097</v>
      </c>
      <c r="F124">
        <v>1100</v>
      </c>
      <c r="G124" t="str">
        <f>"CG_A_"&amp;E124-1000&amp;"-"&amp;F124-1000</f>
        <v>CG_A_97-100</v>
      </c>
      <c r="H124" t="s">
        <v>802</v>
      </c>
      <c r="I124" t="s">
        <v>803</v>
      </c>
      <c r="J124" t="s">
        <v>470</v>
      </c>
      <c r="K124" t="str">
        <f t="shared" si="4"/>
        <v>Coverage Activity (Companion Guide) 2.16.840.1.113883.10.20.22.4.60 CONF:1198-8872;CONF:1198-8873;CONF:1198-8897;CONF:1198-10492;CONF:1198-32596;CONF:1198-8874;CONF:1198-8876;CONF:1198-19160;CONF:1198-32156;CONF:1198-8875;CONF:1198-19094;CONF:1198-8878;CONF:1198-8879;CONF:1198-17174;CONF:1198-17175;CONF:1198-15528</v>
      </c>
      <c r="M124" t="str">
        <f t="shared" si="5"/>
        <v>{ 'id': '121', 'template_type': 'Entry', 'name': 'Coverage Activity (Companion Guide) [2.16.840.1.113883.10.20.22.4.60[CG_A_97-100', 'name2': 'Coverage Activity (Companion Guide)', 'template': '2.16.840.1.113883.10.20.22.4.60', 'pageStart': '1097', 'pages': 'CG_A_97-100', 'search': 'Coverage Activity (Companion Guide) 2.16.840.1.113883.10.20.22.4.60 CONF:1198-8872;CONF:1198-8873;CONF:1198-8897;CONF:1198-10492;CONF:1198-32596;CONF:1198-8874;CONF:1198-8876;CONF:1198-19160;CONF:1198-32156;CONF:1198-8875;CONF:1198-19094;CONF:1198-8878;CONF:1198-8879;CONF:1198-17174;CONF:1198-17175;CONF:1198-15528' },</v>
      </c>
      <c r="N124" t="str">
        <f t="shared" si="6"/>
        <v>'2.16.840.1.113883.10.20.22.4.60',</v>
      </c>
    </row>
    <row r="125" spans="1:14" x14ac:dyDescent="0.25">
      <c r="A125">
        <f t="shared" si="7"/>
        <v>122</v>
      </c>
      <c r="B125" t="s">
        <v>224</v>
      </c>
      <c r="C125" t="s">
        <v>432</v>
      </c>
      <c r="D125" t="s">
        <v>225</v>
      </c>
      <c r="E125">
        <v>460</v>
      </c>
      <c r="G125" s="3" t="str">
        <f>VLOOKUP(D125,'2022_New_Pages'!$H$1:$I$215,2,0)</f>
        <v>460-462</v>
      </c>
      <c r="H125" t="s">
        <v>804</v>
      </c>
      <c r="I125" t="s">
        <v>660</v>
      </c>
      <c r="J125" t="s">
        <v>471</v>
      </c>
      <c r="K125" t="str">
        <f t="shared" si="4"/>
        <v>Criticality Observation 2.16.840.1.113883.10.20.22.4.145 CONF:81-32921;CONF:81-32922;CONF:81-32918;CONF:81-32923;CONF:81-32919;CONF:81-32925;CONF:81-32926;CONF:81-32920;CONF:81-32927;CONF:81-32928</v>
      </c>
      <c r="M125" t="str">
        <f t="shared" si="5"/>
        <v>{ 'id': '122', 'template_type': 'Entry', 'name': 'Criticality Observation [2.16.840.1.113883.10.20.22.4.145[460-462', 'name2': 'Criticality Observation', 'template': '2.16.840.1.113883.10.20.22.4.145', 'pageStart': '460', 'pages': '460-462', 'search': 'Criticality Observation 2.16.840.1.113883.10.20.22.4.145 CONF:81-32921;CONF:81-32922;CONF:81-32918;CONF:81-32923;CONF:81-32919;CONF:81-32925;CONF:81-32926;CONF:81-32920;CONF:81-32927;CONF:81-32928' },</v>
      </c>
      <c r="N125" t="str">
        <f t="shared" si="6"/>
        <v>'2.16.840.1.113883.10.20.22.4.145',</v>
      </c>
    </row>
    <row r="126" spans="1:14" x14ac:dyDescent="0.25">
      <c r="A126">
        <f t="shared" si="7"/>
        <v>123</v>
      </c>
      <c r="B126" t="s">
        <v>226</v>
      </c>
      <c r="C126" t="s">
        <v>432</v>
      </c>
      <c r="D126" t="s">
        <v>227</v>
      </c>
      <c r="E126">
        <v>462</v>
      </c>
      <c r="G126" s="3" t="str">
        <f>VLOOKUP(D126,'2022_New_Pages'!$H$1:$I$215,2,0)</f>
        <v>462-463</v>
      </c>
      <c r="H126" t="s">
        <v>805</v>
      </c>
      <c r="I126" t="s">
        <v>660</v>
      </c>
      <c r="J126" t="s">
        <v>472</v>
      </c>
      <c r="K126" t="str">
        <f t="shared" si="4"/>
        <v>Cultural and Religious Observation  2.16.840.1.113883.10.20.22.4.111 CONF:1098-27924;CONF:1098-27925;CONF:1098-27926;CONF:1098-27927;CONF:1098-27928;CONF:1098-27929;CONF:1098-27930;CONF:1098-27931;CONF:1098-27936;CONF:1098-27937;CONF:1098-28442;CONF:1098-32487</v>
      </c>
      <c r="M126" t="str">
        <f t="shared" si="5"/>
        <v>{ 'id': '123', 'template_type': 'Entry', 'name': 'Cultural and Religious Observation  [2.16.840.1.113883.10.20.22.4.111[462-463', 'name2': 'Cultural and Religious Observation ', 'template': '2.16.840.1.113883.10.20.22.4.111', 'pageStart': '462', 'pages': '462-463', 'search': 'Cultural and Religious Observation  2.16.840.1.113883.10.20.22.4.111 CONF:1098-27924;CONF:1098-27925;CONF:1098-27926;CONF:1098-27927;CONF:1098-27928;CONF:1098-27929;CONF:1098-27930;CONF:1098-27931;CONF:1098-27936;CONF:1098-27937;CONF:1098-28442;CONF:1098-32487' },</v>
      </c>
      <c r="N126" t="str">
        <f t="shared" si="6"/>
        <v>'2.16.840.1.113883.10.20.22.4.111',</v>
      </c>
    </row>
    <row r="127" spans="1:14" x14ac:dyDescent="0.25">
      <c r="A127">
        <f t="shared" si="7"/>
        <v>124</v>
      </c>
      <c r="B127" t="s">
        <v>1898</v>
      </c>
      <c r="C127" t="s">
        <v>432</v>
      </c>
      <c r="D127" t="s">
        <v>1879</v>
      </c>
      <c r="E127">
        <v>1100</v>
      </c>
      <c r="F127">
        <v>1102</v>
      </c>
      <c r="G127" t="str">
        <f>"CG_A_"&amp;E127-1000&amp;"-"&amp;F127-1000</f>
        <v>CG_A_100-102</v>
      </c>
      <c r="J127" t="s">
        <v>1916</v>
      </c>
      <c r="K127" t="str">
        <f t="shared" si="4"/>
        <v>Date of Diagnosis Act (Companion Guide) 2.16.840.1.113883.10.20.22.4.502 CONF:4515-33010;CONF:4515-33011;CONF:4515-33000;CONF:4515-33002;CONF:4515-33003;CONF:4515-33001;CONF:4515-33004;CONF:4515-33005;CONF:4515-33006;CONF:4515-33007;CONF:4515-33008;CONF:4515-33016;CONF:4515-33017</v>
      </c>
      <c r="M127" t="str">
        <f t="shared" si="5"/>
        <v>{ 'id': '124', 'template_type': 'Entry', 'name': 'Date of Diagnosis Act (Companion Guide) [2.16.840.1.113883.10.20.22.4.502[CG_A_100-102', 'name2': 'Date of Diagnosis Act (Companion Guide)', 'template': '2.16.840.1.113883.10.20.22.4.502', 'pageStart': '1100', 'pages': 'CG_A_100-102', 'search': 'Date of Diagnosis Act (Companion Guide) 2.16.840.1.113883.10.20.22.4.502 CONF:4515-33010;CONF:4515-33011;CONF:4515-33000;CONF:4515-33002;CONF:4515-33003;CONF:4515-33001;CONF:4515-33004;CONF:4515-33005;CONF:4515-33006;CONF:4515-33007;CONF:4515-33008;CONF:4515-33016;CONF:4515-33017' },</v>
      </c>
      <c r="N127" t="str">
        <f t="shared" si="6"/>
        <v>'2.16.840.1.113883.10.20.22.4.502',</v>
      </c>
    </row>
    <row r="128" spans="1:14" x14ac:dyDescent="0.25">
      <c r="A128">
        <f t="shared" si="7"/>
        <v>125</v>
      </c>
      <c r="B128" t="s">
        <v>228</v>
      </c>
      <c r="C128" t="s">
        <v>432</v>
      </c>
      <c r="D128" t="s">
        <v>229</v>
      </c>
      <c r="E128">
        <v>463</v>
      </c>
      <c r="G128" s="3" t="str">
        <f>VLOOKUP(D128,'2022_New_Pages'!$H$1:$I$215,2,0)</f>
        <v>463-467</v>
      </c>
      <c r="H128" t="s">
        <v>660</v>
      </c>
      <c r="I128" t="s">
        <v>715</v>
      </c>
      <c r="J128" t="s">
        <v>473</v>
      </c>
      <c r="K128" t="str">
        <f t="shared" si="4"/>
        <v>Deceased Observation   2.16.840.1.113883.10.20.22.4.79 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</v>
      </c>
      <c r="M128" t="str">
        <f t="shared" si="5"/>
        <v>{ 'id': '125', 'template_type': 'Entry', 'name': 'Deceased Observation   [2.16.840.1.113883.10.20.22.4.79[463-467', 'name2': 'Deceased Observation  ', 'template': '2.16.840.1.113883.10.20.22.4.79', 'pageStart': '463', 'pages': '463-467', 'search': 'Deceased Observation   2.16.840.1.113883.10.20.22.4.79 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' },</v>
      </c>
      <c r="N128" t="str">
        <f t="shared" si="6"/>
        <v>'2.16.840.1.113883.10.20.22.4.79',</v>
      </c>
    </row>
    <row r="129" spans="1:14" x14ac:dyDescent="0.25">
      <c r="A129">
        <f t="shared" si="7"/>
        <v>126</v>
      </c>
      <c r="B129" t="s">
        <v>944</v>
      </c>
      <c r="C129" t="s">
        <v>432</v>
      </c>
      <c r="D129" t="s">
        <v>962</v>
      </c>
      <c r="E129">
        <v>2022</v>
      </c>
      <c r="F129">
        <v>2024</v>
      </c>
      <c r="G129" t="str">
        <f>"CG_B_"&amp;E129-2000&amp;"-"&amp;F129-2000</f>
        <v>CG_B_22-24</v>
      </c>
      <c r="J129" s="2" t="s">
        <v>1428</v>
      </c>
      <c r="K129" t="str">
        <f t="shared" si="4"/>
        <v>Device Identifier Observation (Companion Guide) 2.16.840.1.113883.10.20.22.4.304 CONF:4437-3421;CONF:4437-3424;CONF:4437-3425;CONF:4437-3422;CONF:4437-3426;CONF:4437-3427;CONF:4437-3428;CONF:4437-3429;CONF:4437-3423;CONF:4437-3430;CONF:4437-3431;CONF:4437-3540;</v>
      </c>
      <c r="M129" t="str">
        <f t="shared" si="5"/>
        <v>{ 'id': '126', 'template_type': 'Entry', 'name': 'Device Identifier Observation (Companion Guide) [2.16.840.1.113883.10.20.22.4.304[CG_B_22-24', 'name2': 'Device Identifier Observation (Companion Guide)', 'template': '2.16.840.1.113883.10.20.22.4.304', 'pageStart': '2022', 'pages': 'CG_B_22-24', 'search': 'Device Identifier Observation (Companion Guide) 2.16.840.1.113883.10.20.22.4.304 CONF:4437-3421;CONF:4437-3424;CONF:4437-3425;CONF:4437-3422;CONF:4437-3426;CONF:4437-3427;CONF:4437-3428;CONF:4437-3429;CONF:4437-3423;CONF:4437-3430;CONF:4437-3431;CONF:4437-3540;' },</v>
      </c>
      <c r="N129" t="str">
        <f t="shared" si="6"/>
        <v>'2.16.840.1.113883.10.20.22.4.304',</v>
      </c>
    </row>
    <row r="130" spans="1:14" x14ac:dyDescent="0.25">
      <c r="A130">
        <f t="shared" si="7"/>
        <v>127</v>
      </c>
      <c r="B130" t="s">
        <v>1897</v>
      </c>
      <c r="C130" t="s">
        <v>432</v>
      </c>
      <c r="D130" t="s">
        <v>1880</v>
      </c>
      <c r="E130">
        <v>1102</v>
      </c>
      <c r="F130">
        <v>1107</v>
      </c>
      <c r="G130" t="str">
        <f>"CG_A_"&amp;E130-1000&amp;"-"&amp;F130-1000</f>
        <v>CG_A_102-107</v>
      </c>
      <c r="J130" s="2" t="s">
        <v>1917</v>
      </c>
      <c r="K130" t="str">
        <f t="shared" si="4"/>
        <v>Disability Status Observation (Companion Guide) 2.16.840.1.113883.10.20.22.4.505 CONF:4537-32620;CONF:4537-32621;CONF:4537-32619;CONF:4537-32622;CONF:4537-32623;CONF:4537-32624;CONF:4537-33023;CONF:4537-33024;CONF:4537-32625;CONF:4537-32626;CONF:4537-32627;CONF:4537-32628;CONF:4537-32629;CONF:4537-32631;CONF:4537-32630;</v>
      </c>
      <c r="M130" t="str">
        <f t="shared" si="5"/>
        <v>{ 'id': '127', 'template_type': 'Entry', 'name': 'Disability Status Observation (Companion Guide) [2.16.840.1.113883.10.20.22.4.505[CG_A_102-107', 'name2': 'Disability Status Observation (Companion Guide)', 'template': '2.16.840.1.113883.10.20.22.4.505', 'pageStart': '1102', 'pages': 'CG_A_102-107', 'search': 'Disability Status Observation (Companion Guide) 2.16.840.1.113883.10.20.22.4.505 CONF:4537-32620;CONF:4537-32621;CONF:4537-32619;CONF:4537-32622;CONF:4537-32623;CONF:4537-32624;CONF:4537-33023;CONF:4537-33024;CONF:4537-32625;CONF:4537-32626;CONF:4537-32627;CONF:4537-32628;CONF:4537-32629;CONF:4537-32631;CONF:4537-32630;' },</v>
      </c>
      <c r="N130" t="str">
        <f t="shared" si="6"/>
        <v>'2.16.840.1.113883.10.20.22.4.505',</v>
      </c>
    </row>
    <row r="131" spans="1:14" x14ac:dyDescent="0.25">
      <c r="A131">
        <f t="shared" si="7"/>
        <v>128</v>
      </c>
      <c r="B131" t="s">
        <v>230</v>
      </c>
      <c r="C131" t="s">
        <v>432</v>
      </c>
      <c r="D131" t="s">
        <v>231</v>
      </c>
      <c r="E131">
        <v>467</v>
      </c>
      <c r="G131" s="3" t="str">
        <f>VLOOKUP(D131,'2022_New_Pages'!$H$1:$I$215,2,0)</f>
        <v>467-470</v>
      </c>
      <c r="H131" t="s">
        <v>806</v>
      </c>
      <c r="I131" t="s">
        <v>747</v>
      </c>
      <c r="J131" t="s">
        <v>474</v>
      </c>
      <c r="K131" t="str">
        <f t="shared" si="4"/>
        <v>Discharge Medication  2.16.840.1.113883.10.20.22.4.35 CONF:1198-7689;CONF:1198-7690;CONF:1198-16760;CONF:1198-16761;CONF:1198-32513;CONF:1198-7691;CONF:1198-19161;CONF:1198-32159;CONF:1198-32952;CONF:1198-32953;CONF:1198-32954;CONF:1198-32779;CONF:1198-32780;CONF:1198-7692;CONF:1198-7693;CONF:1198-15525</v>
      </c>
      <c r="M131" t="str">
        <f t="shared" si="5"/>
        <v>{ 'id': '128', 'template_type': 'Entry', 'name': 'Discharge Medication  [2.16.840.1.113883.10.20.22.4.35[467-470', 'name2': 'Discharge Medication ', 'template': '2.16.840.1.113883.10.20.22.4.35', 'pageStart': '467', 'pages': '467-470', 'search': 'Discharge Medication  2.16.840.1.113883.10.20.22.4.35 CONF:1198-7689;CONF:1198-7690;CONF:1198-16760;CONF:1198-16761;CONF:1198-32513;CONF:1198-7691;CONF:1198-19161;CONF:1198-32159;CONF:1198-32952;CONF:1198-32953;CONF:1198-32954;CONF:1198-32779;CONF:1198-32780;CONF:1198-7692;CONF:1198-7693;CONF:1198-15525' },</v>
      </c>
      <c r="N131" t="str">
        <f t="shared" si="6"/>
        <v>'2.16.840.1.113883.10.20.22.4.35',</v>
      </c>
    </row>
    <row r="132" spans="1:14" x14ac:dyDescent="0.25">
      <c r="A132">
        <f t="shared" si="7"/>
        <v>129</v>
      </c>
      <c r="B132" t="s">
        <v>943</v>
      </c>
      <c r="C132" t="s">
        <v>432</v>
      </c>
      <c r="D132" t="s">
        <v>963</v>
      </c>
      <c r="E132">
        <v>2025</v>
      </c>
      <c r="F132">
        <v>2026</v>
      </c>
      <c r="G132" t="str">
        <f>"CG_B_"&amp;E132-2000&amp;"-"&amp;F132-2000</f>
        <v>CG_B_25-26</v>
      </c>
      <c r="J132" s="2" t="s">
        <v>1429</v>
      </c>
      <c r="K132" t="str">
        <f t="shared" ref="K132:K195" si="8">B132&amp;" "&amp;D132&amp;" "&amp;J132</f>
        <v>Distinct Identification Code Observation (Companion Guide) 2.16.840.1.113883.10.20.22.4.308 CONF:4437-3348;CONF:4437-3350;CONF:4437-3351;CONF:4437-3349;CONF:4437-3355;CONF:4437-3352;CONF:4437-3353;CONF:4437-3354;CONF:4437-3340;</v>
      </c>
      <c r="M132" t="str">
        <f t="shared" ref="M132:M195" si="9">"{ 'id': '"&amp;A132&amp;"', 'template_type': '"&amp;C132&amp;"', 'name': '"&amp;B132&amp;" ["&amp;D132&amp;"["&amp;G132&amp;"', 'name2': '"&amp;B132&amp;"', 'template': '"&amp;D132&amp;"', 'pageStart': '"&amp;E132&amp;"', 'pages': '"&amp;G132&amp;"', 'search': '"&amp;K132&amp;"' },"</f>
        <v>{ 'id': '129', 'template_type': 'Entry', 'name': 'Distinct Identification Code Observation (Companion Guide) [2.16.840.1.113883.10.20.22.4.308[CG_B_25-26', 'name2': 'Distinct Identification Code Observation (Companion Guide)', 'template': '2.16.840.1.113883.10.20.22.4.308', 'pageStart': '2025', 'pages': 'CG_B_25-26', 'search': 'Distinct Identification Code Observation (Companion Guide) 2.16.840.1.113883.10.20.22.4.308 CONF:4437-3348;CONF:4437-3350;CONF:4437-3351;CONF:4437-3349;CONF:4437-3355;CONF:4437-3352;CONF:4437-3353;CONF:4437-3354;CONF:4437-3340;' },</v>
      </c>
      <c r="N132" t="str">
        <f t="shared" ref="N132:N195" si="10">"'"&amp;D132&amp;"',"</f>
        <v>'2.16.840.1.113883.10.20.22.4.308',</v>
      </c>
    </row>
    <row r="133" spans="1:14" x14ac:dyDescent="0.25">
      <c r="A133">
        <f t="shared" si="7"/>
        <v>130</v>
      </c>
      <c r="B133" t="s">
        <v>232</v>
      </c>
      <c r="C133" t="s">
        <v>432</v>
      </c>
      <c r="D133" t="s">
        <v>233</v>
      </c>
      <c r="E133">
        <v>470</v>
      </c>
      <c r="G133" s="3" t="str">
        <f>VLOOKUP(D133,'2022_New_Pages'!$H$1:$I$215,2,0)</f>
        <v>470-474</v>
      </c>
      <c r="H133" t="s">
        <v>807</v>
      </c>
      <c r="I133" t="s">
        <v>672</v>
      </c>
      <c r="J133" t="s">
        <v>475</v>
      </c>
      <c r="K133" t="str">
        <f t="shared" si="8"/>
        <v>Drug Monitoring Act 2.16.840.1.113883.10.20.22.4.123 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</v>
      </c>
      <c r="M133" t="str">
        <f t="shared" si="9"/>
        <v>{ 'id': '130', 'template_type': 'Entry', 'name': 'Drug Monitoring Act [2.16.840.1.113883.10.20.22.4.123[470-474', 'name2': 'Drug Monitoring Act', 'template': '2.16.840.1.113883.10.20.22.4.123', 'pageStart': '470', 'pages': '470-474', 'search': 'Drug Monitoring Act 2.16.840.1.113883.10.20.22.4.123 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' },</v>
      </c>
      <c r="N133" t="str">
        <f t="shared" si="10"/>
        <v>'2.16.840.1.113883.10.20.22.4.123',</v>
      </c>
    </row>
    <row r="134" spans="1:14" x14ac:dyDescent="0.25">
      <c r="A134">
        <f t="shared" ref="A134:A197" si="11">+A133+1</f>
        <v>131</v>
      </c>
      <c r="B134" t="s">
        <v>234</v>
      </c>
      <c r="C134" t="s">
        <v>432</v>
      </c>
      <c r="D134" t="s">
        <v>235</v>
      </c>
      <c r="E134">
        <v>474</v>
      </c>
      <c r="G134" s="3" t="str">
        <f>VLOOKUP(D134,'2022_New_Pages'!$H$1:$I$215,2,0)</f>
        <v>474-475</v>
      </c>
      <c r="H134" t="s">
        <v>808</v>
      </c>
      <c r="I134" t="s">
        <v>660</v>
      </c>
      <c r="J134" t="s">
        <v>476</v>
      </c>
      <c r="K134" t="str">
        <f t="shared" si="8"/>
        <v>Drug Vehicle  2.16.840.1.113883.10.20.22.4.24 CONF:81-7490;CONF:81-7495;CONF:81-10493;CONF:81-19137;CONF:81-19138;CONF:81-26502;CONF:81-7492;CONF:81-7493;CONF:81-7494;CONF:81-10087</v>
      </c>
      <c r="M134" t="str">
        <f t="shared" si="9"/>
        <v>{ 'id': '131', 'template_type': 'Entry', 'name': 'Drug Vehicle  [2.16.840.1.113883.10.20.22.4.24[474-475', 'name2': 'Drug Vehicle ', 'template': '2.16.840.1.113883.10.20.22.4.24', 'pageStart': '474', 'pages': '474-475', 'search': 'Drug Vehicle  2.16.840.1.113883.10.20.22.4.24 CONF:81-7490;CONF:81-7495;CONF:81-10493;CONF:81-19137;CONF:81-19138;CONF:81-26502;CONF:81-7492;CONF:81-7493;CONF:81-7494;CONF:81-10087' },</v>
      </c>
      <c r="N134" t="str">
        <f t="shared" si="10"/>
        <v>'2.16.840.1.113883.10.20.22.4.24',</v>
      </c>
    </row>
    <row r="135" spans="1:14" x14ac:dyDescent="0.25">
      <c r="A135">
        <f t="shared" si="11"/>
        <v>132</v>
      </c>
      <c r="B135" t="s">
        <v>236</v>
      </c>
      <c r="C135" t="s">
        <v>432</v>
      </c>
      <c r="D135" t="s">
        <v>237</v>
      </c>
      <c r="E135">
        <v>475</v>
      </c>
      <c r="G135" s="3" t="str">
        <f>VLOOKUP(D135,'2022_New_Pages'!$H$1:$I$215,2,0)</f>
        <v>475-487</v>
      </c>
      <c r="H135" t="s">
        <v>809</v>
      </c>
      <c r="I135" t="s">
        <v>810</v>
      </c>
      <c r="J135" t="s">
        <v>477</v>
      </c>
      <c r="K135" t="str">
        <f t="shared" si="8"/>
        <v>Encounter Activity  2.16.840.1.113883.10.20.22.4.49 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</v>
      </c>
      <c r="M135" t="str">
        <f t="shared" si="9"/>
        <v>{ 'id': '132', 'template_type': 'Entry', 'name': 'Encounter Activity  [2.16.840.1.113883.10.20.22.4.49[475-487', 'name2': 'Encounter Activity ', 'template': '2.16.840.1.113883.10.20.22.4.49', 'pageStart': '475', 'pages': '475-487', 'search': 'Encounter Activity  2.16.840.1.113883.10.20.22.4.49 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' },</v>
      </c>
      <c r="N135" t="str">
        <f t="shared" si="10"/>
        <v>'2.16.840.1.113883.10.20.22.4.49',</v>
      </c>
    </row>
    <row r="136" spans="1:14" x14ac:dyDescent="0.25">
      <c r="A136">
        <f t="shared" si="11"/>
        <v>133</v>
      </c>
      <c r="B136" t="s">
        <v>238</v>
      </c>
      <c r="C136" t="s">
        <v>432</v>
      </c>
      <c r="D136" t="s">
        <v>239</v>
      </c>
      <c r="E136">
        <v>487</v>
      </c>
      <c r="G136" s="3" t="str">
        <f>VLOOKUP(D136,'2022_New_Pages'!$H$1:$I$215,2,0)</f>
        <v>487-489</v>
      </c>
      <c r="H136" t="s">
        <v>811</v>
      </c>
      <c r="I136" t="s">
        <v>715</v>
      </c>
      <c r="J136" t="s">
        <v>478</v>
      </c>
      <c r="K136" t="str">
        <f t="shared" si="8"/>
        <v>Encounter Diagnosis  2.16.840.1.113883.10.20.22.4.80 CONF:1198-14889;CONF:1198-14890;CONF:1198-14895;CONF:1198-14896;CONF:1198-32542;CONF:1198-19182;CONF:1198-19183;CONF:1198-32160;CONF:1198-14892;CONF:1198-14893;CONF:1198-14898</v>
      </c>
      <c r="M136" t="str">
        <f t="shared" si="9"/>
        <v>{ 'id': '133', 'template_type': 'Entry', 'name': 'Encounter Diagnosis  [2.16.840.1.113883.10.20.22.4.80[487-489', 'name2': 'Encounter Diagnosis ', 'template': '2.16.840.1.113883.10.20.22.4.80', 'pageStart': '487', 'pages': '487-489', 'search': 'Encounter Diagnosis  2.16.840.1.113883.10.20.22.4.80 CONF:1198-14889;CONF:1198-14890;CONF:1198-14895;CONF:1198-14896;CONF:1198-32542;CONF:1198-19182;CONF:1198-19183;CONF:1198-32160;CONF:1198-14892;CONF:1198-14893;CONF:1198-14898' },</v>
      </c>
      <c r="N136" t="str">
        <f t="shared" si="10"/>
        <v>'2.16.840.1.113883.10.20.22.4.80',</v>
      </c>
    </row>
    <row r="137" spans="1:14" x14ac:dyDescent="0.25">
      <c r="A137">
        <f t="shared" si="11"/>
        <v>134</v>
      </c>
      <c r="B137" t="s">
        <v>240</v>
      </c>
      <c r="C137" t="s">
        <v>432</v>
      </c>
      <c r="D137" t="s">
        <v>241</v>
      </c>
      <c r="E137">
        <v>489</v>
      </c>
      <c r="G137" s="3" t="str">
        <f>VLOOKUP(D137,'2022_New_Pages'!$H$1:$I$215,2,0)</f>
        <v>489-494</v>
      </c>
      <c r="H137" t="s">
        <v>812</v>
      </c>
      <c r="I137" t="s">
        <v>660</v>
      </c>
      <c r="J137" t="s">
        <v>479</v>
      </c>
      <c r="K137" t="str">
        <f t="shared" si="8"/>
        <v>Entry Reference  2.16.840.1.113883.10.20.22.4.122 CONF:1098-31485;CONF:1098-31486;CONF:1098-31487;CONF:1098-31488;CONF:1098-31489;CONF:1098-31490;CONF:1098-31491;CONF:1098-31498;CONF:1098-31499</v>
      </c>
      <c r="M137" t="str">
        <f t="shared" si="9"/>
        <v>{ 'id': '134', 'template_type': 'Entry', 'name': 'Entry Reference  [2.16.840.1.113883.10.20.22.4.122[489-494', 'name2': 'Entry Reference ', 'template': '2.16.840.1.113883.10.20.22.4.122', 'pageStart': '489', 'pages': '489-494', 'search': 'Entry Reference  2.16.840.1.113883.10.20.22.4.122 CONF:1098-31485;CONF:1098-31486;CONF:1098-31487;CONF:1098-31488;CONF:1098-31489;CONF:1098-31490;CONF:1098-31491;CONF:1098-31498;CONF:1098-31499' },</v>
      </c>
      <c r="N137" t="str">
        <f t="shared" si="10"/>
        <v>'2.16.840.1.113883.10.20.22.4.122',</v>
      </c>
    </row>
    <row r="138" spans="1:14" x14ac:dyDescent="0.25">
      <c r="A138">
        <f t="shared" si="11"/>
        <v>135</v>
      </c>
      <c r="B138" t="s">
        <v>242</v>
      </c>
      <c r="C138" t="s">
        <v>432</v>
      </c>
      <c r="D138" t="s">
        <v>243</v>
      </c>
      <c r="E138">
        <v>494</v>
      </c>
      <c r="G138" s="3" t="str">
        <f>VLOOKUP(D138,'2022_New_Pages'!$H$1:$I$215,2,0)</f>
        <v>494-495</v>
      </c>
      <c r="H138" t="s">
        <v>673</v>
      </c>
      <c r="I138" t="s">
        <v>660</v>
      </c>
      <c r="J138" t="s">
        <v>480</v>
      </c>
      <c r="K138" t="str">
        <f t="shared" si="8"/>
        <v>Estimated Date of Delivery  2.16.840.1.113883.10.20.15.3.1 CONF:81-444;CONF:81-445;CONF:81-16762;CONF:81-16763;CONF:81-19139;CONF:81-19140;CONF:81-26503;CONF:81-448;CONF:81-19096;CONF:81-450</v>
      </c>
      <c r="M138" t="str">
        <f t="shared" si="9"/>
        <v>{ 'id': '135', 'template_type': 'Entry', 'name': 'Estimated Date of Delivery  [2.16.840.1.113883.10.20.15.3.1[494-495', 'name2': 'Estimated Date of Delivery ', 'template': '2.16.840.1.113883.10.20.15.3.1', 'pageStart': '494', 'pages': '494-495', 'search': 'Estimated Date of Delivery  2.16.840.1.113883.10.20.15.3.1 CONF:81-444;CONF:81-445;CONF:81-16762;CONF:81-16763;CONF:81-19139;CONF:81-19140;CONF:81-26503;CONF:81-448;CONF:81-19096;CONF:81-450' },</v>
      </c>
      <c r="N138" t="str">
        <f t="shared" si="10"/>
        <v>'2.16.840.1.113883.10.20.15.3.1',</v>
      </c>
    </row>
    <row r="139" spans="1:14" x14ac:dyDescent="0.25">
      <c r="A139">
        <f t="shared" si="11"/>
        <v>136</v>
      </c>
      <c r="B139" t="s">
        <v>942</v>
      </c>
      <c r="C139" t="s">
        <v>432</v>
      </c>
      <c r="D139" t="s">
        <v>964</v>
      </c>
      <c r="E139">
        <v>2026</v>
      </c>
      <c r="F139">
        <v>2028</v>
      </c>
      <c r="G139" t="str">
        <f>"CG_B_"&amp;E139-2000&amp;"-"&amp;F139-2000</f>
        <v>CG_B_26-28</v>
      </c>
      <c r="J139" s="2" t="s">
        <v>1430</v>
      </c>
      <c r="K139" t="str">
        <f t="shared" si="8"/>
        <v>Expiration Date Observation (Companion Guide) 2.16.840.1.113883.10.20.22.4.309 CONF:4437-3393;CONF:4437-3396;CONF:4437-3397;CONF:4437-3394;CONF:4437-3398;CONF:4437-3399;CONF:4437-3400;CONF:4437-3401;CONF:4437-3395;CONF:4437-3402;</v>
      </c>
      <c r="M139" t="str">
        <f t="shared" si="9"/>
        <v>{ 'id': '136', 'template_type': 'Entry', 'name': 'Expiration Date Observation (Companion Guide) [2.16.840.1.113883.10.20.22.4.309[CG_B_26-28', 'name2': 'Expiration Date Observation (Companion Guide)', 'template': '2.16.840.1.113883.10.20.22.4.309', 'pageStart': '2026', 'pages': 'CG_B_26-28', 'search': 'Expiration Date Observation (Companion Guide) 2.16.840.1.113883.10.20.22.4.309 CONF:4437-3393;CONF:4437-3396;CONF:4437-3397;CONF:4437-3394;CONF:4437-3398;CONF:4437-3399;CONF:4437-3400;CONF:4437-3401;CONF:4437-3395;CONF:4437-3402;' },</v>
      </c>
      <c r="N139" t="str">
        <f t="shared" si="10"/>
        <v>'2.16.840.1.113883.10.20.22.4.309',</v>
      </c>
    </row>
    <row r="140" spans="1:14" x14ac:dyDescent="0.25">
      <c r="A140">
        <f t="shared" si="11"/>
        <v>137</v>
      </c>
      <c r="B140" t="s">
        <v>244</v>
      </c>
      <c r="C140" t="s">
        <v>432</v>
      </c>
      <c r="D140" t="s">
        <v>245</v>
      </c>
      <c r="E140">
        <v>495</v>
      </c>
      <c r="G140" s="3" t="str">
        <f>VLOOKUP(D140,'2022_New_Pages'!$H$1:$I$215,2,0)</f>
        <v>495-497</v>
      </c>
      <c r="H140" t="s">
        <v>813</v>
      </c>
      <c r="I140" t="s">
        <v>660</v>
      </c>
      <c r="J140" t="s">
        <v>481</v>
      </c>
      <c r="K140" t="str">
        <f t="shared" si="8"/>
        <v>External Document Reference  2.16.840.1.113883.10.20.22.4.115 CONF:1098-31931;CONF:1098-31932;CONF:1098-32748;CONF:1098-32750;CONF:1098-32749;CONF:1098-32751;CONF:1098-31933;CONF:1098-32752;CONF:1098-32753</v>
      </c>
      <c r="M140" t="str">
        <f t="shared" si="9"/>
        <v>{ 'id': '137', 'template_type': 'Entry', 'name': 'External Document Reference  [2.16.840.1.113883.10.20.22.4.115[495-497', 'name2': 'External Document Reference ', 'template': '2.16.840.1.113883.10.20.22.4.115', 'pageStart': '495', 'pages': '495-497', 'search': 'External Document Reference  2.16.840.1.113883.10.20.22.4.115 CONF:1098-31931;CONF:1098-31932;CONF:1098-32748;CONF:1098-32750;CONF:1098-32749;CONF:1098-32751;CONF:1098-31933;CONF:1098-32752;CONF:1098-32753' },</v>
      </c>
      <c r="N140" t="str">
        <f t="shared" si="10"/>
        <v>'2.16.840.1.113883.10.20.22.4.115',</v>
      </c>
    </row>
    <row r="141" spans="1:14" x14ac:dyDescent="0.25">
      <c r="A141">
        <f t="shared" si="11"/>
        <v>138</v>
      </c>
      <c r="B141" t="s">
        <v>246</v>
      </c>
      <c r="C141" t="s">
        <v>432</v>
      </c>
      <c r="D141" t="s">
        <v>247</v>
      </c>
      <c r="E141">
        <v>497</v>
      </c>
      <c r="G141" s="3" t="str">
        <f>VLOOKUP(D141,'2022_New_Pages'!$H$1:$I$215,2,0)</f>
        <v>497-499</v>
      </c>
      <c r="H141" t="s">
        <v>814</v>
      </c>
      <c r="I141" t="s">
        <v>660</v>
      </c>
      <c r="J141" t="s">
        <v>482</v>
      </c>
      <c r="K141" t="str">
        <f t="shared" si="8"/>
        <v>Family History Death Observation  2.16.840.1.113883.10.20.22.4.47 CONF:81-8621;CONF:81-8622;CONF:81-8623;CONF:81-10495;CONF:81-19141;CONF:81-19142;CONF:81-26504;CONF:81-8625;CONF:81-19097;CONF:81-8626;CONF:81-26470</v>
      </c>
      <c r="M141" t="str">
        <f t="shared" si="9"/>
        <v>{ 'id': '138', 'template_type': 'Entry', 'name': 'Family History Death Observation  [2.16.840.1.113883.10.20.22.4.47[497-499', 'name2': 'Family History Death Observation ', 'template': '2.16.840.1.113883.10.20.22.4.47', 'pageStart': '497', 'pages': '497-499', 'search': 'Family History Death Observation  2.16.840.1.113883.10.20.22.4.47 CONF:81-8621;CONF:81-8622;CONF:81-8623;CONF:81-10495;CONF:81-19141;CONF:81-19142;CONF:81-26504;CONF:81-8625;CONF:81-19097;CONF:81-8626;CONF:81-26470' },</v>
      </c>
      <c r="N141" t="str">
        <f t="shared" si="10"/>
        <v>'2.16.840.1.113883.10.20.22.4.47',</v>
      </c>
    </row>
    <row r="142" spans="1:14" x14ac:dyDescent="0.25">
      <c r="A142">
        <f t="shared" si="11"/>
        <v>139</v>
      </c>
      <c r="B142" t="s">
        <v>248</v>
      </c>
      <c r="C142" t="s">
        <v>432</v>
      </c>
      <c r="D142" t="s">
        <v>249</v>
      </c>
      <c r="E142">
        <v>499</v>
      </c>
      <c r="G142" s="3" t="str">
        <f>VLOOKUP(D142,'2022_New_Pages'!$H$1:$I$215,2,0)</f>
        <v>499-504</v>
      </c>
      <c r="H142" t="s">
        <v>815</v>
      </c>
      <c r="I142" t="s">
        <v>674</v>
      </c>
      <c r="J142" t="s">
        <v>483</v>
      </c>
      <c r="K142" t="str">
        <f t="shared" si="8"/>
        <v>Family History Observation   2.16.840.1.113883.10.20.22.4.46 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</v>
      </c>
      <c r="M142" t="str">
        <f t="shared" si="9"/>
        <v>{ 'id': '139', 'template_type': 'Entry', 'name': 'Family History Observation   [2.16.840.1.113883.10.20.22.4.46[499-504', 'name2': 'Family History Observation  ', 'template': '2.16.840.1.113883.10.20.22.4.46', 'pageStart': '499', 'pages': '499-504', 'search': 'Family History Observation   2.16.840.1.113883.10.20.22.4.46 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' },</v>
      </c>
      <c r="N142" t="str">
        <f t="shared" si="10"/>
        <v>'2.16.840.1.113883.10.20.22.4.46',</v>
      </c>
    </row>
    <row r="143" spans="1:14" x14ac:dyDescent="0.25">
      <c r="A143">
        <f t="shared" si="11"/>
        <v>140</v>
      </c>
      <c r="B143" t="s">
        <v>250</v>
      </c>
      <c r="C143" t="s">
        <v>432</v>
      </c>
      <c r="D143" t="s">
        <v>251</v>
      </c>
      <c r="E143">
        <v>504</v>
      </c>
      <c r="G143" s="3" t="str">
        <f>VLOOKUP(D143,'2022_New_Pages'!$H$1:$I$215,2,0)</f>
        <v>504-508</v>
      </c>
      <c r="H143" t="s">
        <v>816</v>
      </c>
      <c r="I143" t="s">
        <v>817</v>
      </c>
      <c r="J143" t="s">
        <v>484</v>
      </c>
      <c r="K143" t="str">
        <f t="shared" si="8"/>
        <v>Family History Organizer  2.16.840.1.113883.10.20.22.4.45 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</v>
      </c>
      <c r="M143" t="str">
        <f t="shared" si="9"/>
        <v>{ 'id': '140', 'template_type': 'Entry', 'name': 'Family History Organizer  [2.16.840.1.113883.10.20.22.4.45[504-508', 'name2': 'Family History Organizer ', 'template': '2.16.840.1.113883.10.20.22.4.45', 'pageStart': '504', 'pages': '504-508', 'search': 'Family History Organizer  2.16.840.1.113883.10.20.22.4.45 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' },</v>
      </c>
      <c r="N143" t="str">
        <f t="shared" si="10"/>
        <v>'2.16.840.1.113883.10.20.22.4.45',</v>
      </c>
    </row>
    <row r="144" spans="1:14" x14ac:dyDescent="0.25">
      <c r="A144">
        <f t="shared" si="11"/>
        <v>141</v>
      </c>
      <c r="B144" t="s">
        <v>252</v>
      </c>
      <c r="C144" t="s">
        <v>432</v>
      </c>
      <c r="D144" t="s">
        <v>253</v>
      </c>
      <c r="E144">
        <v>508</v>
      </c>
      <c r="G144" s="3" t="str">
        <f>VLOOKUP(D144,'2022_New_Pages'!$H$1:$I$215,2,0)</f>
        <v>508-511</v>
      </c>
      <c r="H144" t="s">
        <v>818</v>
      </c>
      <c r="I144" t="s">
        <v>819</v>
      </c>
      <c r="J144" t="s">
        <v>485</v>
      </c>
      <c r="K144" t="str">
        <f t="shared" si="8"/>
        <v>Functional Status Observation   2.16.840.1.113883.10.20.22.4.67 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</v>
      </c>
      <c r="M144" t="str">
        <f t="shared" si="9"/>
        <v>{ 'id': '141', 'template_type': 'Entry', 'name': 'Functional Status Observation   [2.16.840.1.113883.10.20.22.4.67[508-511', 'name2': 'Functional Status Observation  ', 'template': '2.16.840.1.113883.10.20.22.4.67', 'pageStart': '508', 'pages': '508-511', 'search': 'Functional Status Observation   2.16.840.1.113883.10.20.22.4.67 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' },</v>
      </c>
      <c r="N144" t="str">
        <f t="shared" si="10"/>
        <v>'2.16.840.1.113883.10.20.22.4.67',</v>
      </c>
    </row>
    <row r="145" spans="1:14" x14ac:dyDescent="0.25">
      <c r="A145">
        <f t="shared" si="11"/>
        <v>142</v>
      </c>
      <c r="B145" t="s">
        <v>254</v>
      </c>
      <c r="C145" t="s">
        <v>432</v>
      </c>
      <c r="D145" t="s">
        <v>255</v>
      </c>
      <c r="E145">
        <v>511</v>
      </c>
      <c r="G145" s="3" t="str">
        <f>VLOOKUP(D145,'2022_New_Pages'!$H$1:$I$215,2,0)</f>
        <v>511-515</v>
      </c>
      <c r="H145" t="s">
        <v>800</v>
      </c>
      <c r="I145" t="s">
        <v>820</v>
      </c>
      <c r="J145" t="s">
        <v>486</v>
      </c>
      <c r="K145" t="str">
        <f t="shared" si="8"/>
        <v>Functional Status Organizer  2.16.840.1.113883.10.20.22.4.66 CONF:1098-14355;CONF:1098-14357;CONF:1098-14361;CONF:1098-14362;CONF:1098-32569;CONF:1098-14363;CONF:1098-14364;CONF:1098-31417;CONF:1098-14358;CONF:1098-31434;CONF:1098-31585;CONF:1098-14359;CONF:1098-14368;CONF:1098-31432;CONF:1098-31433</v>
      </c>
      <c r="M145" t="str">
        <f t="shared" si="9"/>
        <v>{ 'id': '142', 'template_type': 'Entry', 'name': 'Functional Status Organizer  [2.16.840.1.113883.10.20.22.4.66[511-515', 'name2': 'Functional Status Organizer ', 'template': '2.16.840.1.113883.10.20.22.4.66', 'pageStart': '511', 'pages': '511-515', 'search': 'Functional Status Organizer  2.16.840.1.113883.10.20.22.4.66 CONF:1098-14355;CONF:1098-14357;CONF:1098-14361;CONF:1098-14362;CONF:1098-32569;CONF:1098-14363;CONF:1098-14364;CONF:1098-31417;CONF:1098-14358;CONF:1098-31434;CONF:1098-31585;CONF:1098-14359;CONF:1098-14368;CONF:1098-31432;CONF:1098-31433' },</v>
      </c>
      <c r="N145" t="str">
        <f t="shared" si="10"/>
        <v>'2.16.840.1.113883.10.20.22.4.66',</v>
      </c>
    </row>
    <row r="146" spans="1:14" x14ac:dyDescent="0.25">
      <c r="A146">
        <f t="shared" si="11"/>
        <v>143</v>
      </c>
      <c r="B146" t="s">
        <v>256</v>
      </c>
      <c r="C146" t="s">
        <v>432</v>
      </c>
      <c r="D146" t="s">
        <v>257</v>
      </c>
      <c r="E146">
        <v>515</v>
      </c>
      <c r="G146" s="3" t="str">
        <f>VLOOKUP(D146,'2022_New_Pages'!$H$1:$I$215,2,0)</f>
        <v>515-518</v>
      </c>
      <c r="H146" t="s">
        <v>800</v>
      </c>
      <c r="I146" t="s">
        <v>660</v>
      </c>
      <c r="J146" t="s">
        <v>487</v>
      </c>
      <c r="K146" t="str">
        <f t="shared" si="8"/>
        <v>Functional Status Problem Observation (DEPRECATED) 2.16.840.1.113883.10.20.22.4.68 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</v>
      </c>
      <c r="M146" t="str">
        <f t="shared" si="9"/>
        <v>{ 'id': '143', 'template_type': 'Entry', 'name': 'Functional Status Problem Observation (DEPRECATED) [2.16.840.1.113883.10.20.22.4.68[515-518', 'name2': 'Functional Status Problem Observation (DEPRECATED)', 'template': '2.16.840.1.113883.10.20.22.4.68', 'pageStart': '515', 'pages': '515-518', 'search': 'Functional Status Problem Observation (DEPRECATED) 2.16.840.1.113883.10.20.22.4.68 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' },</v>
      </c>
      <c r="N146" t="str">
        <f t="shared" si="10"/>
        <v>'2.16.840.1.113883.10.20.22.4.68',</v>
      </c>
    </row>
    <row r="147" spans="1:14" x14ac:dyDescent="0.25">
      <c r="A147">
        <f t="shared" si="11"/>
        <v>144</v>
      </c>
      <c r="B147" t="s">
        <v>1891</v>
      </c>
      <c r="C147" t="s">
        <v>432</v>
      </c>
      <c r="D147" t="s">
        <v>1886</v>
      </c>
      <c r="E147">
        <v>1228</v>
      </c>
      <c r="F147">
        <v>1232</v>
      </c>
      <c r="G147" t="str">
        <f>"CG_A_"&amp;E147-1000&amp;"-"&amp;F147-1000</f>
        <v>CG_A_228-232</v>
      </c>
      <c r="J147" t="s">
        <v>1911</v>
      </c>
      <c r="K147" t="str">
        <f t="shared" si="8"/>
        <v>Gender Identity Observation (Companion Guide) 2.16.840.1.113883.10.20.34.3.45 CONF:4515-1230;CONF:4515-1231;CONF:4515-1221;CONF:4515-1225;CONF:4515-1226;CONF:4515-1222;CONF:4515-1227;CONF:4515-1228;CONF:4515-33031;CONF:4515-33032;CONF:4515-33033;CONF:4515-33034;CONF:4515-33035;CONF:4515-1223;CONF:4515-1232;CONF:4537-33058;CONF:4537-33059;CONF:4537-33060;CONF:4537-33062;CONF:4537-33063;</v>
      </c>
      <c r="M147" t="str">
        <f t="shared" si="9"/>
        <v>{ 'id': '144', 'template_type': 'Entry', 'name': 'Gender Identity Observation (Companion Guide) [2.16.840.1.113883.10.20.34.3.45[CG_A_228-232', 'name2': 'Gender Identity Observation (Companion Guide)', 'template': '2.16.840.1.113883.10.20.34.3.45', 'pageStart': '1228', 'pages': 'CG_A_228-232', 'search': 'Gender Identity Observation (Companion Guide) 2.16.840.1.113883.10.20.34.3.45 CONF:4515-1230;CONF:4515-1231;CONF:4515-1221;CONF:4515-1225;CONF:4515-1226;CONF:4515-1222;CONF:4515-1227;CONF:4515-1228;CONF:4515-33031;CONF:4515-33032;CONF:4515-33033;CONF:4515-33034;CONF:4515-33035;CONF:4515-1223;CONF:4515-1232;CONF:4537-33058;CONF:4537-33059;CONF:4537-33060;CONF:4537-33062;CONF:4537-33063;' },</v>
      </c>
      <c r="N147" t="str">
        <f t="shared" si="10"/>
        <v>'2.16.840.1.113883.10.20.34.3.45',</v>
      </c>
    </row>
    <row r="148" spans="1:14" x14ac:dyDescent="0.25">
      <c r="A148">
        <f t="shared" si="11"/>
        <v>145</v>
      </c>
      <c r="B148" t="s">
        <v>1907</v>
      </c>
      <c r="C148" t="s">
        <v>432</v>
      </c>
      <c r="D148" t="s">
        <v>259</v>
      </c>
      <c r="E148">
        <v>1107</v>
      </c>
      <c r="F148">
        <v>1115</v>
      </c>
      <c r="G148" t="str">
        <f>"CG_A_"&amp;E148-1000&amp;"-"&amp;F148-1000</f>
        <v>CG_A_107-115</v>
      </c>
      <c r="H148" t="s">
        <v>821</v>
      </c>
      <c r="I148" t="s">
        <v>822</v>
      </c>
      <c r="J148" t="s">
        <v>488</v>
      </c>
      <c r="K148" t="str">
        <f t="shared" si="8"/>
        <v>Goal Observation (Companion Guide) 2.16.840.1.113883.10.20.22.4.121 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</v>
      </c>
      <c r="M148" t="str">
        <f t="shared" si="9"/>
        <v>{ 'id': '145', 'template_type': 'Entry', 'name': 'Goal Observation (Companion Guide) [2.16.840.1.113883.10.20.22.4.121[CG_A_107-115', 'name2': 'Goal Observation (Companion Guide)', 'template': '2.16.840.1.113883.10.20.22.4.121', 'pageStart': '1107', 'pages': 'CG_A_107-115', 'search': 'Goal Observation (Companion Guide) 2.16.840.1.113883.10.20.22.4.121 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' },</v>
      </c>
      <c r="N148" t="str">
        <f t="shared" si="10"/>
        <v>'2.16.840.1.113883.10.20.22.4.121',</v>
      </c>
    </row>
    <row r="149" spans="1:14" x14ac:dyDescent="0.25">
      <c r="A149">
        <f t="shared" si="11"/>
        <v>146</v>
      </c>
      <c r="B149" t="s">
        <v>260</v>
      </c>
      <c r="C149" t="s">
        <v>432</v>
      </c>
      <c r="D149" t="s">
        <v>261</v>
      </c>
      <c r="E149">
        <v>524</v>
      </c>
      <c r="G149" s="3" t="str">
        <f>VLOOKUP(D149,'2022_New_Pages'!$H$1:$I$215,2,0)</f>
        <v>524-528</v>
      </c>
      <c r="H149" t="s">
        <v>823</v>
      </c>
      <c r="I149" t="s">
        <v>671</v>
      </c>
      <c r="J149" t="s">
        <v>489</v>
      </c>
      <c r="K149" t="str">
        <f t="shared" si="8"/>
        <v>Handoff Communication Participants  2.16.840.1.113883.10.20.22.4.141 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</v>
      </c>
      <c r="M149" t="str">
        <f t="shared" si="9"/>
        <v>{ 'id': '146', 'template_type': 'Entry', 'name': 'Handoff Communication Participants  [2.16.840.1.113883.10.20.22.4.141[524-528', 'name2': 'Handoff Communication Participants ', 'template': '2.16.840.1.113883.10.20.22.4.141', 'pageStart': '524', 'pages': '524-528', 'search': 'Handoff Communication Participants  2.16.840.1.113883.10.20.22.4.141 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' },</v>
      </c>
      <c r="N149" t="str">
        <f t="shared" si="10"/>
        <v>'2.16.840.1.113883.10.20.22.4.141',</v>
      </c>
    </row>
    <row r="150" spans="1:14" x14ac:dyDescent="0.25">
      <c r="A150">
        <f t="shared" si="11"/>
        <v>147</v>
      </c>
      <c r="B150" t="s">
        <v>1906</v>
      </c>
      <c r="C150" t="s">
        <v>432</v>
      </c>
      <c r="D150" t="s">
        <v>263</v>
      </c>
      <c r="E150">
        <v>1115</v>
      </c>
      <c r="F150">
        <v>1133</v>
      </c>
      <c r="G150" t="str">
        <f>"CG_A_"&amp;E150-1000&amp;"-"&amp;F150-1000</f>
        <v>CG_A_115-133</v>
      </c>
      <c r="H150" t="s">
        <v>824</v>
      </c>
      <c r="I150" t="s">
        <v>825</v>
      </c>
      <c r="J150" t="s">
        <v>490</v>
      </c>
      <c r="K150" t="str">
        <f t="shared" si="8"/>
        <v>Health Concern Act (Companion Guide) 2.16.840.1.113883.10.20.22.4.132 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</v>
      </c>
      <c r="M150" t="str">
        <f t="shared" si="9"/>
        <v>{ 'id': '147', 'template_type': 'Entry', 'name': 'Health Concern Act (Companion Guide) [2.16.840.1.113883.10.20.22.4.132[CG_A_115-133', 'name2': 'Health Concern Act (Companion Guide)', 'template': '2.16.840.1.113883.10.20.22.4.132', 'pageStart': '1115', 'pages': 'CG_A_115-133', 'search': 'Health Concern Act (Companion Guide) 2.16.840.1.113883.10.20.22.4.132 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' },</v>
      </c>
      <c r="N150" t="str">
        <f t="shared" si="10"/>
        <v>'2.16.840.1.113883.10.20.22.4.132',</v>
      </c>
    </row>
    <row r="151" spans="1:14" x14ac:dyDescent="0.25">
      <c r="A151">
        <f t="shared" si="11"/>
        <v>148</v>
      </c>
      <c r="B151" t="s">
        <v>264</v>
      </c>
      <c r="C151" t="s">
        <v>432</v>
      </c>
      <c r="D151" t="s">
        <v>265</v>
      </c>
      <c r="E151">
        <v>544</v>
      </c>
      <c r="G151" s="3" t="str">
        <f>VLOOKUP(D151,'2022_New_Pages'!$H$1:$I$215,2,0)</f>
        <v>544-547</v>
      </c>
      <c r="H151" t="s">
        <v>826</v>
      </c>
      <c r="I151" t="s">
        <v>660</v>
      </c>
      <c r="J151" t="s">
        <v>491</v>
      </c>
      <c r="K151" t="str">
        <f t="shared" si="8"/>
        <v>Health Status Observation  2.16.840.1.113883.10.20.22.4.5 CONF:1098-9057;CONF:1098-9072;CONF:1098-16756;CONF:1098-16757;CONF:1098-32558;CONF:1098-32486;CONF:1098-19143;CONF:1098-19144;CONF:1098-32161;CONF:1098-9074;CONF:1098-19103;CONF:1098-9075</v>
      </c>
      <c r="M151" t="str">
        <f t="shared" si="9"/>
        <v>{ 'id': '148', 'template_type': 'Entry', 'name': 'Health Status Observation  [2.16.840.1.113883.10.20.22.4.5[544-547', 'name2': 'Health Status Observation ', 'template': '2.16.840.1.113883.10.20.22.4.5', 'pageStart': '544', 'pages': '544-547', 'search': 'Health Status Observation  2.16.840.1.113883.10.20.22.4.5 CONF:1098-9057;CONF:1098-9072;CONF:1098-16756;CONF:1098-16757;CONF:1098-32558;CONF:1098-32486;CONF:1098-19143;CONF:1098-19144;CONF:1098-32161;CONF:1098-9074;CONF:1098-19103;CONF:1098-9075' },</v>
      </c>
      <c r="N151" t="str">
        <f t="shared" si="10"/>
        <v>'2.16.840.1.113883.10.20.22.4.5',</v>
      </c>
    </row>
    <row r="152" spans="1:14" x14ac:dyDescent="0.25">
      <c r="A152">
        <f t="shared" si="11"/>
        <v>149</v>
      </c>
      <c r="B152" t="s">
        <v>266</v>
      </c>
      <c r="C152" t="s">
        <v>432</v>
      </c>
      <c r="D152" t="s">
        <v>267</v>
      </c>
      <c r="E152">
        <v>547</v>
      </c>
      <c r="G152" s="3" t="str">
        <f>VLOOKUP(D152,'2022_New_Pages'!$H$1:$I$215,2,0)</f>
        <v>547-548</v>
      </c>
      <c r="H152" t="s">
        <v>827</v>
      </c>
      <c r="I152" t="s">
        <v>660</v>
      </c>
      <c r="J152" t="s">
        <v>492</v>
      </c>
      <c r="K152" t="str">
        <f t="shared" si="8"/>
        <v>Highest Pressure Ulcer Stage 2.16.840.1.113883.10.20.22.4.77 CONF:81-14726;CONF:81-14727;CONF:81-14728;CONF:81-14729;CONF:81-14730;CONF:81-14731;CONF:81-14732;CONF:81-14733</v>
      </c>
      <c r="M152" t="str">
        <f t="shared" si="9"/>
        <v>{ 'id': '149', 'template_type': 'Entry', 'name': 'Highest Pressure Ulcer Stage [2.16.840.1.113883.10.20.22.4.77[547-548', 'name2': 'Highest Pressure Ulcer Stage', 'template': '2.16.840.1.113883.10.20.22.4.77', 'pageStart': '547', 'pages': '547-548', 'search': 'Highest Pressure Ulcer Stage 2.16.840.1.113883.10.20.22.4.77 CONF:81-14726;CONF:81-14727;CONF:81-14728;CONF:81-14729;CONF:81-14730;CONF:81-14731;CONF:81-14732;CONF:81-14733' },</v>
      </c>
      <c r="N152" t="str">
        <f t="shared" si="10"/>
        <v>'2.16.840.1.113883.10.20.22.4.77',</v>
      </c>
    </row>
    <row r="153" spans="1:14" x14ac:dyDescent="0.25">
      <c r="A153">
        <f t="shared" si="11"/>
        <v>150</v>
      </c>
      <c r="B153" t="s">
        <v>268</v>
      </c>
      <c r="C153" t="s">
        <v>432</v>
      </c>
      <c r="D153" t="s">
        <v>269</v>
      </c>
      <c r="E153">
        <v>548</v>
      </c>
      <c r="G153" s="3" t="str">
        <f>VLOOKUP(D153,'2022_New_Pages'!$H$1:$I$215,2,0)</f>
        <v>548-550</v>
      </c>
      <c r="H153" t="s">
        <v>828</v>
      </c>
      <c r="I153" t="s">
        <v>715</v>
      </c>
      <c r="J153" t="s">
        <v>493</v>
      </c>
      <c r="K153" t="str">
        <f t="shared" si="8"/>
        <v>Hospital Admission Diagnosis  2.16.840.1.113883.10.20.22.4.34 CONF:1198-7671;CONF:1198-7672;CONF:1198-16747;CONF:1198-16748;CONF:1198-32535;CONF:1198-19145;CONF:1198-19146;CONF:1198-32162;CONF:1198-7674;CONF:1198-7675;CONF:1198-15535</v>
      </c>
      <c r="M153" t="str">
        <f t="shared" si="9"/>
        <v>{ 'id': '150', 'template_type': 'Entry', 'name': 'Hospital Admission Diagnosis  [2.16.840.1.113883.10.20.22.4.34[548-550', 'name2': 'Hospital Admission Diagnosis ', 'template': '2.16.840.1.113883.10.20.22.4.34', 'pageStart': '548', 'pages': '548-550', 'search': 'Hospital Admission Diagnosis  2.16.840.1.113883.10.20.22.4.34 CONF:1198-7671;CONF:1198-7672;CONF:1198-16747;CONF:1198-16748;CONF:1198-32535;CONF:1198-19145;CONF:1198-19146;CONF:1198-32162;CONF:1198-7674;CONF:1198-7675;CONF:1198-15535' },</v>
      </c>
      <c r="N153" t="str">
        <f t="shared" si="10"/>
        <v>'2.16.840.1.113883.10.20.22.4.34',</v>
      </c>
    </row>
    <row r="154" spans="1:14" x14ac:dyDescent="0.25">
      <c r="A154">
        <f t="shared" si="11"/>
        <v>151</v>
      </c>
      <c r="B154" t="s">
        <v>270</v>
      </c>
      <c r="C154" t="s">
        <v>432</v>
      </c>
      <c r="D154" t="s">
        <v>271</v>
      </c>
      <c r="E154">
        <v>550</v>
      </c>
      <c r="G154" s="3" t="str">
        <f>VLOOKUP(D154,'2022_New_Pages'!$H$1:$I$215,2,0)</f>
        <v>550-553</v>
      </c>
      <c r="H154" t="s">
        <v>829</v>
      </c>
      <c r="I154" t="s">
        <v>715</v>
      </c>
      <c r="J154" t="s">
        <v>494</v>
      </c>
      <c r="K154" t="str">
        <f t="shared" si="8"/>
        <v>Hospital Discharge Diagnosis   2.16.840.1.113883.10.20.22.4.33 CONF:1198-7663;CONF:1198-7664;CONF:1198-16764;CONF:1198-16765;CONF:1198-32534;CONF:1198-19147;CONF:1198-19148;CONF:1198-32163;CONF:1198-7666;CONF:1198-7667;CONF:1198-15536</v>
      </c>
      <c r="M154" t="str">
        <f t="shared" si="9"/>
        <v>{ 'id': '151', 'template_type': 'Entry', 'name': 'Hospital Discharge Diagnosis   [2.16.840.1.113883.10.20.22.4.33[550-553', 'name2': 'Hospital Discharge Diagnosis  ', 'template': '2.16.840.1.113883.10.20.22.4.33', 'pageStart': '550', 'pages': '550-553', 'search': 'Hospital Discharge Diagnosis   2.16.840.1.113883.10.20.22.4.33 CONF:1198-7663;CONF:1198-7664;CONF:1198-16764;CONF:1198-16765;CONF:1198-32534;CONF:1198-19147;CONF:1198-19148;CONF:1198-32163;CONF:1198-7666;CONF:1198-7667;CONF:1198-15536' },</v>
      </c>
      <c r="N154" t="str">
        <f t="shared" si="10"/>
        <v>'2.16.840.1.113883.10.20.22.4.33',</v>
      </c>
    </row>
    <row r="155" spans="1:14" x14ac:dyDescent="0.25">
      <c r="A155">
        <f t="shared" si="11"/>
        <v>152</v>
      </c>
      <c r="B155" t="s">
        <v>272</v>
      </c>
      <c r="C155" t="s">
        <v>432</v>
      </c>
      <c r="D155" t="s">
        <v>273</v>
      </c>
      <c r="E155">
        <v>553</v>
      </c>
      <c r="G155" s="3" t="str">
        <f>VLOOKUP(D155,'2022_New_Pages'!$H$1:$I$215,2,0)</f>
        <v>553-567</v>
      </c>
      <c r="H155" t="s">
        <v>830</v>
      </c>
      <c r="I155" t="s">
        <v>831</v>
      </c>
      <c r="J155" t="s">
        <v>495</v>
      </c>
      <c r="K155" t="str">
        <f t="shared" si="8"/>
        <v>Immunization Activity   2.16.840.1.113883.10.20.22.4.52 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</v>
      </c>
      <c r="M155" t="str">
        <f t="shared" si="9"/>
        <v>{ 'id': '152', 'template_type': 'Entry', 'name': 'Immunization Activity   [2.16.840.1.113883.10.20.22.4.52[553-567', 'name2': 'Immunization Activity  ', 'template': '2.16.840.1.113883.10.20.22.4.52', 'pageStart': '553', 'pages': '553-567', 'search': 'Immunization Activity   2.16.840.1.113883.10.20.22.4.52 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' },</v>
      </c>
      <c r="N155" t="str">
        <f t="shared" si="10"/>
        <v>'2.16.840.1.113883.10.20.22.4.52',</v>
      </c>
    </row>
    <row r="156" spans="1:14" x14ac:dyDescent="0.25">
      <c r="A156">
        <f t="shared" si="11"/>
        <v>153</v>
      </c>
      <c r="B156" t="s">
        <v>274</v>
      </c>
      <c r="C156" t="s">
        <v>432</v>
      </c>
      <c r="D156" t="s">
        <v>275</v>
      </c>
      <c r="E156">
        <v>567</v>
      </c>
      <c r="G156" s="3" t="str">
        <f>VLOOKUP(D156,'2022_New_Pages'!$H$1:$I$215,2,0)</f>
        <v>567-573</v>
      </c>
      <c r="H156" t="s">
        <v>832</v>
      </c>
      <c r="I156" t="s">
        <v>660</v>
      </c>
      <c r="J156" t="s">
        <v>496</v>
      </c>
      <c r="K156" t="str">
        <f t="shared" si="8"/>
        <v>Immunization Medication Information   2.16.840.1.113883.10.20.22.4.54 CONF:1098-9002;CONF:1098-9004;CONF:1098-10499;CONF:1098-32602;CONF:1098-9005;CONF:1098-9006;CONF:1098-9007;CONF:1098-31543;CONF:1098-31881;CONF:1098-9014;CONF:1098-9012</v>
      </c>
      <c r="M156" t="str">
        <f t="shared" si="9"/>
        <v>{ 'id': '153', 'template_type': 'Entry', 'name': 'Immunization Medication Information   [2.16.840.1.113883.10.20.22.4.54[567-573', 'name2': 'Immunization Medication Information  ', 'template': '2.16.840.1.113883.10.20.22.4.54', 'pageStart': '567', 'pages': '567-573', 'search': 'Immunization Medication Information   2.16.840.1.113883.10.20.22.4.54 CONF:1098-9002;CONF:1098-9004;CONF:1098-10499;CONF:1098-32602;CONF:1098-9005;CONF:1098-9006;CONF:1098-9007;CONF:1098-31543;CONF:1098-31881;CONF:1098-9014;CONF:1098-9012' },</v>
      </c>
      <c r="N156" t="str">
        <f t="shared" si="10"/>
        <v>'2.16.840.1.113883.10.20.22.4.54',</v>
      </c>
    </row>
    <row r="157" spans="1:14" x14ac:dyDescent="0.25">
      <c r="A157">
        <f t="shared" si="11"/>
        <v>154</v>
      </c>
      <c r="B157" t="s">
        <v>276</v>
      </c>
      <c r="C157" t="s">
        <v>432</v>
      </c>
      <c r="D157" t="s">
        <v>277</v>
      </c>
      <c r="E157">
        <v>573</v>
      </c>
      <c r="G157" s="3" t="str">
        <f>VLOOKUP(D157,'2022_New_Pages'!$H$1:$I$215,2,0)</f>
        <v>573-575</v>
      </c>
      <c r="H157" t="s">
        <v>833</v>
      </c>
      <c r="I157" t="s">
        <v>660</v>
      </c>
      <c r="J157" t="s">
        <v>497</v>
      </c>
      <c r="K157" t="str">
        <f t="shared" si="8"/>
        <v>Immunization Refusal Reason  2.16.840.1.113883.10.20.22.4.53 CONF:81-8991;CONF:81-8992;CONF:81-8993;CONF:81-10500;CONF:81-8994;CONF:81-8995;CONF:81-8996;CONF:81-19104</v>
      </c>
      <c r="M157" t="str">
        <f t="shared" si="9"/>
        <v>{ 'id': '154', 'template_type': 'Entry', 'name': 'Immunization Refusal Reason  [2.16.840.1.113883.10.20.22.4.53[573-575', 'name2': 'Immunization Refusal Reason ', 'template': '2.16.840.1.113883.10.20.22.4.53', 'pageStart': '573', 'pages': '573-575', 'search': 'Immunization Refusal Reason  2.16.840.1.113883.10.20.22.4.53 CONF:81-8991;CONF:81-8992;CONF:81-8993;CONF:81-10500;CONF:81-8994;CONF:81-8995;CONF:81-8996;CONF:81-19104' },</v>
      </c>
      <c r="N157" t="str">
        <f t="shared" si="10"/>
        <v>'2.16.840.1.113883.10.20.22.4.53',</v>
      </c>
    </row>
    <row r="158" spans="1:14" x14ac:dyDescent="0.25">
      <c r="A158">
        <f t="shared" si="11"/>
        <v>155</v>
      </c>
      <c r="B158" t="s">
        <v>941</v>
      </c>
      <c r="C158" t="s">
        <v>432</v>
      </c>
      <c r="D158" t="s">
        <v>965</v>
      </c>
      <c r="E158">
        <v>2028</v>
      </c>
      <c r="F158">
        <v>2030</v>
      </c>
      <c r="G158" t="str">
        <f>"CG_B_"&amp;E158-2000&amp;"-"&amp;F158-2000</f>
        <v>CG_B_28-30</v>
      </c>
      <c r="J158" s="2" t="s">
        <v>1431</v>
      </c>
      <c r="K158" t="str">
        <f t="shared" si="8"/>
        <v>Implantable Device Status Observation (Companion Guide) 2.16.840.1.113883.10.20.22.4.305 CONF:4437-3502;CONF:4437-3505;CONF:4437-3506;CONF:4437-3503;CONF:4437-3507;CONF:4437-3508;CONF:4437-3509;CONF:4437-3510;CONF:4437-3504;CONF:4437-3511;CONF:4437-3512;CONF:4437-3539;</v>
      </c>
      <c r="M158" t="str">
        <f t="shared" si="9"/>
        <v>{ 'id': '155', 'template_type': 'Entry', 'name': 'Implantable Device Status Observation (Companion Guide) [2.16.840.1.113883.10.20.22.4.305[CG_B_28-30', 'name2': 'Implantable Device Status Observation (Companion Guide)', 'template': '2.16.840.1.113883.10.20.22.4.305', 'pageStart': '2028', 'pages': 'CG_B_28-30', 'search': 'Implantable Device Status Observation (Companion Guide) 2.16.840.1.113883.10.20.22.4.305 CONF:4437-3502;CONF:4437-3505;CONF:4437-3506;CONF:4437-3503;CONF:4437-3507;CONF:4437-3508;CONF:4437-3509;CONF:4437-3510;CONF:4437-3504;CONF:4437-3511;CONF:4437-3512;CONF:4437-3539;' },</v>
      </c>
      <c r="N158" t="str">
        <f t="shared" si="10"/>
        <v>'2.16.840.1.113883.10.20.22.4.305',</v>
      </c>
    </row>
    <row r="159" spans="1:14" x14ac:dyDescent="0.25">
      <c r="A159">
        <f t="shared" si="11"/>
        <v>156</v>
      </c>
      <c r="B159" t="s">
        <v>1922</v>
      </c>
      <c r="C159" t="s">
        <v>432</v>
      </c>
      <c r="D159" t="s">
        <v>279</v>
      </c>
      <c r="E159">
        <v>1133</v>
      </c>
      <c r="F159">
        <v>1138</v>
      </c>
      <c r="G159" t="str">
        <f>"CG_A_"&amp;E159-1000&amp;"-"&amp;F159-1000</f>
        <v>CG_A_133-138</v>
      </c>
      <c r="H159" t="s">
        <v>834</v>
      </c>
      <c r="I159" t="s">
        <v>660</v>
      </c>
      <c r="J159" t="s">
        <v>498</v>
      </c>
      <c r="K159" t="str">
        <f t="shared" si="8"/>
        <v>Indication  (Companion Guide) 2.16.840.1.113883.10.20.22.4.19 CONF:1098-7480;CONF:1098-7481;CONF:1098-7482;CONF:1098-10502;CONF:1098-32570;CONF:1098-7483;CONF:1098-31229;CONF:1098-7487;CONF:1098-19105;CONF:1098-7488;CONF:1098-7489</v>
      </c>
      <c r="M159" t="str">
        <f t="shared" si="9"/>
        <v>{ 'id': '156', 'template_type': 'Entry', 'name': 'Indication  (Companion Guide) [2.16.840.1.113883.10.20.22.4.19[CG_A_133-138', 'name2': 'Indication  (Companion Guide)', 'template': '2.16.840.1.113883.10.20.22.4.19', 'pageStart': '1133', 'pages': 'CG_A_133-138', 'search': 'Indication  (Companion Guide) 2.16.840.1.113883.10.20.22.4.19 CONF:1098-7480;CONF:1098-7481;CONF:1098-7482;CONF:1098-10502;CONF:1098-32570;CONF:1098-7483;CONF:1098-31229;CONF:1098-7487;CONF:1098-19105;CONF:1098-7488;CONF:1098-7489' },</v>
      </c>
      <c r="N159" t="str">
        <f t="shared" si="10"/>
        <v>'2.16.840.1.113883.10.20.22.4.19',</v>
      </c>
    </row>
    <row r="160" spans="1:14" x14ac:dyDescent="0.25">
      <c r="A160">
        <f t="shared" si="11"/>
        <v>157</v>
      </c>
      <c r="B160" t="s">
        <v>280</v>
      </c>
      <c r="C160" t="s">
        <v>432</v>
      </c>
      <c r="D160" t="s">
        <v>281</v>
      </c>
      <c r="E160">
        <v>578</v>
      </c>
      <c r="G160" s="3" t="str">
        <f>VLOOKUP(D160,'2022_New_Pages'!$H$1:$I$215,2,0)</f>
        <v>578-581</v>
      </c>
      <c r="H160" t="s">
        <v>835</v>
      </c>
      <c r="I160" t="s">
        <v>660</v>
      </c>
      <c r="J160" t="s">
        <v>499</v>
      </c>
      <c r="K160" t="str">
        <f t="shared" si="8"/>
        <v>Instruction  2.16.840.1.113883.10.20.22.4.20 CONF:1098-7391;CONF:1098-7392;CONF:1098-7393;CONF:1098-10503;CONF:1098-32598;CONF:1098-16884;CONF:1098-7396;CONF:1098-19106</v>
      </c>
      <c r="M160" t="str">
        <f t="shared" si="9"/>
        <v>{ 'id': '157', 'template_type': 'Entry', 'name': 'Instruction  [2.16.840.1.113883.10.20.22.4.20[578-581', 'name2': 'Instruction ', 'template': '2.16.840.1.113883.10.20.22.4.20', 'pageStart': '578', 'pages': '578-581', 'search': 'Instruction  2.16.840.1.113883.10.20.22.4.20 CONF:1098-7391;CONF:1098-7392;CONF:1098-7393;CONF:1098-10503;CONF:1098-32598;CONF:1098-16884;CONF:1098-7396;CONF:1098-19106' },</v>
      </c>
      <c r="N160" t="str">
        <f t="shared" si="10"/>
        <v>'2.16.840.1.113883.10.20.22.4.20',</v>
      </c>
    </row>
    <row r="161" spans="1:14" x14ac:dyDescent="0.25">
      <c r="A161">
        <f t="shared" si="11"/>
        <v>158</v>
      </c>
      <c r="B161" t="s">
        <v>282</v>
      </c>
      <c r="C161" t="s">
        <v>432</v>
      </c>
      <c r="D161" t="s">
        <v>283</v>
      </c>
      <c r="E161">
        <v>581</v>
      </c>
      <c r="G161" s="3" t="str">
        <f>VLOOKUP(D161,'2022_New_Pages'!$H$1:$I$215,2,0)</f>
        <v>581-590</v>
      </c>
      <c r="H161" t="s">
        <v>836</v>
      </c>
      <c r="I161" t="s">
        <v>837</v>
      </c>
      <c r="J161" t="s">
        <v>500</v>
      </c>
      <c r="K161" t="str">
        <f t="shared" si="8"/>
        <v>Intervention Act   2.16.840.1.113883.10.20.22.4.131 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</v>
      </c>
      <c r="M161" t="str">
        <f t="shared" si="9"/>
        <v>{ 'id': '158', 'template_type': 'Entry', 'name': 'Intervention Act   [2.16.840.1.113883.10.20.22.4.131[581-590', 'name2': 'Intervention Act  ', 'template': '2.16.840.1.113883.10.20.22.4.131', 'pageStart': '581', 'pages': '581-590', 'search': 'Intervention Act   2.16.840.1.113883.10.20.22.4.131 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' },</v>
      </c>
      <c r="N161" t="str">
        <f t="shared" si="10"/>
        <v>'2.16.840.1.113883.10.20.22.4.131',</v>
      </c>
    </row>
    <row r="162" spans="1:14" x14ac:dyDescent="0.25">
      <c r="A162">
        <f t="shared" si="11"/>
        <v>159</v>
      </c>
      <c r="B162" t="s">
        <v>940</v>
      </c>
      <c r="C162" t="s">
        <v>432</v>
      </c>
      <c r="D162" t="s">
        <v>966</v>
      </c>
      <c r="E162">
        <v>2031</v>
      </c>
      <c r="F162">
        <v>2033</v>
      </c>
      <c r="G162" t="str">
        <f>"CG_B_"&amp;E162-2000&amp;"-"&amp;F162-2000</f>
        <v>CG_B_31-33</v>
      </c>
      <c r="J162" s="2" t="s">
        <v>1432</v>
      </c>
      <c r="K162" t="str">
        <f t="shared" si="8"/>
        <v>Latex Safety Observation (Companion Guide) 2.16.840.1.113883.10.20.22.4.314 CONF:4437-3491;CONF:4437-3494;CONF:4437-3495;CONF:4437-3492;CONF:4437-3496;CONF:4437-3497;CONF:4437-3498;CONF:4437-3499;CONF:4437-3493;CONF:4437-3500;CONF:4437-3501;CONF:4437-3538;</v>
      </c>
      <c r="M162" t="str">
        <f t="shared" si="9"/>
        <v>{ 'id': '159', 'template_type': 'Entry', 'name': 'Latex Safety Observation (Companion Guide) [2.16.840.1.113883.10.20.22.4.314[CG_B_31-33', 'name2': 'Latex Safety Observation (Companion Guide)', 'template': '2.16.840.1.113883.10.20.22.4.314', 'pageStart': '2031', 'pages': 'CG_B_31-33', 'search': 'Latex Safety Observation (Companion Guide) 2.16.840.1.113883.10.20.22.4.314 CONF:4437-3491;CONF:4437-3494;CONF:4437-3495;CONF:4437-3492;CONF:4437-3496;CONF:4437-3497;CONF:4437-3498;CONF:4437-3499;CONF:4437-3493;CONF:4437-3500;CONF:4437-3501;CONF:4437-3538;' },</v>
      </c>
      <c r="N162" t="str">
        <f t="shared" si="10"/>
        <v>'2.16.840.1.113883.10.20.22.4.314',</v>
      </c>
    </row>
    <row r="163" spans="1:14" x14ac:dyDescent="0.25">
      <c r="A163">
        <f t="shared" si="11"/>
        <v>160</v>
      </c>
      <c r="B163" t="s">
        <v>348</v>
      </c>
      <c r="C163" t="s">
        <v>432</v>
      </c>
      <c r="D163" t="s">
        <v>349</v>
      </c>
      <c r="E163">
        <v>750</v>
      </c>
      <c r="G163" s="3" t="str">
        <f>VLOOKUP(D163,'2022_New_Pages'!$H$1:$I$215,2,0)</f>
        <v>750-756</v>
      </c>
      <c r="H163" t="s">
        <v>881</v>
      </c>
      <c r="I163" t="s">
        <v>882</v>
      </c>
      <c r="J163" t="s">
        <v>501</v>
      </c>
      <c r="K163" t="str">
        <f t="shared" si="8"/>
        <v>Longitudinal Care Wound Observation   2.16.840.1.113883.10.20.22.4.114 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</v>
      </c>
      <c r="M163" t="str">
        <f t="shared" si="9"/>
        <v>{ 'id': '160', 'template_type': 'Entry', 'name': 'Longitudinal Care Wound Observation   [2.16.840.1.113883.10.20.22.4.114[750-756', 'name2': 'Longitudinal Care Wound Observation  ', 'template': '2.16.840.1.113883.10.20.22.4.114', 'pageStart': '750', 'pages': '750-756', 'search': 'Longitudinal Care Wound Observation   2.16.840.1.113883.10.20.22.4.114 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' },</v>
      </c>
      <c r="N163" t="str">
        <f t="shared" si="10"/>
        <v>'2.16.840.1.113883.10.20.22.4.114',</v>
      </c>
    </row>
    <row r="164" spans="1:14" x14ac:dyDescent="0.25">
      <c r="A164">
        <f t="shared" si="11"/>
        <v>161</v>
      </c>
      <c r="B164" t="s">
        <v>939</v>
      </c>
      <c r="C164" t="s">
        <v>432</v>
      </c>
      <c r="D164" t="s">
        <v>967</v>
      </c>
      <c r="E164">
        <v>2033</v>
      </c>
      <c r="F164">
        <v>2035</v>
      </c>
      <c r="G164" t="str">
        <f>"CG_B_"&amp;E164-2000&amp;"-"&amp;F164-2000</f>
        <v>CG_B_33-35</v>
      </c>
      <c r="J164" s="2" t="s">
        <v>1433</v>
      </c>
      <c r="K164" t="str">
        <f t="shared" si="8"/>
        <v>Lot or Batch Number Observation (Companion Guide) 2.16.840.1.113883.10.20.22.4.315 CONF:4437-3450;CONF:4437-3452;CONF:4437-3453;CONF:4437-3451;CONF:4437-3454;CONF:4437-3455;CONF:4437-3456;CONF:4437-3457;CONF:4437-3458;</v>
      </c>
      <c r="M164" t="str">
        <f t="shared" si="9"/>
        <v>{ 'id': '161', 'template_type': 'Entry', 'name': 'Lot or Batch Number Observation (Companion Guide) [2.16.840.1.113883.10.20.22.4.315[CG_B_33-35', 'name2': 'Lot or Batch Number Observation (Companion Guide)', 'template': '2.16.840.1.113883.10.20.22.4.315', 'pageStart': '2033', 'pages': 'CG_B_33-35', 'search': 'Lot or Batch Number Observation (Companion Guide) 2.16.840.1.113883.10.20.22.4.315 CONF:4437-3450;CONF:4437-3452;CONF:4437-3453;CONF:4437-3451;CONF:4437-3454;CONF:4437-3455;CONF:4437-3456;CONF:4437-3457;CONF:4437-3458;' },</v>
      </c>
      <c r="N164" t="str">
        <f t="shared" si="10"/>
        <v>'2.16.840.1.113883.10.20.22.4.315',</v>
      </c>
    </row>
    <row r="165" spans="1:14" x14ac:dyDescent="0.25">
      <c r="A165">
        <f t="shared" si="11"/>
        <v>162</v>
      </c>
      <c r="B165" t="s">
        <v>938</v>
      </c>
      <c r="C165" t="s">
        <v>432</v>
      </c>
      <c r="D165" t="s">
        <v>968</v>
      </c>
      <c r="E165">
        <v>2035</v>
      </c>
      <c r="F165">
        <v>2037</v>
      </c>
      <c r="G165" t="str">
        <f>"CG_B_"&amp;E165-2000&amp;"-"&amp;F165-2000</f>
        <v>CG_B_35-37</v>
      </c>
      <c r="J165" s="2" t="s">
        <v>1434</v>
      </c>
      <c r="K165" t="str">
        <f t="shared" si="8"/>
        <v>Manufacturing Date Observation (Companion Guide) 2.16.840.1.113883.10.20.22.4.316 CONF:4437-3459;CONF:4437-3462;CONF:4437-3463;CONF:4437-3460;CONF:4437-3464;CONF:4437-3465;CONF:4437-3466;CONF:4437-3467;CONF:4437-3461;CONF:4437-3468;</v>
      </c>
      <c r="M165" t="str">
        <f t="shared" si="9"/>
        <v>{ 'id': '162', 'template_type': 'Entry', 'name': 'Manufacturing Date Observation (Companion Guide) [2.16.840.1.113883.10.20.22.4.316[CG_B_35-37', 'name2': 'Manufacturing Date Observation (Companion Guide)', 'template': '2.16.840.1.113883.10.20.22.4.316', 'pageStart': '2035', 'pages': 'CG_B_35-37', 'search': 'Manufacturing Date Observation (Companion Guide) 2.16.840.1.113883.10.20.22.4.316 CONF:4437-3459;CONF:4437-3462;CONF:4437-3463;CONF:4437-3460;CONF:4437-3464;CONF:4437-3465;CONF:4437-3466;CONF:4437-3467;CONF:4437-3461;CONF:4437-3468;' },</v>
      </c>
      <c r="N165" t="str">
        <f t="shared" si="10"/>
        <v>'2.16.840.1.113883.10.20.22.4.316',</v>
      </c>
    </row>
    <row r="166" spans="1:14" x14ac:dyDescent="0.25">
      <c r="A166">
        <f t="shared" si="11"/>
        <v>163</v>
      </c>
      <c r="B166" t="s">
        <v>284</v>
      </c>
      <c r="C166" t="s">
        <v>432</v>
      </c>
      <c r="D166" t="s">
        <v>651</v>
      </c>
      <c r="E166">
        <v>590</v>
      </c>
      <c r="G166" s="3" t="str">
        <f>VLOOKUP(D166,'2022_New_Pages'!$H$1:$I$215,2,0)</f>
        <v>590-594</v>
      </c>
      <c r="H166" t="s">
        <v>744</v>
      </c>
      <c r="I166" t="s">
        <v>745</v>
      </c>
      <c r="J166" t="s">
        <v>603</v>
      </c>
      <c r="K166" t="str">
        <f t="shared" si="8"/>
        <v>Medical Equipment Organizer 2.16.840.1.113883.10.20.22.4.135 CONF:1098-7944;CONF:1098-10404;CONF:1098-32523;CONF:1098-15381;CONF:1098-15382;CONF:1098-30828;CONF:1098-7946;CONF:1098-7947;CONF:1098-7948;CONF:1098-30351;CONF:1098-31125;CONF:1098-31861;CONF:1098-31885;CONF:1098-31886</v>
      </c>
      <c r="M166" t="str">
        <f t="shared" si="9"/>
        <v>{ 'id': '163', 'template_type': 'Entry', 'name': 'Medical Equipment Organizer [2.16.840.1.113883.10.20.22.4.135[590-594', 'name2': 'Medical Equipment Organizer', 'template': '2.16.840.1.113883.10.20.22.4.135', 'pageStart': '590', 'pages': '590-594', 'search': 'Medical Equipment Organizer 2.16.840.1.113883.10.20.22.4.135 CONF:1098-7944;CONF:1098-10404;CONF:1098-32523;CONF:1098-15381;CONF:1098-15382;CONF:1098-30828;CONF:1098-7946;CONF:1098-7947;CONF:1098-7948;CONF:1098-30351;CONF:1098-31125;CONF:1098-31861;CONF:1098-31885;CONF:1098-31886' },</v>
      </c>
      <c r="N166" t="str">
        <f t="shared" si="10"/>
        <v>'2.16.840.1.113883.10.20.22.4.135',</v>
      </c>
    </row>
    <row r="167" spans="1:14" x14ac:dyDescent="0.25">
      <c r="A167">
        <f t="shared" si="11"/>
        <v>164</v>
      </c>
      <c r="B167" t="s">
        <v>285</v>
      </c>
      <c r="C167" t="s">
        <v>432</v>
      </c>
      <c r="D167" t="s">
        <v>286</v>
      </c>
      <c r="E167">
        <v>594</v>
      </c>
      <c r="G167" s="3" t="str">
        <f>VLOOKUP(D167,'2022_New_Pages'!$H$1:$I$215,2,0)</f>
        <v>594-604</v>
      </c>
      <c r="H167" t="s">
        <v>838</v>
      </c>
      <c r="I167" t="s">
        <v>839</v>
      </c>
      <c r="J167" t="s">
        <v>502</v>
      </c>
      <c r="K167" t="str">
        <f t="shared" si="8"/>
        <v>Medication Activity  2.16.840.1.113883.10.20.22.4.16 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</v>
      </c>
      <c r="M167" t="str">
        <f t="shared" si="9"/>
        <v>{ 'id': '164', 'template_type': 'Entry', 'name': 'Medication Activity  [2.16.840.1.113883.10.20.22.4.16[594-604', 'name2': 'Medication Activity ', 'template': '2.16.840.1.113883.10.20.22.4.16', 'pageStart': '594', 'pages': '594-604', 'search': 'Medication Activity  2.16.840.1.113883.10.20.22.4.16 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' },</v>
      </c>
      <c r="N167" t="str">
        <f t="shared" si="10"/>
        <v>'2.16.840.1.113883.10.20.22.4.16',</v>
      </c>
    </row>
    <row r="168" spans="1:14" x14ac:dyDescent="0.25">
      <c r="A168">
        <f t="shared" si="11"/>
        <v>165</v>
      </c>
      <c r="B168" t="s">
        <v>1905</v>
      </c>
      <c r="C168" t="s">
        <v>432</v>
      </c>
      <c r="D168" t="s">
        <v>288</v>
      </c>
      <c r="E168">
        <v>1138</v>
      </c>
      <c r="F168">
        <v>1144</v>
      </c>
      <c r="G168" t="str">
        <f>"CG_A_"&amp;E168-1000&amp;"-"&amp;F168-1000</f>
        <v>CG_A_138-144</v>
      </c>
      <c r="H168" t="s">
        <v>840</v>
      </c>
      <c r="I168" t="s">
        <v>841</v>
      </c>
      <c r="J168" t="s">
        <v>503</v>
      </c>
      <c r="K168" t="str">
        <f t="shared" si="8"/>
        <v>Medication Dispense (Companion Guide) 2.16.840.1.113883.10.20.22.4.18 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</v>
      </c>
      <c r="M168" t="str">
        <f t="shared" si="9"/>
        <v>{ 'id': '165', 'template_type': 'Entry', 'name': 'Medication Dispense (Companion Guide) [2.16.840.1.113883.10.20.22.4.18[CG_A_138-144', 'name2': 'Medication Dispense (Companion Guide)', 'template': '2.16.840.1.113883.10.20.22.4.18', 'pageStart': '1138', 'pages': 'CG_A_138-144', 'search': 'Medication Dispense (Companion Guide) 2.16.840.1.113883.10.20.22.4.18 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' },</v>
      </c>
      <c r="N168" t="str">
        <f t="shared" si="10"/>
        <v>'2.16.840.1.113883.10.20.22.4.18',</v>
      </c>
    </row>
    <row r="169" spans="1:14" x14ac:dyDescent="0.25">
      <c r="A169">
        <f t="shared" si="11"/>
        <v>166</v>
      </c>
      <c r="B169" t="s">
        <v>289</v>
      </c>
      <c r="C169" t="s">
        <v>432</v>
      </c>
      <c r="D169" t="s">
        <v>290</v>
      </c>
      <c r="E169">
        <v>607</v>
      </c>
      <c r="G169" s="3" t="str">
        <f>VLOOKUP(D169,'2022_New_Pages'!$H$1:$I$215,2,0)</f>
        <v>607-609</v>
      </c>
      <c r="H169" t="s">
        <v>842</v>
      </c>
      <c r="I169" t="s">
        <v>660</v>
      </c>
      <c r="J169" t="s">
        <v>504</v>
      </c>
      <c r="K169" t="str">
        <f t="shared" si="8"/>
        <v>Medication Free Text Sig  2.16.840.1.113883.10.20.22.4.147 CONF:81-32770;CONF:81-32771;CONF:81-32753;CONF:81-32772;CONF:81-32775;CONF:81-32780;CONF:81-32781;CONF:81-32754;CONF:81-32755;CONF:81-32756;CONF:81-32774;CONF:81-32776;CONF:81-32777;CONF:81-32778;CONF:81-32779</v>
      </c>
      <c r="M169" t="str">
        <f t="shared" si="9"/>
        <v>{ 'id': '166', 'template_type': 'Entry', 'name': 'Medication Free Text Sig  [2.16.840.1.113883.10.20.22.4.147[607-609', 'name2': 'Medication Free Text Sig ', 'template': '2.16.840.1.113883.10.20.22.4.147', 'pageStart': '607', 'pages': '607-609', 'search': 'Medication Free Text Sig  2.16.840.1.113883.10.20.22.4.147 CONF:81-32770;CONF:81-32771;CONF:81-32753;CONF:81-32772;CONF:81-32775;CONF:81-32780;CONF:81-32781;CONF:81-32754;CONF:81-32755;CONF:81-32756;CONF:81-32774;CONF:81-32776;CONF:81-32777;CONF:81-32778;CONF:81-32779' },</v>
      </c>
      <c r="N169" t="str">
        <f t="shared" si="10"/>
        <v>'2.16.840.1.113883.10.20.22.4.147',</v>
      </c>
    </row>
    <row r="170" spans="1:14" x14ac:dyDescent="0.25">
      <c r="A170">
        <f t="shared" si="11"/>
        <v>167</v>
      </c>
      <c r="B170" t="s">
        <v>291</v>
      </c>
      <c r="C170" t="s">
        <v>432</v>
      </c>
      <c r="D170" t="s">
        <v>292</v>
      </c>
      <c r="E170">
        <v>609</v>
      </c>
      <c r="G170" s="3" t="str">
        <f>VLOOKUP(D170,'2022_New_Pages'!$H$1:$I$215,2,0)</f>
        <v>609-617</v>
      </c>
      <c r="H170" t="s">
        <v>843</v>
      </c>
      <c r="I170" t="s">
        <v>660</v>
      </c>
      <c r="J170" t="s">
        <v>505</v>
      </c>
      <c r="K170" t="str">
        <f t="shared" si="8"/>
        <v>Medication Information   2.16.840.1.113883.10.20.22.4.23 CONF:1098-7408;CONF:1098-7409;CONF:1098-10506;CONF:1098-32579;CONF:1098-7410;CONF:1098-7411;CONF:1098-7412;CONF:1098-31884;CONF:1098-7416</v>
      </c>
      <c r="M170" t="str">
        <f t="shared" si="9"/>
        <v>{ 'id': '167', 'template_type': 'Entry', 'name': 'Medication Information   [2.16.840.1.113883.10.20.22.4.23[609-617', 'name2': 'Medication Information  ', 'template': '2.16.840.1.113883.10.20.22.4.23', 'pageStart': '609', 'pages': '609-617', 'search': 'Medication Information   2.16.840.1.113883.10.20.22.4.23 CONF:1098-7408;CONF:1098-7409;CONF:1098-10506;CONF:1098-32579;CONF:1098-7410;CONF:1098-7411;CONF:1098-7412;CONF:1098-31884;CONF:1098-7416' },</v>
      </c>
      <c r="N170" t="str">
        <f t="shared" si="10"/>
        <v>'2.16.840.1.113883.10.20.22.4.23',</v>
      </c>
    </row>
    <row r="171" spans="1:14" x14ac:dyDescent="0.25">
      <c r="A171">
        <f t="shared" si="11"/>
        <v>168</v>
      </c>
      <c r="B171" t="s">
        <v>293</v>
      </c>
      <c r="C171" t="s">
        <v>432</v>
      </c>
      <c r="D171" t="s">
        <v>294</v>
      </c>
      <c r="E171">
        <v>617</v>
      </c>
      <c r="G171" s="3" t="str">
        <f>VLOOKUP(D171,'2022_New_Pages'!$H$1:$I$215,2,0)</f>
        <v>617-620</v>
      </c>
      <c r="H171" t="s">
        <v>844</v>
      </c>
      <c r="I171" t="s">
        <v>845</v>
      </c>
      <c r="J171" t="s">
        <v>506</v>
      </c>
      <c r="K171" t="str">
        <f t="shared" si="8"/>
        <v>Medication Supply Order  2.16.840.1.113883.10.20.22.4.17 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</v>
      </c>
      <c r="M171" t="str">
        <f t="shared" si="9"/>
        <v>{ 'id': '168', 'template_type': 'Entry', 'name': 'Medication Supply Order  [2.16.840.1.113883.10.20.22.4.17[617-620', 'name2': 'Medication Supply Order ', 'template': '2.16.840.1.113883.10.20.22.4.17', 'pageStart': '617', 'pages': '617-620', 'search': 'Medication Supply Order  2.16.840.1.113883.10.20.22.4.17 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' },</v>
      </c>
      <c r="N171" t="str">
        <f t="shared" si="10"/>
        <v>'2.16.840.1.113883.10.20.22.4.17',</v>
      </c>
    </row>
    <row r="172" spans="1:14" x14ac:dyDescent="0.25">
      <c r="A172">
        <f t="shared" si="11"/>
        <v>169</v>
      </c>
      <c r="B172" t="s">
        <v>295</v>
      </c>
      <c r="C172" t="s">
        <v>432</v>
      </c>
      <c r="D172" t="s">
        <v>296</v>
      </c>
      <c r="E172">
        <v>620</v>
      </c>
      <c r="G172" s="3" t="str">
        <f>VLOOKUP(D172,'2022_New_Pages'!$H$1:$I$215,2,0)</f>
        <v>620-625</v>
      </c>
      <c r="H172" t="s">
        <v>846</v>
      </c>
      <c r="I172" t="s">
        <v>675</v>
      </c>
      <c r="J172" t="s">
        <v>507</v>
      </c>
      <c r="K172" t="str">
        <f t="shared" si="8"/>
        <v>Mental Status Observation   2.16.840.1.113883.10.20.22.4.74 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</v>
      </c>
      <c r="M172" t="str">
        <f t="shared" si="9"/>
        <v>{ 'id': '169', 'template_type': 'Entry', 'name': 'Mental Status Observation   [2.16.840.1.113883.10.20.22.4.74[620-625', 'name2': 'Mental Status Observation  ', 'template': '2.16.840.1.113883.10.20.22.4.74', 'pageStart': '620', 'pages': '620-625', 'search': 'Mental Status Observation   2.16.840.1.113883.10.20.22.4.74 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' },</v>
      </c>
      <c r="N172" t="str">
        <f t="shared" si="10"/>
        <v>'2.16.840.1.113883.10.20.22.4.74',</v>
      </c>
    </row>
    <row r="173" spans="1:14" x14ac:dyDescent="0.25">
      <c r="A173">
        <f t="shared" si="11"/>
        <v>170</v>
      </c>
      <c r="B173" t="s">
        <v>297</v>
      </c>
      <c r="C173" t="s">
        <v>432</v>
      </c>
      <c r="D173" t="s">
        <v>298</v>
      </c>
      <c r="E173">
        <v>625</v>
      </c>
      <c r="G173" s="3" t="str">
        <f>VLOOKUP(D173,'2022_New_Pages'!$H$1:$I$215,2,0)</f>
        <v>625-628</v>
      </c>
      <c r="H173" t="s">
        <v>847</v>
      </c>
      <c r="I173" t="s">
        <v>848</v>
      </c>
      <c r="J173" t="s">
        <v>508</v>
      </c>
      <c r="K173" t="str">
        <f t="shared" si="8"/>
        <v>Mental Status Organizer  2.16.840.1.113883.10.20.22.4.75 CONF:1198-14369;CONF:1198-14371;CONF:1198-14375;CONF:1198-14376;CONF:1198-32566;CONF:1198-14377;CONF:1198-14378;CONF:1198-14697;CONF:1198-14698;CONF:1198-14372;CONF:1198-19093;CONF:1198-32424;CONF:1198-32426;CONF:1198-14373;CONF:1198-14381</v>
      </c>
      <c r="M173" t="str">
        <f t="shared" si="9"/>
        <v>{ 'id': '170', 'template_type': 'Entry', 'name': 'Mental Status Organizer  [2.16.840.1.113883.10.20.22.4.75[625-628', 'name2': 'Mental Status Organizer ', 'template': '2.16.840.1.113883.10.20.22.4.75', 'pageStart': '625', 'pages': '625-628', 'search': 'Mental Status Organizer  2.16.840.1.113883.10.20.22.4.75 CONF:1198-14369;CONF:1198-14371;CONF:1198-14375;CONF:1198-14376;CONF:1198-32566;CONF:1198-14377;CONF:1198-14378;CONF:1198-14697;CONF:1198-14698;CONF:1198-14372;CONF:1198-19093;CONF:1198-32424;CONF:1198-32426;CONF:1198-14373;CONF:1198-14381' },</v>
      </c>
      <c r="N173" t="str">
        <f t="shared" si="10"/>
        <v>'2.16.840.1.113883.10.20.22.4.75',</v>
      </c>
    </row>
    <row r="174" spans="1:14" x14ac:dyDescent="0.25">
      <c r="A174">
        <f t="shared" si="11"/>
        <v>171</v>
      </c>
      <c r="B174" t="s">
        <v>937</v>
      </c>
      <c r="C174" t="s">
        <v>432</v>
      </c>
      <c r="D174" t="s">
        <v>969</v>
      </c>
      <c r="E174">
        <v>2037</v>
      </c>
      <c r="F174">
        <v>2039</v>
      </c>
      <c r="G174" t="str">
        <f>"CG_B_"&amp;E174-2000&amp;"-"&amp;F174-2000</f>
        <v>CG_B_37-39</v>
      </c>
      <c r="J174" s="2" t="s">
        <v>1435</v>
      </c>
      <c r="K174" t="str">
        <f t="shared" si="8"/>
        <v>Model Number Observation (Companion Guide) 2.16.840.1.113883.10.20.22.4.317 CONF:4437-3412;CONF:4437-3414;CONF:4437-3415;CONF:4437-3413;CONF:4437-3416;CONF:4437-3417;CONF:4437-3418;CONF:4437-3419;CONF:4437-3420;</v>
      </c>
      <c r="M174" t="str">
        <f t="shared" si="9"/>
        <v>{ 'id': '171', 'template_type': 'Entry', 'name': 'Model Number Observation (Companion Guide) [2.16.840.1.113883.10.20.22.4.317[CG_B_37-39', 'name2': 'Model Number Observation (Companion Guide)', 'template': '2.16.840.1.113883.10.20.22.4.317', 'pageStart': '2037', 'pages': 'CG_B_37-39', 'search': 'Model Number Observation (Companion Guide) 2.16.840.1.113883.10.20.22.4.317 CONF:4437-3412;CONF:4437-3414;CONF:4437-3415;CONF:4437-3413;CONF:4437-3416;CONF:4437-3417;CONF:4437-3418;CONF:4437-3419;CONF:4437-3420;' },</v>
      </c>
      <c r="N174" t="str">
        <f t="shared" si="10"/>
        <v>'2.16.840.1.113883.10.20.22.4.317',</v>
      </c>
    </row>
    <row r="175" spans="1:14" x14ac:dyDescent="0.25">
      <c r="A175">
        <f t="shared" si="11"/>
        <v>172</v>
      </c>
      <c r="B175" t="s">
        <v>936</v>
      </c>
      <c r="C175" t="s">
        <v>432</v>
      </c>
      <c r="D175" t="s">
        <v>970</v>
      </c>
      <c r="E175">
        <v>2039</v>
      </c>
      <c r="F175">
        <v>2041</v>
      </c>
      <c r="G175" t="str">
        <f>"CG_B_"&amp;E175-2000&amp;"-"&amp;F175-2000</f>
        <v>CG_B_39-41</v>
      </c>
      <c r="J175" s="2" t="s">
        <v>1436</v>
      </c>
      <c r="K175" t="str">
        <f t="shared" si="8"/>
        <v>MRI Safety Observation (Companion Guide) 2.16.840.1.113883.10.20.22.4.318 CONF:4437-3469;CONF:4437-3471;CONF:4437-3472;CONF:4437-3470;CONF:4437-3473;CONF:4437-3474;CONF:4437-3475;CONF:4437-3476;CONF:4437-3477;CONF:4437-3478;CONF:4437-3479;CONF:4437-3537;</v>
      </c>
      <c r="M175" t="str">
        <f t="shared" si="9"/>
        <v>{ 'id': '172', 'template_type': 'Entry', 'name': 'MRI Safety Observation (Companion Guide) [2.16.840.1.113883.10.20.22.4.318[CG_B_39-41', 'name2': 'MRI Safety Observation (Companion Guide)', 'template': '2.16.840.1.113883.10.20.22.4.318', 'pageStart': '2039', 'pages': 'CG_B_39-41', 'search': 'MRI Safety Observation (Companion Guide) 2.16.840.1.113883.10.20.22.4.318 CONF:4437-3469;CONF:4437-3471;CONF:4437-3472;CONF:4437-3470;CONF:4437-3473;CONF:4437-3474;CONF:4437-3475;CONF:4437-3476;CONF:4437-3477;CONF:4437-3478;CONF:4437-3479;CONF:4437-3537;' },</v>
      </c>
      <c r="N175" t="str">
        <f t="shared" si="10"/>
        <v>'2.16.840.1.113883.10.20.22.4.318',</v>
      </c>
    </row>
    <row r="176" spans="1:14" x14ac:dyDescent="0.25">
      <c r="A176">
        <f t="shared" si="11"/>
        <v>173</v>
      </c>
      <c r="B176" t="s">
        <v>299</v>
      </c>
      <c r="C176" t="s">
        <v>432</v>
      </c>
      <c r="D176" t="s">
        <v>300</v>
      </c>
      <c r="E176">
        <v>628</v>
      </c>
      <c r="G176" s="3" t="str">
        <f>VLOOKUP(D176,'2022_New_Pages'!$H$1:$I$215,2,0)</f>
        <v>628-631</v>
      </c>
      <c r="H176" t="s">
        <v>921</v>
      </c>
      <c r="I176" t="s">
        <v>849</v>
      </c>
      <c r="J176" t="s">
        <v>509</v>
      </c>
      <c r="K176" t="str">
        <f t="shared" si="8"/>
        <v>Non-Medicinal Supply Activity  2.16.840.1.113883.10.20.22.4.50 CONF:1098-8745;CONF:1098-8746;CONF:1098-8747;CONF:1098-10509;CONF:1098-32514;CONF:1098-8748;CONF:1098-8749;CONF:1098-32363;CONF:1098-15498;CONF:1098-16867;CONF:1098-8751;CONF:1098-8752;CONF:1098-8754;CONF:1098-15900;CONF:1098-30277;CONF:1098-30278;CONF:1098-30279;CONF:1098-31393</v>
      </c>
      <c r="M176" t="str">
        <f t="shared" si="9"/>
        <v>{ 'id': '173', 'template_type': 'Entry', 'name': 'Non-Medicinal Supply Activity  [2.16.840.1.113883.10.20.22.4.50[628-631', 'name2': 'Non-Medicinal Supply Activity ', 'template': '2.16.840.1.113883.10.20.22.4.50', 'pageStart': '628', 'pages': '628-631', 'search': 'Non-Medicinal Supply Activity  2.16.840.1.113883.10.20.22.4.50 CONF:1098-8745;CONF:1098-8746;CONF:1098-8747;CONF:1098-10509;CONF:1098-32514;CONF:1098-8748;CONF:1098-8749;CONF:1098-32363;CONF:1098-15498;CONF:1098-16867;CONF:1098-8751;CONF:1098-8752;CONF:1098-8754;CONF:1098-15900;CONF:1098-30277;CONF:1098-30278;CONF:1098-30279;CONF:1098-31393' },</v>
      </c>
      <c r="N176" t="str">
        <f t="shared" si="10"/>
        <v>'2.16.840.1.113883.10.20.22.4.50',</v>
      </c>
    </row>
    <row r="177" spans="1:14" x14ac:dyDescent="0.25">
      <c r="A177">
        <f t="shared" si="11"/>
        <v>174</v>
      </c>
      <c r="B177" t="s">
        <v>950</v>
      </c>
      <c r="C177" t="s">
        <v>432</v>
      </c>
      <c r="D177" t="s">
        <v>931</v>
      </c>
      <c r="E177">
        <v>1144</v>
      </c>
      <c r="F177">
        <v>1153</v>
      </c>
      <c r="G177" t="str">
        <f>"CG_A_"&amp;E177-1000&amp;"-"&amp;F177-1000</f>
        <v>CG_A_144-153</v>
      </c>
      <c r="J177" t="s">
        <v>1292</v>
      </c>
      <c r="K177" t="str">
        <f t="shared" si="8"/>
        <v>Note Activity (Companion Guide) 2.16.840.1.113883.10.20.22.4.202 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</v>
      </c>
      <c r="M177" t="str">
        <f t="shared" si="9"/>
        <v>{ 'id': '174', 'template_type': 'Entry', 'name': 'Note Activity (Companion Guide) [2.16.840.1.113883.10.20.22.4.202[CG_A_144-153', 'name2': 'Note Activity (Companion Guide)', 'template': '2.16.840.1.113883.10.20.22.4.202', 'pageStart': '1144', 'pages': 'CG_A_144-153', 'search': 'Note Activity (Companion Guide) 2.16.840.1.113883.10.20.22.4.202 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' },</v>
      </c>
      <c r="N177" t="str">
        <f t="shared" si="10"/>
        <v>'2.16.840.1.113883.10.20.22.4.202',</v>
      </c>
    </row>
    <row r="178" spans="1:14" x14ac:dyDescent="0.25">
      <c r="A178">
        <f t="shared" si="11"/>
        <v>175</v>
      </c>
      <c r="B178" t="s">
        <v>301</v>
      </c>
      <c r="C178" t="s">
        <v>432</v>
      </c>
      <c r="D178" t="s">
        <v>302</v>
      </c>
      <c r="E178">
        <v>631</v>
      </c>
      <c r="G178" s="3" t="str">
        <f>VLOOKUP(D178,'2022_New_Pages'!$H$1:$I$215,2,0)</f>
        <v>631-635</v>
      </c>
      <c r="H178" t="s">
        <v>759</v>
      </c>
      <c r="I178" t="s">
        <v>660</v>
      </c>
      <c r="J178" t="s">
        <v>510</v>
      </c>
      <c r="K178" t="str">
        <f t="shared" si="8"/>
        <v>Number of Pressure Ulcers Observation  2.16.840.1.113883.10.20.22.4.76 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</v>
      </c>
      <c r="M178" t="str">
        <f t="shared" si="9"/>
        <v>{ 'id': '175', 'template_type': 'Entry', 'name': 'Number of Pressure Ulcers Observation  [2.16.840.1.113883.10.20.22.4.76[631-635', 'name2': 'Number of Pressure Ulcers Observation ', 'template': '2.16.840.1.113883.10.20.22.4.76', 'pageStart': '631', 'pages': '631-635', 'search': 'Number of Pressure Ulcers Observation  2.16.840.1.113883.10.20.22.4.76 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' },</v>
      </c>
      <c r="N178" t="str">
        <f t="shared" si="10"/>
        <v>'2.16.840.1.113883.10.20.22.4.76',</v>
      </c>
    </row>
    <row r="179" spans="1:14" x14ac:dyDescent="0.25">
      <c r="A179">
        <f t="shared" si="11"/>
        <v>176</v>
      </c>
      <c r="B179" t="s">
        <v>303</v>
      </c>
      <c r="C179" t="s">
        <v>432</v>
      </c>
      <c r="D179" t="s">
        <v>304</v>
      </c>
      <c r="E179">
        <v>635</v>
      </c>
      <c r="G179" s="3" t="str">
        <f>VLOOKUP(D179,'2022_New_Pages'!$H$1:$I$215,2,0)</f>
        <v>635-638</v>
      </c>
      <c r="H179" t="s">
        <v>850</v>
      </c>
      <c r="I179" t="s">
        <v>671</v>
      </c>
      <c r="J179" t="s">
        <v>511</v>
      </c>
      <c r="K179" t="str">
        <f t="shared" si="8"/>
        <v>Nutrition Assessment 2.16.840.1.113883.10.20.22.4.138 CONF:1098-32914;CONF:1098-32915;CONF:1098-32916;CONF:1098-32917;CONF:1098-32918;CONF:1098-32919;CONF:1098-32926;CONF:1098-32927;CONF:1098-32920;CONF:1098-32921;CONF:1098-32923;CONF:1098-32922;CONF:1098-32925;CONF:1098-32924</v>
      </c>
      <c r="M179" t="str">
        <f t="shared" si="9"/>
        <v>{ 'id': '176', 'template_type': 'Entry', 'name': 'Nutrition Assessment [2.16.840.1.113883.10.20.22.4.138[635-638', 'name2': 'Nutrition Assessment', 'template': '2.16.840.1.113883.10.20.22.4.138', 'pageStart': '635', 'pages': '635-638', 'search': 'Nutrition Assessment 2.16.840.1.113883.10.20.22.4.138 CONF:1098-32914;CONF:1098-32915;CONF:1098-32916;CONF:1098-32917;CONF:1098-32918;CONF:1098-32919;CONF:1098-32926;CONF:1098-32927;CONF:1098-32920;CONF:1098-32921;CONF:1098-32923;CONF:1098-32922;CONF:1098-32925;CONF:1098-32924' },</v>
      </c>
      <c r="N179" t="str">
        <f t="shared" si="10"/>
        <v>'2.16.840.1.113883.10.20.22.4.138',</v>
      </c>
    </row>
    <row r="180" spans="1:14" x14ac:dyDescent="0.25">
      <c r="A180">
        <f t="shared" si="11"/>
        <v>177</v>
      </c>
      <c r="B180" t="s">
        <v>305</v>
      </c>
      <c r="C180" t="s">
        <v>432</v>
      </c>
      <c r="D180" t="s">
        <v>652</v>
      </c>
      <c r="E180">
        <v>638</v>
      </c>
      <c r="G180" s="3" t="str">
        <f>VLOOKUP(D180,'2022_New_Pages'!$H$1:$I$215,2,0)</f>
        <v>638-643</v>
      </c>
      <c r="H180" t="s">
        <v>752</v>
      </c>
      <c r="I180" t="s">
        <v>665</v>
      </c>
      <c r="J180" t="s">
        <v>608</v>
      </c>
      <c r="K180" t="str">
        <f t="shared" si="8"/>
        <v>Nutrition Recommendation 2.16.840.1.113883.10.20.22.4.130 CONF:1098-30477;CONF:1098-30478;CONF:1098-30318;CONF:1098-30319;CONF:1098-30320;CONF:1098-31042;CONF:1098-31043;CONF:1098-30321;CONF:1098-30322</v>
      </c>
      <c r="M180" t="str">
        <f t="shared" si="9"/>
        <v>{ 'id': '177', 'template_type': 'Entry', 'name': 'Nutrition Recommendation [2.16.840.1.113883.10.20.22.4.130[638-643', 'name2': 'Nutrition Recommendation', 'template': '2.16.840.1.113883.10.20.22.4.130', 'pageStart': '638', 'pages': '638-643', 'search': 'Nutrition Recommendation 2.16.840.1.113883.10.20.22.4.130 CONF:1098-30477;CONF:1098-30478;CONF:1098-30318;CONF:1098-30319;CONF:1098-30320;CONF:1098-31042;CONF:1098-31043;CONF:1098-30321;CONF:1098-30322' },</v>
      </c>
      <c r="N180" t="str">
        <f t="shared" si="10"/>
        <v>'2.16.840.1.113883.10.20.22.4.130',</v>
      </c>
    </row>
    <row r="181" spans="1:14" x14ac:dyDescent="0.25">
      <c r="A181">
        <f t="shared" si="11"/>
        <v>178</v>
      </c>
      <c r="B181" t="s">
        <v>306</v>
      </c>
      <c r="C181" t="s">
        <v>432</v>
      </c>
      <c r="D181" t="s">
        <v>307</v>
      </c>
      <c r="E181">
        <v>643</v>
      </c>
      <c r="G181" s="3" t="str">
        <f>VLOOKUP(D181,'2022_New_Pages'!$H$1:$I$215,2,0)</f>
        <v>643-647</v>
      </c>
      <c r="H181" t="s">
        <v>851</v>
      </c>
      <c r="I181" t="s">
        <v>676</v>
      </c>
      <c r="J181" t="s">
        <v>512</v>
      </c>
      <c r="K181" t="str">
        <f t="shared" si="8"/>
        <v>Nutritional Status Observation 2.16.840.1.113883.10.20.22.4.124 CONF:1098-29841;CONF:1098-29842;CONF:1098-29843;CONF:1098-29844;CONF:1098-29845;CONF:1098-29846;CONF:1098-29897;CONF:1098-29898;CONF:1098-29852;CONF:1098-29853;CONF:1098-31867;CONF:1098-29854;CONF:1098-30323;CONF:1098-30335;CONF:1098-30336</v>
      </c>
      <c r="M181" t="str">
        <f t="shared" si="9"/>
        <v>{ 'id': '178', 'template_type': 'Entry', 'name': 'Nutritional Status Observation [2.16.840.1.113883.10.20.22.4.124[643-647', 'name2': 'Nutritional Status Observation', 'template': '2.16.840.1.113883.10.20.22.4.124', 'pageStart': '643', 'pages': '643-647', 'search': 'Nutritional Status Observation 2.16.840.1.113883.10.20.22.4.124 CONF:1098-29841;CONF:1098-29842;CONF:1098-29843;CONF:1098-29844;CONF:1098-29845;CONF:1098-29846;CONF:1098-29897;CONF:1098-29898;CONF:1098-29852;CONF:1098-29853;CONF:1098-31867;CONF:1098-29854;CONF:1098-30323;CONF:1098-30335;CONF:1098-30336' },</v>
      </c>
      <c r="N181" t="str">
        <f t="shared" si="10"/>
        <v>'2.16.840.1.113883.10.20.22.4.124',</v>
      </c>
    </row>
    <row r="182" spans="1:14" x14ac:dyDescent="0.25">
      <c r="A182">
        <f t="shared" si="11"/>
        <v>179</v>
      </c>
      <c r="B182" t="s">
        <v>308</v>
      </c>
      <c r="C182" t="s">
        <v>432</v>
      </c>
      <c r="D182" t="s">
        <v>309</v>
      </c>
      <c r="E182">
        <v>647</v>
      </c>
      <c r="G182" s="3" t="str">
        <f>VLOOKUP(D182,'2022_New_Pages'!$H$1:$I$215,2,0)</f>
        <v>647-651</v>
      </c>
      <c r="H182" t="s">
        <v>677</v>
      </c>
      <c r="I182" t="s">
        <v>852</v>
      </c>
      <c r="J182" t="s">
        <v>513</v>
      </c>
      <c r="K182" t="str">
        <f t="shared" si="8"/>
        <v>Outcome Observation 2.16.840.1.113883.10.20.22.4.144 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</v>
      </c>
      <c r="M182" t="str">
        <f t="shared" si="9"/>
        <v>{ 'id': '179', 'template_type': 'Entry', 'name': 'Outcome Observation [2.16.840.1.113883.10.20.22.4.144[647-651', 'name2': 'Outcome Observation', 'template': '2.16.840.1.113883.10.20.22.4.144', 'pageStart': '647', 'pages': '647-651', 'search': 'Outcome Observation 2.16.840.1.113883.10.20.22.4.144 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' },</v>
      </c>
      <c r="N182" t="str">
        <f t="shared" si="10"/>
        <v>'2.16.840.1.113883.10.20.22.4.144',</v>
      </c>
    </row>
    <row r="183" spans="1:14" x14ac:dyDescent="0.25">
      <c r="A183">
        <f t="shared" si="11"/>
        <v>180</v>
      </c>
      <c r="B183" t="s">
        <v>310</v>
      </c>
      <c r="C183" t="s">
        <v>432</v>
      </c>
      <c r="D183" t="s">
        <v>311</v>
      </c>
      <c r="E183">
        <v>651</v>
      </c>
      <c r="G183" s="3" t="str">
        <f>VLOOKUP(D183,'2022_New_Pages'!$H$1:$I$215,2,0)</f>
        <v>651-660</v>
      </c>
      <c r="H183" t="s">
        <v>853</v>
      </c>
      <c r="I183" t="s">
        <v>854</v>
      </c>
      <c r="J183" t="s">
        <v>514</v>
      </c>
      <c r="K183" t="str">
        <f t="shared" si="8"/>
        <v>Patient Referral Act  2.16.840.1.113883.10.20.22.4.140 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</v>
      </c>
      <c r="M183" t="str">
        <f t="shared" si="9"/>
        <v>{ 'id': '180', 'template_type': 'Entry', 'name': 'Patient Referral Act  [2.16.840.1.113883.10.20.22.4.140[651-660', 'name2': 'Patient Referral Act ', 'template': '2.16.840.1.113883.10.20.22.4.140', 'pageStart': '651', 'pages': '651-660', 'search': 'Patient Referral Act  2.16.840.1.113883.10.20.22.4.140 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' },</v>
      </c>
      <c r="N183" t="str">
        <f t="shared" si="10"/>
        <v>'2.16.840.1.113883.10.20.22.4.140',</v>
      </c>
    </row>
    <row r="184" spans="1:14" x14ac:dyDescent="0.25">
      <c r="A184">
        <f t="shared" si="11"/>
        <v>181</v>
      </c>
      <c r="B184" t="s">
        <v>312</v>
      </c>
      <c r="C184" t="s">
        <v>432</v>
      </c>
      <c r="D184" t="s">
        <v>313</v>
      </c>
      <c r="E184">
        <v>660</v>
      </c>
      <c r="G184" s="3" t="str">
        <f>VLOOKUP(D184,'2022_New_Pages'!$H$1:$I$215,2,0)</f>
        <v>660-663</v>
      </c>
      <c r="H184" t="s">
        <v>855</v>
      </c>
      <c r="I184" t="s">
        <v>856</v>
      </c>
      <c r="J184" t="s">
        <v>515</v>
      </c>
      <c r="K184" t="str">
        <f t="shared" si="8"/>
        <v>Planned Act   2.16.840.1.113883.10.20.22.4.39 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</v>
      </c>
      <c r="M184" t="str">
        <f t="shared" si="9"/>
        <v>{ 'id': '181', 'template_type': 'Entry', 'name': 'Planned Act   [2.16.840.1.113883.10.20.22.4.39[660-663', 'name2': 'Planned Act  ', 'template': '2.16.840.1.113883.10.20.22.4.39', 'pageStart': '660', 'pages': '660-663', 'search': 'Planned Act   2.16.840.1.113883.10.20.22.4.39 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' },</v>
      </c>
      <c r="N184" t="str">
        <f t="shared" si="10"/>
        <v>'2.16.840.1.113883.10.20.22.4.39',</v>
      </c>
    </row>
    <row r="185" spans="1:14" x14ac:dyDescent="0.25">
      <c r="A185">
        <f t="shared" si="11"/>
        <v>182</v>
      </c>
      <c r="B185" t="s">
        <v>314</v>
      </c>
      <c r="C185" t="s">
        <v>432</v>
      </c>
      <c r="D185" t="s">
        <v>315</v>
      </c>
      <c r="E185">
        <v>663</v>
      </c>
      <c r="G185" s="3" t="str">
        <f>VLOOKUP(D185,'2022_New_Pages'!$H$1:$I$215,2,0)</f>
        <v>663-667</v>
      </c>
      <c r="H185" t="s">
        <v>857</v>
      </c>
      <c r="I185" t="s">
        <v>671</v>
      </c>
      <c r="J185" t="s">
        <v>516</v>
      </c>
      <c r="K185" t="str">
        <f t="shared" si="8"/>
        <v>Planned Coverage 2.16.840.1.113883.10.20.22.4.129 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</v>
      </c>
      <c r="M185" t="str">
        <f t="shared" si="9"/>
        <v>{ 'id': '182', 'template_type': 'Entry', 'name': 'Planned Coverage [2.16.840.1.113883.10.20.22.4.129[663-667', 'name2': 'Planned Coverage', 'template': '2.16.840.1.113883.10.20.22.4.129', 'pageStart': '663', 'pages': '663-667', 'search': 'Planned Coverage 2.16.840.1.113883.10.20.22.4.129 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' },</v>
      </c>
      <c r="N185" t="str">
        <f t="shared" si="10"/>
        <v>'2.16.840.1.113883.10.20.22.4.129',</v>
      </c>
    </row>
    <row r="186" spans="1:14" x14ac:dyDescent="0.25">
      <c r="A186">
        <f t="shared" si="11"/>
        <v>183</v>
      </c>
      <c r="B186" t="s">
        <v>316</v>
      </c>
      <c r="C186" t="s">
        <v>432</v>
      </c>
      <c r="D186" t="s">
        <v>317</v>
      </c>
      <c r="E186">
        <v>667</v>
      </c>
      <c r="G186" s="3" t="str">
        <f>VLOOKUP(D186,'2022_New_Pages'!$H$1:$I$215,2,0)</f>
        <v>667-671</v>
      </c>
      <c r="H186" t="s">
        <v>858</v>
      </c>
      <c r="I186" t="s">
        <v>859</v>
      </c>
      <c r="J186" t="s">
        <v>517</v>
      </c>
      <c r="K186" t="str">
        <f t="shared" si="8"/>
        <v>Planned Encounter   2.16.840.1.113883.10.20.22.4.40 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</v>
      </c>
      <c r="M186" t="str">
        <f t="shared" si="9"/>
        <v>{ 'id': '183', 'template_type': 'Entry', 'name': 'Planned Encounter   [2.16.840.1.113883.10.20.22.4.40[667-671', 'name2': 'Planned Encounter  ', 'template': '2.16.840.1.113883.10.20.22.4.40', 'pageStart': '667', 'pages': '667-671', 'search': 'Planned Encounter   2.16.840.1.113883.10.20.22.4.40 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' },</v>
      </c>
      <c r="N186" t="str">
        <f t="shared" si="10"/>
        <v>'2.16.840.1.113883.10.20.22.4.40',</v>
      </c>
    </row>
    <row r="187" spans="1:14" x14ac:dyDescent="0.25">
      <c r="A187">
        <f t="shared" si="11"/>
        <v>184</v>
      </c>
      <c r="B187" t="s">
        <v>318</v>
      </c>
      <c r="C187" t="s">
        <v>432</v>
      </c>
      <c r="D187" t="s">
        <v>319</v>
      </c>
      <c r="E187">
        <v>671</v>
      </c>
      <c r="G187" s="3" t="str">
        <f>VLOOKUP(D187,'2022_New_Pages'!$H$1:$I$215,2,0)</f>
        <v>671-677</v>
      </c>
      <c r="H187" t="s">
        <v>860</v>
      </c>
      <c r="I187" t="s">
        <v>861</v>
      </c>
      <c r="J187" t="s">
        <v>518</v>
      </c>
      <c r="K187" t="str">
        <f t="shared" si="8"/>
        <v>Planned Immunization Activity  2.16.840.1.113883.10.20.22.4.120 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</v>
      </c>
      <c r="M187" t="str">
        <f t="shared" si="9"/>
        <v>{ 'id': '184', 'template_type': 'Entry', 'name': 'Planned Immunization Activity  [2.16.840.1.113883.10.20.22.4.120[671-677', 'name2': 'Planned Immunization Activity ', 'template': '2.16.840.1.113883.10.20.22.4.120', 'pageStart': '671', 'pages': '671-677', 'search': 'Planned Immunization Activity  2.16.840.1.113883.10.20.22.4.120 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' },</v>
      </c>
      <c r="N187" t="str">
        <f t="shared" si="10"/>
        <v>'2.16.840.1.113883.10.20.22.4.120',</v>
      </c>
    </row>
    <row r="188" spans="1:14" x14ac:dyDescent="0.25">
      <c r="A188">
        <f t="shared" si="11"/>
        <v>185</v>
      </c>
      <c r="B188" t="s">
        <v>320</v>
      </c>
      <c r="C188" t="s">
        <v>432</v>
      </c>
      <c r="D188" t="s">
        <v>321</v>
      </c>
      <c r="E188">
        <v>677</v>
      </c>
      <c r="G188" s="3" t="str">
        <f>VLOOKUP(D188,'2022_New_Pages'!$H$1:$I$215,2,0)</f>
        <v>677-686</v>
      </c>
      <c r="H188" t="s">
        <v>862</v>
      </c>
      <c r="I188" t="s">
        <v>863</v>
      </c>
      <c r="J188" t="s">
        <v>519</v>
      </c>
      <c r="K188" t="str">
        <f t="shared" si="8"/>
        <v>Planned Intervention Act   2.16.840.1.113883.10.20.22.4.146 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</v>
      </c>
      <c r="M188" t="str">
        <f t="shared" si="9"/>
        <v>{ 'id': '185', 'template_type': 'Entry', 'name': 'Planned Intervention Act   [2.16.840.1.113883.10.20.22.4.146[677-686', 'name2': 'Planned Intervention Act  ', 'template': '2.16.840.1.113883.10.20.22.4.146', 'pageStart': '677', 'pages': '677-686', 'search': 'Planned Intervention Act   2.16.840.1.113883.10.20.22.4.146 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' },</v>
      </c>
      <c r="N188" t="str">
        <f t="shared" si="10"/>
        <v>'2.16.840.1.113883.10.20.22.4.146',</v>
      </c>
    </row>
    <row r="189" spans="1:14" x14ac:dyDescent="0.25">
      <c r="A189">
        <f t="shared" si="11"/>
        <v>186</v>
      </c>
      <c r="B189" t="s">
        <v>322</v>
      </c>
      <c r="C189" t="s">
        <v>432</v>
      </c>
      <c r="D189" t="s">
        <v>323</v>
      </c>
      <c r="E189">
        <v>686</v>
      </c>
      <c r="G189" s="3" t="str">
        <f>VLOOKUP(D189,'2022_New_Pages'!$H$1:$I$215,2,0)</f>
        <v>686-692</v>
      </c>
      <c r="H189" t="s">
        <v>864</v>
      </c>
      <c r="I189" t="s">
        <v>865</v>
      </c>
      <c r="J189" t="s">
        <v>520</v>
      </c>
      <c r="K189" t="str">
        <f t="shared" si="8"/>
        <v>Planned Medication Activity  2.16.840.1.113883.10.20.22.4.42 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</v>
      </c>
      <c r="M189" t="str">
        <f t="shared" si="9"/>
        <v>{ 'id': '186', 'template_type': 'Entry', 'name': 'Planned Medication Activity  [2.16.840.1.113883.10.20.22.4.42[686-692', 'name2': 'Planned Medication Activity ', 'template': '2.16.840.1.113883.10.20.22.4.42', 'pageStart': '686', 'pages': '686-692', 'search': 'Planned Medication Activity  2.16.840.1.113883.10.20.22.4.42 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' },</v>
      </c>
      <c r="N189" t="str">
        <f t="shared" si="10"/>
        <v>'2.16.840.1.113883.10.20.22.4.42',</v>
      </c>
    </row>
    <row r="190" spans="1:14" x14ac:dyDescent="0.25">
      <c r="A190">
        <f t="shared" si="11"/>
        <v>187</v>
      </c>
      <c r="B190" t="s">
        <v>324</v>
      </c>
      <c r="C190" t="s">
        <v>432</v>
      </c>
      <c r="D190" t="s">
        <v>325</v>
      </c>
      <c r="E190">
        <v>692</v>
      </c>
      <c r="G190" s="3" t="str">
        <f>VLOOKUP(D190,'2022_New_Pages'!$H$1:$I$215,2,0)</f>
        <v>692-697</v>
      </c>
      <c r="H190" t="s">
        <v>866</v>
      </c>
      <c r="I190" t="s">
        <v>867</v>
      </c>
      <c r="J190" t="s">
        <v>521</v>
      </c>
      <c r="K190" t="str">
        <f t="shared" si="8"/>
        <v>Planned Observation   2.16.840.1.113883.10.20.22.4.44 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</v>
      </c>
      <c r="M190" t="str">
        <f t="shared" si="9"/>
        <v>{ 'id': '187', 'template_type': 'Entry', 'name': 'Planned Observation   [2.16.840.1.113883.10.20.22.4.44[692-697', 'name2': 'Planned Observation  ', 'template': '2.16.840.1.113883.10.20.22.4.44', 'pageStart': '692', 'pages': '692-697', 'search': 'Planned Observation   2.16.840.1.113883.10.20.22.4.44 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' },</v>
      </c>
      <c r="N190" t="str">
        <f t="shared" si="10"/>
        <v>'2.16.840.1.113883.10.20.22.4.44',</v>
      </c>
    </row>
    <row r="191" spans="1:14" x14ac:dyDescent="0.25">
      <c r="A191">
        <f t="shared" si="11"/>
        <v>188</v>
      </c>
      <c r="B191" t="s">
        <v>1904</v>
      </c>
      <c r="C191" t="s">
        <v>432</v>
      </c>
      <c r="D191" t="s">
        <v>327</v>
      </c>
      <c r="E191">
        <v>1153</v>
      </c>
      <c r="F191">
        <v>1161</v>
      </c>
      <c r="G191" t="str">
        <f>"CG_A_"&amp;E191-1000&amp;"-"&amp;F191-1000</f>
        <v>CG_A_153-161</v>
      </c>
      <c r="H191" t="s">
        <v>868</v>
      </c>
      <c r="I191" t="s">
        <v>869</v>
      </c>
      <c r="J191" t="s">
        <v>522</v>
      </c>
      <c r="K191" t="str">
        <f t="shared" si="8"/>
        <v>Planned Procedure (Companion Guide) 2.16.840.1.113883.10.20.22.4.41 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</v>
      </c>
      <c r="M191" t="str">
        <f t="shared" si="9"/>
        <v>{ 'id': '188', 'template_type': 'Entry', 'name': 'Planned Procedure (Companion Guide) [2.16.840.1.113883.10.20.22.4.41[CG_A_153-161', 'name2': 'Planned Procedure (Companion Guide)', 'template': '2.16.840.1.113883.10.20.22.4.41', 'pageStart': '1153', 'pages': 'CG_A_153-161', 'search': 'Planned Procedure (Companion Guide) 2.16.840.1.113883.10.20.22.4.41 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' },</v>
      </c>
      <c r="N191" t="str">
        <f t="shared" si="10"/>
        <v>'2.16.840.1.113883.10.20.22.4.41',</v>
      </c>
    </row>
    <row r="192" spans="1:14" x14ac:dyDescent="0.25">
      <c r="A192">
        <f t="shared" si="11"/>
        <v>189</v>
      </c>
      <c r="B192" t="s">
        <v>328</v>
      </c>
      <c r="C192" t="s">
        <v>432</v>
      </c>
      <c r="D192" t="s">
        <v>329</v>
      </c>
      <c r="E192">
        <v>703</v>
      </c>
      <c r="G192" s="3" t="str">
        <f>VLOOKUP(D192,'2022_New_Pages'!$H$1:$I$215,2,0)</f>
        <v>703-709</v>
      </c>
      <c r="H192" t="s">
        <v>870</v>
      </c>
      <c r="I192" t="s">
        <v>871</v>
      </c>
      <c r="J192" t="s">
        <v>523</v>
      </c>
      <c r="K192" t="str">
        <f t="shared" si="8"/>
        <v>Planned Supply  2.16.840.1.113883.10.20.22.4.43 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</v>
      </c>
      <c r="M192" t="str">
        <f t="shared" si="9"/>
        <v>{ 'id': '189', 'template_type': 'Entry', 'name': 'Planned Supply  [2.16.840.1.113883.10.20.22.4.43[703-709', 'name2': 'Planned Supply ', 'template': '2.16.840.1.113883.10.20.22.4.43', 'pageStart': '703', 'pages': '703-709', 'search': 'Planned Supply  2.16.840.1.113883.10.20.22.4.43 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' },</v>
      </c>
      <c r="N192" t="str">
        <f t="shared" si="10"/>
        <v>'2.16.840.1.113883.10.20.22.4.43',</v>
      </c>
    </row>
    <row r="193" spans="1:14" x14ac:dyDescent="0.25">
      <c r="A193">
        <f t="shared" si="11"/>
        <v>190</v>
      </c>
      <c r="B193" t="s">
        <v>1903</v>
      </c>
      <c r="C193" t="s">
        <v>432</v>
      </c>
      <c r="D193" t="s">
        <v>331</v>
      </c>
      <c r="E193">
        <v>1161</v>
      </c>
      <c r="F193">
        <v>1175</v>
      </c>
      <c r="G193" t="str">
        <f>"CG_A_"&amp;E193-1000&amp;"-"&amp;F193-1000</f>
        <v>CG_A_161-175</v>
      </c>
      <c r="H193" t="s">
        <v>757</v>
      </c>
      <c r="I193" t="s">
        <v>678</v>
      </c>
      <c r="J193" t="s">
        <v>524</v>
      </c>
      <c r="K193" t="str">
        <f t="shared" si="8"/>
        <v>Policy Activity (Companion Guide) 2.16.840.1.113883.10.20.22.4.61 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</v>
      </c>
      <c r="M193" t="str">
        <f t="shared" si="9"/>
        <v>{ 'id': '190', 'template_type': 'Entry', 'name': 'Policy Activity (Companion Guide) [2.16.840.1.113883.10.20.22.4.61[CG_A_161-175', 'name2': 'Policy Activity (Companion Guide)', 'template': '2.16.840.1.113883.10.20.22.4.61', 'pageStart': '1161', 'pages': 'CG_A_161-175', 'search': 'Policy Activity (Companion Guide) 2.16.840.1.113883.10.20.22.4.61 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' },</v>
      </c>
      <c r="N193" t="str">
        <f t="shared" si="10"/>
        <v>'2.16.840.1.113883.10.20.22.4.61',</v>
      </c>
    </row>
    <row r="194" spans="1:14" x14ac:dyDescent="0.25">
      <c r="A194">
        <f t="shared" si="11"/>
        <v>191</v>
      </c>
      <c r="B194" t="s">
        <v>332</v>
      </c>
      <c r="C194" t="s">
        <v>432</v>
      </c>
      <c r="D194" t="s">
        <v>333</v>
      </c>
      <c r="E194">
        <v>721</v>
      </c>
      <c r="G194" s="3" t="str">
        <f>VLOOKUP(D194,'2022_New_Pages'!$H$1:$I$215,2,0)</f>
        <v>721-723</v>
      </c>
      <c r="H194" t="s">
        <v>872</v>
      </c>
      <c r="I194" t="s">
        <v>715</v>
      </c>
      <c r="J194" t="s">
        <v>525</v>
      </c>
      <c r="K194" t="str">
        <f t="shared" si="8"/>
        <v>Postprocedure Diagnosis   2.16.840.1.113883.10.20.22.4.51 CONF:1198-8756;CONF:1198-8757;CONF:1198-16766;CONF:1198-16767;CONF:1198-32539;CONF:1198-19151;CONF:1198-19152;CONF:1198-32166;CONF:1198-8759;CONF:1198-8760;CONF:1198-15583</v>
      </c>
      <c r="M194" t="str">
        <f t="shared" si="9"/>
        <v>{ 'id': '191', 'template_type': 'Entry', 'name': 'Postprocedure Diagnosis   [2.16.840.1.113883.10.20.22.4.51[721-723', 'name2': 'Postprocedure Diagnosis  ', 'template': '2.16.840.1.113883.10.20.22.4.51', 'pageStart': '721', 'pages': '721-723', 'search': 'Postprocedure Diagnosis   2.16.840.1.113883.10.20.22.4.51 CONF:1198-8756;CONF:1198-8757;CONF:1198-16766;CONF:1198-16767;CONF:1198-32539;CONF:1198-19151;CONF:1198-19152;CONF:1198-32166;CONF:1198-8759;CONF:1198-8760;CONF:1198-15583' },</v>
      </c>
      <c r="N194" t="str">
        <f t="shared" si="10"/>
        <v>'2.16.840.1.113883.10.20.22.4.51',</v>
      </c>
    </row>
    <row r="195" spans="1:14" x14ac:dyDescent="0.25">
      <c r="A195">
        <f t="shared" si="11"/>
        <v>192</v>
      </c>
      <c r="B195" t="s">
        <v>334</v>
      </c>
      <c r="C195" t="s">
        <v>432</v>
      </c>
      <c r="D195" t="s">
        <v>335</v>
      </c>
      <c r="E195">
        <v>723</v>
      </c>
      <c r="G195" s="3" t="str">
        <f>VLOOKUP(D195,'2022_New_Pages'!$H$1:$I$215,2,0)</f>
        <v>723-725</v>
      </c>
      <c r="H195" t="s">
        <v>873</v>
      </c>
      <c r="I195" t="s">
        <v>660</v>
      </c>
      <c r="J195" t="s">
        <v>526</v>
      </c>
      <c r="K195" t="str">
        <f t="shared" si="8"/>
        <v>Precondition for Substance Administration   2.16.840.1.113883.10.20.22.4.25 CONF:1098-7372;CONF:1098-10517;CONF:1098-32603;CONF:1098-32396;CONF:1098-32397;CONF:1098-32398;CONF:1098-7369</v>
      </c>
      <c r="M195" t="str">
        <f t="shared" si="9"/>
        <v>{ 'id': '192', 'template_type': 'Entry', 'name': 'Precondition for Substance Administration   [2.16.840.1.113883.10.20.22.4.25[723-725', 'name2': 'Precondition for Substance Administration  ', 'template': '2.16.840.1.113883.10.20.22.4.25', 'pageStart': '723', 'pages': '723-725', 'search': 'Precondition for Substance Administration   2.16.840.1.113883.10.20.22.4.25 CONF:1098-7372;CONF:1098-10517;CONF:1098-32603;CONF:1098-32396;CONF:1098-32397;CONF:1098-32398;CONF:1098-7369' },</v>
      </c>
      <c r="N195" t="str">
        <f t="shared" si="10"/>
        <v>'2.16.840.1.113883.10.20.22.4.25',</v>
      </c>
    </row>
    <row r="196" spans="1:14" x14ac:dyDescent="0.25">
      <c r="A196">
        <f t="shared" si="11"/>
        <v>193</v>
      </c>
      <c r="B196" t="s">
        <v>1896</v>
      </c>
      <c r="C196" t="s">
        <v>432</v>
      </c>
      <c r="D196" t="s">
        <v>1881</v>
      </c>
      <c r="E196">
        <v>1175</v>
      </c>
      <c r="F196">
        <v>1178</v>
      </c>
      <c r="G196" t="str">
        <f>"CG_A_"&amp;E196-1000&amp;"-"&amp;F196-1000</f>
        <v>CG_A_175-178</v>
      </c>
      <c r="J196" s="2" t="s">
        <v>1918</v>
      </c>
      <c r="K196" t="str">
        <f t="shared" ref="K196:K252" si="12">B196&amp;" "&amp;D196&amp;" "&amp;J196</f>
        <v>Pregnancy Intention in Next Year (Companion Guide) 2.16.840.1.113883.10.20.22.4.281 CONF:4537-26557;CONF:4537-26558;CONF:4537-26549;CONF:4537-26552;CONF:4537-26553;CONF:4537-26981;CONF:4537-26550;CONF:4537-26554;CONF:4537-26555;CONF:4537-26551;CONF:4537-26556;CONF:4537-26560;CONF:4537-26821;CONF:4537-26822;CONF:4537-26559;</v>
      </c>
      <c r="M196" t="str">
        <f t="shared" ref="M196:M252" si="13">"{ 'id': '"&amp;A196&amp;"', 'template_type': '"&amp;C196&amp;"', 'name': '"&amp;B196&amp;" ["&amp;D196&amp;"["&amp;G196&amp;"', 'name2': '"&amp;B196&amp;"', 'template': '"&amp;D196&amp;"', 'pageStart': '"&amp;E196&amp;"', 'pages': '"&amp;G196&amp;"', 'search': '"&amp;K196&amp;"' },"</f>
        <v>{ 'id': '193', 'template_type': 'Entry', 'name': 'Pregnancy Intention in Next Year (Companion Guide) [2.16.840.1.113883.10.20.22.4.281[CG_A_175-178', 'name2': 'Pregnancy Intention in Next Year (Companion Guide)', 'template': '2.16.840.1.113883.10.20.22.4.281', 'pageStart': '1175', 'pages': 'CG_A_175-178', 'search': 'Pregnancy Intention in Next Year (Companion Guide) 2.16.840.1.113883.10.20.22.4.281 CONF:4537-26557;CONF:4537-26558;CONF:4537-26549;CONF:4537-26552;CONF:4537-26553;CONF:4537-26981;CONF:4537-26550;CONF:4537-26554;CONF:4537-26555;CONF:4537-26551;CONF:4537-26556;CONF:4537-26560;CONF:4537-26821;CONF:4537-26822;CONF:4537-26559;' },</v>
      </c>
      <c r="N196" t="str">
        <f t="shared" ref="N196:N252" si="14">"'"&amp;D196&amp;"',"</f>
        <v>'2.16.840.1.113883.10.20.22.4.281',</v>
      </c>
    </row>
    <row r="197" spans="1:14" x14ac:dyDescent="0.25">
      <c r="A197">
        <f t="shared" si="11"/>
        <v>194</v>
      </c>
      <c r="B197" t="s">
        <v>336</v>
      </c>
      <c r="C197" t="s">
        <v>432</v>
      </c>
      <c r="D197" t="s">
        <v>337</v>
      </c>
      <c r="E197">
        <v>725</v>
      </c>
      <c r="G197" s="3" t="str">
        <f>VLOOKUP(D197,'2022_New_Pages'!$H$1:$I$215,2,0)</f>
        <v>725-727</v>
      </c>
      <c r="H197" t="s">
        <v>874</v>
      </c>
      <c r="I197" t="s">
        <v>679</v>
      </c>
      <c r="J197" t="s">
        <v>527</v>
      </c>
      <c r="K197" t="str">
        <f t="shared" si="12"/>
        <v>Pregnancy Observation 2.16.840.1.113883.10.20.15.3.8 CONF:81-451;CONF:81-452;CONF:81-16768;CONF:81-16868;CONF:81-19153;CONF:81-19154;CONF:81-26505;CONF:81-455;CONF:81-19110;CONF:81-2018;CONF:81-457;CONF:81-458;CONF:81-459;CONF:81-15584</v>
      </c>
      <c r="M197" t="str">
        <f t="shared" si="13"/>
        <v>{ 'id': '194', 'template_type': 'Entry', 'name': 'Pregnancy Observation [2.16.840.1.113883.10.20.15.3.8[725-727', 'name2': 'Pregnancy Observation', 'template': '2.16.840.1.113883.10.20.15.3.8', 'pageStart': '725', 'pages': '725-727', 'search': 'Pregnancy Observation 2.16.840.1.113883.10.20.15.3.8 CONF:81-451;CONF:81-452;CONF:81-16768;CONF:81-16868;CONF:81-19153;CONF:81-19154;CONF:81-26505;CONF:81-455;CONF:81-19110;CONF:81-2018;CONF:81-457;CONF:81-458;CONF:81-459;CONF:81-15584' },</v>
      </c>
      <c r="N197" t="str">
        <f t="shared" si="14"/>
        <v>'2.16.840.1.113883.10.20.15.3.8',</v>
      </c>
    </row>
    <row r="198" spans="1:14" x14ac:dyDescent="0.25">
      <c r="A198">
        <f t="shared" ref="A198:A252" si="15">+A197+1</f>
        <v>195</v>
      </c>
      <c r="B198" t="s">
        <v>338</v>
      </c>
      <c r="C198" t="s">
        <v>432</v>
      </c>
      <c r="D198" t="s">
        <v>339</v>
      </c>
      <c r="E198">
        <v>727</v>
      </c>
      <c r="G198" s="3" t="str">
        <f>VLOOKUP(D198,'2022_New_Pages'!$H$1:$I$215,2,0)</f>
        <v>727-729</v>
      </c>
      <c r="H198" t="s">
        <v>875</v>
      </c>
      <c r="I198" t="s">
        <v>715</v>
      </c>
      <c r="J198" t="s">
        <v>528</v>
      </c>
      <c r="K198" t="str">
        <f t="shared" si="12"/>
        <v>Preoperative Diagnosis   2.16.840.1.113883.10.20.22.4.65 CONF:1198-10090;CONF:1198-10091;CONF:1198-16770;CONF:1198-16771;CONF:1198-32540;CONF:1198-19155;CONF:1198-19156;CONF:1198-32167;CONF:1198-10093;CONF:1198-10094;CONF:1198-15605</v>
      </c>
      <c r="M198" t="str">
        <f t="shared" si="13"/>
        <v>{ 'id': '195', 'template_type': 'Entry', 'name': 'Preoperative Diagnosis   [2.16.840.1.113883.10.20.22.4.65[727-729', 'name2': 'Preoperative Diagnosis  ', 'template': '2.16.840.1.113883.10.20.22.4.65', 'pageStart': '727', 'pages': '727-729', 'search': 'Preoperative Diagnosis   2.16.840.1.113883.10.20.22.4.65 CONF:1198-10090;CONF:1198-10091;CONF:1198-16770;CONF:1198-16771;CONF:1198-32540;CONF:1198-19155;CONF:1198-19156;CONF:1198-32167;CONF:1198-10093;CONF:1198-10094;CONF:1198-15605' },</v>
      </c>
      <c r="N198" t="str">
        <f t="shared" si="14"/>
        <v>'2.16.840.1.113883.10.20.22.4.65',</v>
      </c>
    </row>
    <row r="199" spans="1:14" x14ac:dyDescent="0.25">
      <c r="A199">
        <f t="shared" si="15"/>
        <v>196</v>
      </c>
      <c r="B199" t="s">
        <v>340</v>
      </c>
      <c r="C199" t="s">
        <v>432</v>
      </c>
      <c r="D199" t="s">
        <v>341</v>
      </c>
      <c r="E199">
        <v>729</v>
      </c>
      <c r="G199" s="3" t="str">
        <f>VLOOKUP(D199,'2022_New_Pages'!$H$1:$I$215,2,0)</f>
        <v>729-735</v>
      </c>
      <c r="H199" t="s">
        <v>800</v>
      </c>
      <c r="I199" t="s">
        <v>660</v>
      </c>
      <c r="J199" t="s">
        <v>529</v>
      </c>
      <c r="K199" t="str">
        <f t="shared" si="12"/>
        <v>Pressure Ulcer Observation (DEPRECATED)  2.16.840.1.113883.10.20.22.4.70 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</v>
      </c>
      <c r="M199" t="str">
        <f t="shared" si="13"/>
        <v>{ 'id': '196', 'template_type': 'Entry', 'name': 'Pressure Ulcer Observation (DEPRECATED)  [2.16.840.1.113883.10.20.22.4.70[729-735', 'name2': 'Pressure Ulcer Observation (DEPRECATED) ', 'template': '2.16.840.1.113883.10.20.22.4.70', 'pageStart': '729', 'pages': '729-735', 'search': 'Pressure Ulcer Observation (DEPRECATED)  2.16.840.1.113883.10.20.22.4.70 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' },</v>
      </c>
      <c r="N199" t="str">
        <f t="shared" si="14"/>
        <v>'2.16.840.1.113883.10.20.22.4.70',</v>
      </c>
    </row>
    <row r="200" spans="1:14" x14ac:dyDescent="0.25">
      <c r="A200">
        <f t="shared" si="15"/>
        <v>197</v>
      </c>
      <c r="B200" t="s">
        <v>342</v>
      </c>
      <c r="C200" t="s">
        <v>432</v>
      </c>
      <c r="D200" t="s">
        <v>343</v>
      </c>
      <c r="E200">
        <v>735</v>
      </c>
      <c r="G200" s="3" t="str">
        <f>VLOOKUP(D200,'2022_New_Pages'!$H$1:$I$215,2,0)</f>
        <v>735-738</v>
      </c>
      <c r="H200" t="s">
        <v>876</v>
      </c>
      <c r="I200" t="s">
        <v>671</v>
      </c>
      <c r="J200" t="s">
        <v>530</v>
      </c>
      <c r="K200" t="str">
        <f t="shared" si="12"/>
        <v>Priority Preference 2.16.840.1.113883.10.20.22.4.143 CONF:1098-30949;CONF:1098-30950;CONF:1098-30951;CONF:1098-30952;CONF:1098-30953;CONF:1098-30954;CONF:1098-30955;CONF:1098-30956;CONF:1098-32327;CONF:1098-30957;CONF:1098-30958</v>
      </c>
      <c r="M200" t="str">
        <f t="shared" si="13"/>
        <v>{ 'id': '197', 'template_type': 'Entry', 'name': 'Priority Preference [2.16.840.1.113883.10.20.22.4.143[735-738', 'name2': 'Priority Preference', 'template': '2.16.840.1.113883.10.20.22.4.143', 'pageStart': '735', 'pages': '735-738', 'search': 'Priority Preference 2.16.840.1.113883.10.20.22.4.143 CONF:1098-30949;CONF:1098-30950;CONF:1098-30951;CONF:1098-30952;CONF:1098-30953;CONF:1098-30954;CONF:1098-30955;CONF:1098-30956;CONF:1098-32327;CONF:1098-30957;CONF:1098-30958' },</v>
      </c>
      <c r="N200" t="str">
        <f t="shared" si="14"/>
        <v>'2.16.840.1.113883.10.20.22.4.143',</v>
      </c>
    </row>
    <row r="201" spans="1:14" x14ac:dyDescent="0.25">
      <c r="A201">
        <f t="shared" si="15"/>
        <v>198</v>
      </c>
      <c r="B201" t="s">
        <v>344</v>
      </c>
      <c r="C201" t="s">
        <v>432</v>
      </c>
      <c r="D201" t="s">
        <v>345</v>
      </c>
      <c r="E201">
        <v>738</v>
      </c>
      <c r="G201" s="3" t="str">
        <f>VLOOKUP(D201,'2022_New_Pages'!$H$1:$I$215,2,0)</f>
        <v>738-743</v>
      </c>
      <c r="H201" t="s">
        <v>877</v>
      </c>
      <c r="I201" t="s">
        <v>878</v>
      </c>
      <c r="J201" t="s">
        <v>531</v>
      </c>
      <c r="K201" t="str">
        <f t="shared" si="12"/>
        <v>Problem Concern Act  2.16.840.1.113883.10.20.22.4.3 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</v>
      </c>
      <c r="M201" t="str">
        <f t="shared" si="13"/>
        <v>{ 'id': '198', 'template_type': 'Entry', 'name': 'Problem Concern Act  [2.16.840.1.113883.10.20.22.4.3[738-743', 'name2': 'Problem Concern Act ', 'template': '2.16.840.1.113883.10.20.22.4.3', 'pageStart': '738', 'pages': '738-743', 'search': 'Problem Concern Act  2.16.840.1.113883.10.20.22.4.3 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' },</v>
      </c>
      <c r="N201" t="str">
        <f t="shared" si="14"/>
        <v>'2.16.840.1.113883.10.20.22.4.3',</v>
      </c>
    </row>
    <row r="202" spans="1:14" x14ac:dyDescent="0.25">
      <c r="A202">
        <f t="shared" si="15"/>
        <v>199</v>
      </c>
      <c r="B202" t="s">
        <v>1902</v>
      </c>
      <c r="C202" t="s">
        <v>432</v>
      </c>
      <c r="D202" t="s">
        <v>347</v>
      </c>
      <c r="E202">
        <v>1188</v>
      </c>
      <c r="F202">
        <v>1198</v>
      </c>
      <c r="G202" t="str">
        <f>"CG_A_"&amp;E202-1000&amp;"-"&amp;F202-1000</f>
        <v>CG_A_188-198</v>
      </c>
      <c r="H202" t="s">
        <v>879</v>
      </c>
      <c r="I202" t="s">
        <v>880</v>
      </c>
      <c r="J202" t="s">
        <v>532</v>
      </c>
      <c r="K202" t="str">
        <f t="shared" si="12"/>
        <v>Problem Observation (Companion Guide) 2.16.840.1.113883.10.20.22.4.4 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</v>
      </c>
      <c r="M202" t="str">
        <f t="shared" si="13"/>
        <v>{ 'id': '199', 'template_type': 'Entry', 'name': 'Problem Observation (Companion Guide) [2.16.840.1.113883.10.20.22.4.4[CG_A_188-198', 'name2': 'Problem Observation (Companion Guide)', 'template': '2.16.840.1.113883.10.20.22.4.4', 'pageStart': '1188', 'pages': 'CG_A_188-198', 'search': 'Problem Observation (Companion Guide) 2.16.840.1.113883.10.20.22.4.4 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' },</v>
      </c>
      <c r="N202" t="str">
        <f t="shared" si="14"/>
        <v>'2.16.840.1.113883.10.20.22.4.4',</v>
      </c>
    </row>
    <row r="203" spans="1:14" x14ac:dyDescent="0.25">
      <c r="A203">
        <f t="shared" si="15"/>
        <v>200</v>
      </c>
      <c r="B203" t="s">
        <v>350</v>
      </c>
      <c r="C203" t="s">
        <v>432</v>
      </c>
      <c r="D203" t="s">
        <v>351</v>
      </c>
      <c r="E203">
        <v>756</v>
      </c>
      <c r="G203" s="3" t="str">
        <f>VLOOKUP(D203,'2022_New_Pages'!$H$1:$I$215,2,0)</f>
        <v>756-758</v>
      </c>
      <c r="H203" t="s">
        <v>715</v>
      </c>
      <c r="I203" t="s">
        <v>660</v>
      </c>
      <c r="J203" t="s">
        <v>533</v>
      </c>
      <c r="K203" t="str">
        <f t="shared" si="12"/>
        <v>Problem Status  2.16.840.1.113883.10.20.22.4.6 CONF:1198-7357;CONF:1198-7358;CONF:1198-7359;CONF:1198-10518;CONF:1198-32961;CONF:1198-19162;CONF:1198-19163;CONF:1198-7364;CONF:1198-19113;CONF:1198-7365</v>
      </c>
      <c r="M203" t="str">
        <f t="shared" si="13"/>
        <v>{ 'id': '200', 'template_type': 'Entry', 'name': 'Problem Status  [2.16.840.1.113883.10.20.22.4.6[756-758', 'name2': 'Problem Status ', 'template': '2.16.840.1.113883.10.20.22.4.6', 'pageStart': '756', 'pages': '756-758', 'search': 'Problem Status  2.16.840.1.113883.10.20.22.4.6 CONF:1198-7357;CONF:1198-7358;CONF:1198-7359;CONF:1198-10518;CONF:1198-32961;CONF:1198-19162;CONF:1198-19163;CONF:1198-7364;CONF:1198-19113;CONF:1198-7365' },</v>
      </c>
      <c r="N203" t="str">
        <f t="shared" si="14"/>
        <v>'2.16.840.1.113883.10.20.22.4.6',</v>
      </c>
    </row>
    <row r="204" spans="1:14" x14ac:dyDescent="0.25">
      <c r="A204">
        <f t="shared" si="15"/>
        <v>201</v>
      </c>
      <c r="B204" t="s">
        <v>352</v>
      </c>
      <c r="C204" t="s">
        <v>432</v>
      </c>
      <c r="D204" t="s">
        <v>353</v>
      </c>
      <c r="E204">
        <v>758</v>
      </c>
      <c r="G204" s="3" t="str">
        <f>VLOOKUP(D204,'2022_New_Pages'!$H$1:$I$215,2,0)</f>
        <v>758-765</v>
      </c>
      <c r="H204" t="s">
        <v>883</v>
      </c>
      <c r="I204" t="s">
        <v>884</v>
      </c>
      <c r="J204" t="s">
        <v>534</v>
      </c>
      <c r="K204" t="str">
        <f t="shared" si="12"/>
        <v>Procedure Activity Act   2.16.840.1.113883.10.20.22.4.12 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</v>
      </c>
      <c r="M204" t="str">
        <f t="shared" si="13"/>
        <v>{ 'id': '201', 'template_type': 'Entry', 'name': 'Procedure Activity Act   [2.16.840.1.113883.10.20.22.4.12[758-765', 'name2': 'Procedure Activity Act  ', 'template': '2.16.840.1.113883.10.20.22.4.12', 'pageStart': '758', 'pages': '758-765', 'search': 'Procedure Activity Act   2.16.840.1.113883.10.20.22.4.12 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' },</v>
      </c>
      <c r="N204" t="str">
        <f t="shared" si="14"/>
        <v>'2.16.840.1.113883.10.20.22.4.12',</v>
      </c>
    </row>
    <row r="205" spans="1:14" x14ac:dyDescent="0.25">
      <c r="A205">
        <f t="shared" si="15"/>
        <v>202</v>
      </c>
      <c r="B205" t="s">
        <v>354</v>
      </c>
      <c r="C205" t="s">
        <v>432</v>
      </c>
      <c r="D205" t="s">
        <v>355</v>
      </c>
      <c r="E205">
        <v>765</v>
      </c>
      <c r="G205" s="3" t="str">
        <f>VLOOKUP(D205,'2022_New_Pages'!$H$1:$I$215,2,0)</f>
        <v>765-772</v>
      </c>
      <c r="H205" t="s">
        <v>885</v>
      </c>
      <c r="I205" t="s">
        <v>886</v>
      </c>
      <c r="J205" t="s">
        <v>535</v>
      </c>
      <c r="K205" t="str">
        <f t="shared" si="12"/>
        <v>Procedure Activity Observation   2.16.840.1.113883.10.20.22.4.13 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</v>
      </c>
      <c r="M205" t="str">
        <f t="shared" si="13"/>
        <v>{ 'id': '202', 'template_type': 'Entry', 'name': 'Procedure Activity Observation   [2.16.840.1.113883.10.20.22.4.13[765-772', 'name2': 'Procedure Activity Observation  ', 'template': '2.16.840.1.113883.10.20.22.4.13', 'pageStart': '765', 'pages': '765-772', 'search': 'Procedure Activity Observation   2.16.840.1.113883.10.20.22.4.13 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' },</v>
      </c>
      <c r="N205" t="str">
        <f t="shared" si="14"/>
        <v>'2.16.840.1.113883.10.20.22.4.13',</v>
      </c>
    </row>
    <row r="206" spans="1:14" x14ac:dyDescent="0.25">
      <c r="A206">
        <f t="shared" si="15"/>
        <v>203</v>
      </c>
      <c r="B206" t="s">
        <v>356</v>
      </c>
      <c r="C206" t="s">
        <v>432</v>
      </c>
      <c r="D206" t="s">
        <v>357</v>
      </c>
      <c r="E206">
        <v>772</v>
      </c>
      <c r="G206" s="3" t="str">
        <f>VLOOKUP(D206,'2022_New_Pages'!$H$1:$I$215,2,0)</f>
        <v>772-779</v>
      </c>
      <c r="H206" t="s">
        <v>887</v>
      </c>
      <c r="I206" t="s">
        <v>888</v>
      </c>
      <c r="J206" t="s">
        <v>536</v>
      </c>
      <c r="K206" t="str">
        <f t="shared" si="12"/>
        <v>Procedure Activity Procedure   2.16.840.1.113883.10.20.22.4.14 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</v>
      </c>
      <c r="M206" t="str">
        <f t="shared" si="13"/>
        <v>{ 'id': '203', 'template_type': 'Entry', 'name': 'Procedure Activity Procedure   [2.16.840.1.113883.10.20.22.4.14[772-779', 'name2': 'Procedure Activity Procedure  ', 'template': '2.16.840.1.113883.10.20.22.4.14', 'pageStart': '772', 'pages': '772-779', 'search': 'Procedure Activity Procedure   2.16.840.1.113883.10.20.22.4.14 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' },</v>
      </c>
      <c r="N206" t="str">
        <f t="shared" si="14"/>
        <v>'2.16.840.1.113883.10.20.22.4.14',</v>
      </c>
    </row>
    <row r="207" spans="1:14" x14ac:dyDescent="0.25">
      <c r="A207">
        <f t="shared" si="15"/>
        <v>204</v>
      </c>
      <c r="B207" t="s">
        <v>358</v>
      </c>
      <c r="C207" t="s">
        <v>432</v>
      </c>
      <c r="D207" t="s">
        <v>359</v>
      </c>
      <c r="E207">
        <v>779</v>
      </c>
      <c r="G207" s="3" t="str">
        <f>VLOOKUP(D207,'2022_New_Pages'!$H$1:$I$215,2,0)</f>
        <v>779-781</v>
      </c>
      <c r="H207" t="s">
        <v>717</v>
      </c>
      <c r="I207" t="s">
        <v>660</v>
      </c>
      <c r="J207" t="s">
        <v>537</v>
      </c>
      <c r="K207" t="str">
        <f t="shared" si="12"/>
        <v>Procedure Context 2.16.840.1.113883.10.20.6.2.5 CONF:81-26452;CONF:81-26453;CONF:81-9200;CONF:81-10530;CONF:81-9201;CONF:81-9203;CONF:81-17173;CONF:81-9199</v>
      </c>
      <c r="M207" t="str">
        <f t="shared" si="13"/>
        <v>{ 'id': '204', 'template_type': 'Entry', 'name': 'Procedure Context [2.16.840.1.113883.10.20.6.2.5[779-781', 'name2': 'Procedure Context', 'template': '2.16.840.1.113883.10.20.6.2.5', 'pageStart': '779', 'pages': '779-781', 'search': 'Procedure Context 2.16.840.1.113883.10.20.6.2.5 CONF:81-26452;CONF:81-26453;CONF:81-9200;CONF:81-10530;CONF:81-9201;CONF:81-9203;CONF:81-17173;CONF:81-9199' },</v>
      </c>
      <c r="N207" t="str">
        <f t="shared" si="14"/>
        <v>'2.16.840.1.113883.10.20.6.2.5',</v>
      </c>
    </row>
    <row r="208" spans="1:14" x14ac:dyDescent="0.25">
      <c r="A208">
        <f t="shared" si="15"/>
        <v>205</v>
      </c>
      <c r="B208" t="s">
        <v>360</v>
      </c>
      <c r="C208" t="s">
        <v>432</v>
      </c>
      <c r="D208" t="s">
        <v>361</v>
      </c>
      <c r="E208">
        <v>781</v>
      </c>
      <c r="G208" s="3" t="str">
        <f>VLOOKUP(D208,'2022_New_Pages'!$H$1:$I$215,2,0)</f>
        <v>781-783</v>
      </c>
      <c r="H208" t="s">
        <v>889</v>
      </c>
      <c r="I208" t="s">
        <v>660</v>
      </c>
      <c r="J208" t="s">
        <v>538</v>
      </c>
      <c r="K208" t="str">
        <f t="shared" si="12"/>
        <v>Product Instance 2.16.840.1.113883.10.20.22.4.37 CONF:81-7900;CONF:81-7901;CONF:81-10522;CONF:81-7902;CONF:81-7903;CONF:81-16837;CONF:81-7905;CONF:81-7908</v>
      </c>
      <c r="M208" t="str">
        <f t="shared" si="13"/>
        <v>{ 'id': '205', 'template_type': 'Entry', 'name': 'Product Instance [2.16.840.1.113883.10.20.22.4.37[781-783', 'name2': 'Product Instance', 'template': '2.16.840.1.113883.10.20.22.4.37', 'pageStart': '781', 'pages': '781-783', 'search': 'Product Instance 2.16.840.1.113883.10.20.22.4.37 CONF:81-7900;CONF:81-7901;CONF:81-10522;CONF:81-7902;CONF:81-7903;CONF:81-16837;CONF:81-7905;CONF:81-7908' },</v>
      </c>
      <c r="N208" t="str">
        <f t="shared" si="14"/>
        <v>'2.16.840.1.113883.10.20.22.4.37',</v>
      </c>
    </row>
    <row r="209" spans="1:14" x14ac:dyDescent="0.25">
      <c r="A209">
        <f t="shared" si="15"/>
        <v>206</v>
      </c>
      <c r="B209" t="s">
        <v>362</v>
      </c>
      <c r="C209" t="s">
        <v>432</v>
      </c>
      <c r="D209" t="s">
        <v>363</v>
      </c>
      <c r="E209">
        <v>783</v>
      </c>
      <c r="G209" s="3" t="str">
        <f>VLOOKUP(D209,'2022_New_Pages'!$H$1:$I$215,2,0)</f>
        <v>783-785</v>
      </c>
      <c r="H209" t="s">
        <v>890</v>
      </c>
      <c r="I209" t="s">
        <v>660</v>
      </c>
      <c r="J209" t="s">
        <v>539</v>
      </c>
      <c r="K209" t="str">
        <f t="shared" si="12"/>
        <v>Prognosis Observation 2.16.840.1.113883.10.20.22.4.113 CONF:1098-29035;CONF:1098-29036;CONF:1098-29037;CONF:1098-29038;CONF:1098-29039;CONF:1098-29468;CONF:1098-31349;CONF:1098-31350;CONF:1098-31351;CONF:1098-31123;CONF:1098-29469</v>
      </c>
      <c r="M209" t="str">
        <f t="shared" si="13"/>
        <v>{ 'id': '206', 'template_type': 'Entry', 'name': 'Prognosis Observation [2.16.840.1.113883.10.20.22.4.113[783-785', 'name2': 'Prognosis Observation', 'template': '2.16.840.1.113883.10.20.22.4.113', 'pageStart': '783', 'pages': '783-785', 'search': 'Prognosis Observation 2.16.840.1.113883.10.20.22.4.113 CONF:1098-29035;CONF:1098-29036;CONF:1098-29037;CONF:1098-29038;CONF:1098-29039;CONF:1098-29468;CONF:1098-31349;CONF:1098-31350;CONF:1098-31351;CONF:1098-31123;CONF:1098-29469' },</v>
      </c>
      <c r="N209" t="str">
        <f t="shared" si="14"/>
        <v>'2.16.840.1.113883.10.20.22.4.113',</v>
      </c>
    </row>
    <row r="210" spans="1:14" x14ac:dyDescent="0.25">
      <c r="A210">
        <f t="shared" si="15"/>
        <v>207</v>
      </c>
      <c r="B210" t="s">
        <v>364</v>
      </c>
      <c r="C210" t="s">
        <v>432</v>
      </c>
      <c r="D210" t="s">
        <v>365</v>
      </c>
      <c r="E210">
        <v>785</v>
      </c>
      <c r="G210" s="3" t="str">
        <f>VLOOKUP(D210,'2022_New_Pages'!$H$1:$I$215,2,0)</f>
        <v>785-787</v>
      </c>
      <c r="H210" t="s">
        <v>664</v>
      </c>
      <c r="I210" t="s">
        <v>660</v>
      </c>
      <c r="J210" t="s">
        <v>540</v>
      </c>
      <c r="K210" t="str">
        <f t="shared" si="12"/>
        <v>Progress Toward Goal Observation  2.16.840.1.113883.10.20.22.4.110 CONF:1098-31418;CONF:1098-31419;CONF:1098-31420;CONF:1098-31421;CONF:1098-31422;CONF:1098-31423;CONF:1098-31424;CONF:1098-31425;CONF:1098-31609;CONF:1098-31610;CONF:1098-31426</v>
      </c>
      <c r="M210" t="str">
        <f t="shared" si="13"/>
        <v>{ 'id': '207', 'template_type': 'Entry', 'name': 'Progress Toward Goal Observation  [2.16.840.1.113883.10.20.22.4.110[785-787', 'name2': 'Progress Toward Goal Observation ', 'template': '2.16.840.1.113883.10.20.22.4.110', 'pageStart': '785', 'pages': '785-787', 'search': 'Progress Toward Goal Observation  2.16.840.1.113883.10.20.22.4.110 CONF:1098-31418;CONF:1098-31419;CONF:1098-31420;CONF:1098-31421;CONF:1098-31422;CONF:1098-31423;CONF:1098-31424;CONF:1098-31425;CONF:1098-31609;CONF:1098-31610;CONF:1098-31426' },</v>
      </c>
      <c r="N210" t="str">
        <f t="shared" si="14"/>
        <v>'2.16.840.1.113883.10.20.22.4.110',</v>
      </c>
    </row>
    <row r="211" spans="1:14" x14ac:dyDescent="0.25">
      <c r="A211">
        <f t="shared" si="15"/>
        <v>208</v>
      </c>
      <c r="B211" t="s">
        <v>366</v>
      </c>
      <c r="C211" t="s">
        <v>432</v>
      </c>
      <c r="D211" t="s">
        <v>367</v>
      </c>
      <c r="E211">
        <v>787</v>
      </c>
      <c r="G211" s="3" t="str">
        <f>VLOOKUP(D211,'2022_New_Pages'!$H$1:$I$215,2,0)</f>
        <v>787-789</v>
      </c>
      <c r="H211" t="s">
        <v>680</v>
      </c>
      <c r="I211" t="s">
        <v>660</v>
      </c>
      <c r="J211" t="s">
        <v>541</v>
      </c>
      <c r="K211" t="str">
        <f t="shared" si="12"/>
        <v>Purpose of Reference Observation 2.16.840.1.113883.10.20.6.2.9 CONF:81-9264;CONF:81-9265;CONF:81-9266;CONF:81-10531;CONF:81-9267;CONF:81-19208;CONF:81-19209;CONF:81-9273</v>
      </c>
      <c r="M211" t="str">
        <f t="shared" si="13"/>
        <v>{ 'id': '208', 'template_type': 'Entry', 'name': 'Purpose of Reference Observation [2.16.840.1.113883.10.20.6.2.9[787-789', 'name2': 'Purpose of Reference Observation', 'template': '2.16.840.1.113883.10.20.6.2.9', 'pageStart': '787', 'pages': '787-789', 'search': 'Purpose of Reference Observation 2.16.840.1.113883.10.20.6.2.9 CONF:81-9264;CONF:81-9265;CONF:81-9266;CONF:81-10531;CONF:81-9267;CONF:81-19208;CONF:81-19209;CONF:81-9273' },</v>
      </c>
      <c r="N211" t="str">
        <f t="shared" si="14"/>
        <v>'2.16.840.1.113883.10.20.6.2.9',</v>
      </c>
    </row>
    <row r="212" spans="1:14" x14ac:dyDescent="0.25">
      <c r="A212">
        <f t="shared" si="15"/>
        <v>209</v>
      </c>
      <c r="B212" t="s">
        <v>368</v>
      </c>
      <c r="C212" t="s">
        <v>432</v>
      </c>
      <c r="D212" t="s">
        <v>369</v>
      </c>
      <c r="E212">
        <v>789</v>
      </c>
      <c r="G212" s="3" t="str">
        <f>VLOOKUP(D212,'2022_New_Pages'!$H$1:$I$215,2,0)</f>
        <v>789-793</v>
      </c>
      <c r="H212" t="s">
        <v>891</v>
      </c>
      <c r="I212" t="s">
        <v>680</v>
      </c>
      <c r="J212" t="s">
        <v>542</v>
      </c>
      <c r="K212" t="str">
        <f t="shared" si="12"/>
        <v>Quantity Measurement Observation  2.16.840.1.113883.10.20.6.2.14 CONF:81-9317;CONF:81-9318;CONF:81-9319;CONF:81-10532;CONF:81-9320;CONF:81-19210;CONF:81-9326;CONF:81-9324;CONF:81-9327;CONF:81-9328;CONF:81-15916</v>
      </c>
      <c r="M212" t="str">
        <f t="shared" si="13"/>
        <v>{ 'id': '209', 'template_type': 'Entry', 'name': 'Quantity Measurement Observation  [2.16.840.1.113883.10.20.6.2.14[789-793', 'name2': 'Quantity Measurement Observation ', 'template': '2.16.840.1.113883.10.20.6.2.14', 'pageStart': '789', 'pages': '789-793', 'search': 'Quantity Measurement Observation  2.16.840.1.113883.10.20.6.2.14 CONF:81-9317;CONF:81-9318;CONF:81-9319;CONF:81-10532;CONF:81-9320;CONF:81-19210;CONF:81-9326;CONF:81-9324;CONF:81-9327;CONF:81-9328;CONF:81-15916' },</v>
      </c>
      <c r="N212" t="str">
        <f t="shared" si="14"/>
        <v>'2.16.840.1.113883.10.20.6.2.14',</v>
      </c>
    </row>
    <row r="213" spans="1:14" x14ac:dyDescent="0.25">
      <c r="A213">
        <f t="shared" si="15"/>
        <v>210</v>
      </c>
      <c r="B213" t="s">
        <v>1923</v>
      </c>
      <c r="C213" t="s">
        <v>432</v>
      </c>
      <c r="D213" t="s">
        <v>371</v>
      </c>
      <c r="E213">
        <v>793</v>
      </c>
      <c r="G213" s="3" t="str">
        <f>VLOOKUP(D213,'2022_New_Pages'!$H$1:$I$215,2,0)</f>
        <v>793-797</v>
      </c>
      <c r="H213" t="s">
        <v>892</v>
      </c>
      <c r="I213" t="s">
        <v>893</v>
      </c>
      <c r="J213" t="s">
        <v>543</v>
      </c>
      <c r="K213" t="str">
        <f t="shared" si="12"/>
        <v>Reaction Observation (Companion Guide) 2.16.840.1.113883.10.20.22.4.9 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</v>
      </c>
      <c r="M213" t="str">
        <f t="shared" si="13"/>
        <v>{ 'id': '210', 'template_type': 'Entry', 'name': 'Reaction Observation (Companion Guide) [2.16.840.1.113883.10.20.22.4.9[793-797', 'name2': 'Reaction Observation (Companion Guide)', 'template': '2.16.840.1.113883.10.20.22.4.9', 'pageStart': '793', 'pages': '793-797', 'search': 'Reaction Observation (Companion Guide) 2.16.840.1.113883.10.20.22.4.9 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' },</v>
      </c>
      <c r="N213" t="str">
        <f t="shared" si="14"/>
        <v>'2.16.840.1.113883.10.20.22.4.9',</v>
      </c>
    </row>
    <row r="214" spans="1:14" x14ac:dyDescent="0.25">
      <c r="A214">
        <f t="shared" si="15"/>
        <v>211</v>
      </c>
      <c r="B214" t="s">
        <v>1895</v>
      </c>
      <c r="C214" t="s">
        <v>432</v>
      </c>
      <c r="D214" t="s">
        <v>1882</v>
      </c>
      <c r="E214">
        <v>1198</v>
      </c>
      <c r="F214">
        <v>1200</v>
      </c>
      <c r="G214" t="str">
        <f>"CG_A_"&amp;E214-1000&amp;"-"&amp;F214-1000</f>
        <v>CG_A_198-200</v>
      </c>
      <c r="J214" s="2" t="s">
        <v>1919</v>
      </c>
      <c r="K214" t="str">
        <f t="shared" si="12"/>
        <v>Reason (Companion Guide) 2.16.840.1.113883.10.20.24.3.88 CONF:4537-11357;CONF:4537-11358;CONF:4537-11359;CONF:4537-11360;CONF:4537-27027;CONF:4537-26998;CONF:4537-11361;CONF:4537-11362;CONF:4537-27028;CONF:4537-11364;CONF:4537-11365;CONF:4537-11366;CONF:4537-27551;CONF:4537-27552;CONF:4537-11367;CONF:4537-27657;</v>
      </c>
      <c r="M214" t="str">
        <f t="shared" si="13"/>
        <v>{ 'id': '211', 'template_type': 'Entry', 'name': 'Reason (Companion Guide) [2.16.840.1.113883.10.20.24.3.88[CG_A_198-200', 'name2': 'Reason (Companion Guide)', 'template': '2.16.840.1.113883.10.20.24.3.88', 'pageStart': '1198', 'pages': 'CG_A_198-200', 'search': 'Reason (Companion Guide) 2.16.840.1.113883.10.20.24.3.88 CONF:4537-11357;CONF:4537-11358;CONF:4537-11359;CONF:4537-11360;CONF:4537-27027;CONF:4537-26998;CONF:4537-11361;CONF:4537-11362;CONF:4537-27028;CONF:4537-11364;CONF:4537-11365;CONF:4537-11366;CONF:4537-27551;CONF:4537-27552;CONF:4537-11367;CONF:4537-27657;' },</v>
      </c>
      <c r="N214" t="str">
        <f t="shared" si="14"/>
        <v>'2.16.840.1.113883.10.20.24.3.88',</v>
      </c>
    </row>
    <row r="215" spans="1:14" x14ac:dyDescent="0.25">
      <c r="A215">
        <f t="shared" si="15"/>
        <v>212</v>
      </c>
      <c r="B215" t="s">
        <v>372</v>
      </c>
      <c r="C215" t="s">
        <v>432</v>
      </c>
      <c r="D215" t="s">
        <v>373</v>
      </c>
      <c r="E215">
        <v>797</v>
      </c>
      <c r="G215" s="3" t="str">
        <f>VLOOKUP(D215,'2022_New_Pages'!$H$1:$I$215,2,0)</f>
        <v>797-798</v>
      </c>
      <c r="H215" t="s">
        <v>680</v>
      </c>
      <c r="I215" t="s">
        <v>681</v>
      </c>
      <c r="J215" t="s">
        <v>544</v>
      </c>
      <c r="K215" t="str">
        <f t="shared" si="12"/>
        <v>Referenced Frames Observation 2.16.840.1.113883.10.20.6.2.10 CONF:81-9276;CONF:81-9277;CONF:81-19164;CONF:81-19165;CONF:81-9279;CONF:81-9280;CONF:81-15923</v>
      </c>
      <c r="M215" t="str">
        <f t="shared" si="13"/>
        <v>{ 'id': '212', 'template_type': 'Entry', 'name': 'Referenced Frames Observation [2.16.840.1.113883.10.20.6.2.10[797-798', 'name2': 'Referenced Frames Observation', 'template': '2.16.840.1.113883.10.20.6.2.10', 'pageStart': '797', 'pages': '797-798', 'search': 'Referenced Frames Observation 2.16.840.1.113883.10.20.6.2.10 CONF:81-9276;CONF:81-9277;CONF:81-19164;CONF:81-19165;CONF:81-9279;CONF:81-9280;CONF:81-15923' },</v>
      </c>
      <c r="N215" t="str">
        <f t="shared" si="14"/>
        <v>'2.16.840.1.113883.10.20.6.2.10',</v>
      </c>
    </row>
    <row r="216" spans="1:14" x14ac:dyDescent="0.25">
      <c r="A216">
        <f t="shared" si="15"/>
        <v>213</v>
      </c>
      <c r="B216" t="s">
        <v>374</v>
      </c>
      <c r="C216" t="s">
        <v>432</v>
      </c>
      <c r="D216" t="s">
        <v>375</v>
      </c>
      <c r="E216">
        <v>1200</v>
      </c>
      <c r="F216">
        <v>1207</v>
      </c>
      <c r="G216" t="str">
        <f>"CG_A_"&amp;E216-1000&amp;"-"&amp;F216-1000</f>
        <v>CG_A_200-207</v>
      </c>
      <c r="H216" t="s">
        <v>894</v>
      </c>
      <c r="I216" t="s">
        <v>671</v>
      </c>
      <c r="J216" t="s">
        <v>545</v>
      </c>
      <c r="K216" t="str">
        <f t="shared" si="12"/>
        <v>Result Observation  2.16.840.1.113883.10.20.22.4.2 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</v>
      </c>
      <c r="M216" t="str">
        <f t="shared" si="13"/>
        <v>{ 'id': '213', 'template_type': 'Entry', 'name': 'Result Observation  [2.16.840.1.113883.10.20.22.4.2[CG_A_200-207', 'name2': 'Result Observation ', 'template': '2.16.840.1.113883.10.20.22.4.2', 'pageStart': '1200', 'pages': 'CG_A_200-207', 'search': 'Result Observation  2.16.840.1.113883.10.20.22.4.2 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' },</v>
      </c>
      <c r="N216" t="str">
        <f t="shared" si="14"/>
        <v>'2.16.840.1.113883.10.20.22.4.2',</v>
      </c>
    </row>
    <row r="217" spans="1:14" x14ac:dyDescent="0.25">
      <c r="A217">
        <f t="shared" si="15"/>
        <v>214</v>
      </c>
      <c r="B217" t="s">
        <v>1900</v>
      </c>
      <c r="C217" t="s">
        <v>432</v>
      </c>
      <c r="D217" t="s">
        <v>377</v>
      </c>
      <c r="E217">
        <v>1207</v>
      </c>
      <c r="F217">
        <v>1211</v>
      </c>
      <c r="G217" t="str">
        <f>"CG_A_"&amp;E217-1000&amp;"-"&amp;F217-1000</f>
        <v>CG_A_207-211</v>
      </c>
      <c r="H217" t="s">
        <v>895</v>
      </c>
      <c r="I217" t="s">
        <v>896</v>
      </c>
      <c r="J217" t="s">
        <v>546</v>
      </c>
      <c r="K217" t="str">
        <f t="shared" si="12"/>
        <v>Result Organizer (Companion Guide) 2.16.840.1.113883.10.20.22.4.1 CONF:1198-7121;CONF:1198-7122;CONF:1198-7126;CONF:1198-9134;CONF:1198-32588;CONF:1198-7127;CONF:1198-7128;CONF:1198-19218;CONF:1198-19219;CONF:1198-7123;CONF:1198-14848;CONF:1198-31865;CONF:1198-32488;CONF:1198-32489;CONF:1198-31149;CONF:1198-7124;CONF:1198-14850</v>
      </c>
      <c r="M217" t="str">
        <f t="shared" si="13"/>
        <v>{ 'id': '214', 'template_type': 'Entry', 'name': 'Result Organizer (Companion Guide) [2.16.840.1.113883.10.20.22.4.1[CG_A_207-211', 'name2': 'Result Organizer (Companion Guide)', 'template': '2.16.840.1.113883.10.20.22.4.1', 'pageStart': '1207', 'pages': 'CG_A_207-211', 'search': 'Result Organizer (Companion Guide) 2.16.840.1.113883.10.20.22.4.1 CONF:1198-7121;CONF:1198-7122;CONF:1198-7126;CONF:1198-9134;CONF:1198-32588;CONF:1198-7127;CONF:1198-7128;CONF:1198-19218;CONF:1198-19219;CONF:1198-7123;CONF:1198-14848;CONF:1198-31865;CONF:1198-32488;CONF:1198-32489;CONF:1198-31149;CONF:1198-7124;CONF:1198-14850' },</v>
      </c>
      <c r="N217" t="str">
        <f t="shared" si="14"/>
        <v>'2.16.840.1.113883.10.20.22.4.1',</v>
      </c>
    </row>
    <row r="218" spans="1:14" x14ac:dyDescent="0.25">
      <c r="A218">
        <f t="shared" si="15"/>
        <v>215</v>
      </c>
      <c r="B218" t="s">
        <v>1901</v>
      </c>
      <c r="C218" t="s">
        <v>432</v>
      </c>
      <c r="D218" t="s">
        <v>379</v>
      </c>
      <c r="E218">
        <v>1207</v>
      </c>
      <c r="F218">
        <v>1211</v>
      </c>
      <c r="G218" t="str">
        <f>"CG_A_"&amp;E218-1000&amp;"-"&amp;F218-1000</f>
        <v>CG_A_207-211</v>
      </c>
      <c r="H218" t="s">
        <v>824</v>
      </c>
      <c r="I218" t="s">
        <v>897</v>
      </c>
      <c r="J218" t="s">
        <v>547</v>
      </c>
      <c r="K218" t="str">
        <f t="shared" si="12"/>
        <v>Risk Concern Act (Companion Guide) 2.16.840.1.113883.10.20.22.4.136 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</v>
      </c>
      <c r="M218" t="str">
        <f t="shared" si="13"/>
        <v>{ 'id': '215', 'template_type': 'Entry', 'name': 'Risk Concern Act (Companion Guide) [2.16.840.1.113883.10.20.22.4.136[CG_A_207-211', 'name2': 'Risk Concern Act (Companion Guide)', 'template': '2.16.840.1.113883.10.20.22.4.136', 'pageStart': '1207', 'pages': 'CG_A_207-211', 'search': 'Risk Concern Act (Companion Guide) 2.16.840.1.113883.10.20.22.4.136 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' },</v>
      </c>
      <c r="N218" t="str">
        <f t="shared" si="14"/>
        <v>'2.16.840.1.113883.10.20.22.4.136',</v>
      </c>
    </row>
    <row r="219" spans="1:14" x14ac:dyDescent="0.25">
      <c r="A219">
        <f t="shared" si="15"/>
        <v>216</v>
      </c>
      <c r="B219" t="s">
        <v>949</v>
      </c>
      <c r="C219" t="s">
        <v>432</v>
      </c>
      <c r="D219" t="s">
        <v>932</v>
      </c>
      <c r="E219">
        <v>1211</v>
      </c>
      <c r="F219">
        <v>1213</v>
      </c>
      <c r="G219" t="str">
        <f>"CG_A_"&amp;E219-1000&amp;"-"&amp;F219-1000</f>
        <v>CG_A_211-213</v>
      </c>
      <c r="J219" t="s">
        <v>1293</v>
      </c>
      <c r="K219" t="str">
        <f t="shared" si="12"/>
        <v>Section Time Range Observation (Companion Guide) 2.16.840.1.113883.10.20.22.4.201 CONF:3250-32960;CONF:3250-32961;CONF:3250-32951;CONF:3250-32955;CONF:3250-32956;CONF:3250-32952;CONF:3250-32957;CONF:3250-32958;CONF:3250-32962;CONF:3250-32963;CONF:3250-32964;CONF:3250-32950;CONF:3250-32954;CONF:3250-32953;CONF:3250-32965;CONF:3250-32966;</v>
      </c>
      <c r="M219" t="str">
        <f t="shared" si="13"/>
        <v>{ 'id': '216', 'template_type': 'Entry', 'name': 'Section Time Range Observation (Companion Guide) [2.16.840.1.113883.10.20.22.4.201[CG_A_211-213', 'name2': 'Section Time Range Observation (Companion Guide)', 'template': '2.16.840.1.113883.10.20.22.4.201', 'pageStart': '1211', 'pages': 'CG_A_211-213', 'search': 'Section Time Range Observation (Companion Guide) 2.16.840.1.113883.10.20.22.4.201 CONF:3250-32960;CONF:3250-32961;CONF:3250-32951;CONF:3250-32955;CONF:3250-32956;CONF:3250-32952;CONF:3250-32957;CONF:3250-32958;CONF:3250-32962;CONF:3250-32963;CONF:3250-32964;CONF:3250-32950;CONF:3250-32954;CONF:3250-32953;CONF:3250-32965;CONF:3250-32966;' },</v>
      </c>
      <c r="N219" t="str">
        <f t="shared" si="14"/>
        <v>'2.16.840.1.113883.10.20.22.4.201',</v>
      </c>
    </row>
    <row r="220" spans="1:14" x14ac:dyDescent="0.25">
      <c r="A220">
        <f t="shared" si="15"/>
        <v>217</v>
      </c>
      <c r="B220" t="s">
        <v>380</v>
      </c>
      <c r="C220" t="s">
        <v>432</v>
      </c>
      <c r="D220" t="s">
        <v>381</v>
      </c>
      <c r="E220">
        <v>823</v>
      </c>
      <c r="G220" s="3" t="str">
        <f>VLOOKUP(D220,'2022_New_Pages'!$H$1:$I$215,2,0)</f>
        <v>823-826</v>
      </c>
      <c r="H220" t="s">
        <v>898</v>
      </c>
      <c r="I220" t="s">
        <v>671</v>
      </c>
      <c r="J220" t="s">
        <v>548</v>
      </c>
      <c r="K220" t="str">
        <f t="shared" si="12"/>
        <v>Self-Care Activities (ADL and IADL) 2.16.840.1.113883.10.20.22.4.128 CONF:1098-31389;CONF:1098-31390;CONF:1098-28190;CONF:1098-28457;CONF:1098-28153;CONF:1098-32490;CONF:1098-32491;CONF:1098-32492;CONF:1098-28042;CONF:1098-32469</v>
      </c>
      <c r="M220" t="str">
        <f t="shared" si="13"/>
        <v>{ 'id': '217', 'template_type': 'Entry', 'name': 'Self-Care Activities (ADL and IADL) [2.16.840.1.113883.10.20.22.4.128[823-826', 'name2': 'Self-Care Activities (ADL and IADL)', 'template': '2.16.840.1.113883.10.20.22.4.128', 'pageStart': '823', 'pages': '823-826', 'search': 'Self-Care Activities (ADL and IADL) 2.16.840.1.113883.10.20.22.4.128 CONF:1098-31389;CONF:1098-31390;CONF:1098-28190;CONF:1098-28457;CONF:1098-28153;CONF:1098-32490;CONF:1098-32491;CONF:1098-32492;CONF:1098-28042;CONF:1098-32469' },</v>
      </c>
      <c r="N220" t="str">
        <f t="shared" si="14"/>
        <v>'2.16.840.1.113883.10.20.22.4.128',</v>
      </c>
    </row>
    <row r="221" spans="1:14" x14ac:dyDescent="0.25">
      <c r="A221">
        <f t="shared" si="15"/>
        <v>218</v>
      </c>
      <c r="B221" t="s">
        <v>382</v>
      </c>
      <c r="C221" t="s">
        <v>432</v>
      </c>
      <c r="D221" t="s">
        <v>383</v>
      </c>
      <c r="E221">
        <v>826</v>
      </c>
      <c r="G221" s="3" t="str">
        <f>VLOOKUP(D221,'2022_New_Pages'!$H$1:$I$215,2,0)</f>
        <v>826-831</v>
      </c>
      <c r="H221" t="s">
        <v>899</v>
      </c>
      <c r="I221" t="s">
        <v>675</v>
      </c>
      <c r="J221" t="s">
        <v>549</v>
      </c>
      <c r="K221" t="str">
        <f t="shared" si="12"/>
        <v>Sensory Status 2.16.840.1.113883.10.20.22.4.127 CONF:1098-31017;CONF:1098-31018;CONF:1098-27959;CONF:1098-27960;CONF:1098-27962;CONF:1098-31437;CONF:1098-31438;CONF:1098-31441;CONF:1098-32630;CONF:1098-32631;CONF:1098-27974;CONF:1098-31439;CONF:1098-27984;CONF:1098-27985;CONF:1098-27986</v>
      </c>
      <c r="M221" t="str">
        <f t="shared" si="13"/>
        <v>{ 'id': '218', 'template_type': 'Entry', 'name': 'Sensory Status [2.16.840.1.113883.10.20.22.4.127[826-831', 'name2': 'Sensory Status', 'template': '2.16.840.1.113883.10.20.22.4.127', 'pageStart': '826', 'pages': '826-831', 'search': 'Sensory Status 2.16.840.1.113883.10.20.22.4.127 CONF:1098-31017;CONF:1098-31018;CONF:1098-27959;CONF:1098-27960;CONF:1098-27962;CONF:1098-31437;CONF:1098-31438;CONF:1098-31441;CONF:1098-32630;CONF:1098-32631;CONF:1098-27974;CONF:1098-31439;CONF:1098-27984;CONF:1098-27985;CONF:1098-27986' },</v>
      </c>
      <c r="N221" t="str">
        <f t="shared" si="14"/>
        <v>'2.16.840.1.113883.10.20.22.4.127',</v>
      </c>
    </row>
    <row r="222" spans="1:14" x14ac:dyDescent="0.25">
      <c r="A222">
        <f t="shared" si="15"/>
        <v>219</v>
      </c>
      <c r="B222" t="s">
        <v>935</v>
      </c>
      <c r="C222" t="s">
        <v>432</v>
      </c>
      <c r="D222" t="s">
        <v>971</v>
      </c>
      <c r="E222">
        <v>2041</v>
      </c>
      <c r="F222">
        <v>2043</v>
      </c>
      <c r="G222" t="str">
        <f>"CG_B_"&amp;E222-2000&amp;"-"&amp;F222-2000</f>
        <v>CG_B_41-43</v>
      </c>
      <c r="J222" s="2" t="s">
        <v>1437</v>
      </c>
      <c r="K222" t="str">
        <f t="shared" si="12"/>
        <v>Serial Number Observation (Companion Guide) 2.16.840.1.113883.10.20.22.4.319 CONF:4437-3373;CONF:4437-3377;CONF:4437-3368;CONF:4437-3374;CONF:4437-3378;CONF:4437-3369;CONF:4437-3370;CONF:4437-3379;CONF:4437-3372;</v>
      </c>
      <c r="M222" t="str">
        <f t="shared" si="13"/>
        <v>{ 'id': '219', 'template_type': 'Entry', 'name': 'Serial Number Observation (Companion Guide) [2.16.840.1.113883.10.20.22.4.319[CG_B_41-43', 'name2': 'Serial Number Observation (Companion Guide)', 'template': '2.16.840.1.113883.10.20.22.4.319', 'pageStart': '2041', 'pages': 'CG_B_41-43', 'search': 'Serial Number Observation (Companion Guide) 2.16.840.1.113883.10.20.22.4.319 CONF:4437-3373;CONF:4437-3377;CONF:4437-3368;CONF:4437-3374;CONF:4437-3378;CONF:4437-3369;CONF:4437-3370;CONF:4437-3379;CONF:4437-3372;' },</v>
      </c>
      <c r="N222" t="str">
        <f t="shared" si="14"/>
        <v>'2.16.840.1.113883.10.20.22.4.319',</v>
      </c>
    </row>
    <row r="223" spans="1:14" x14ac:dyDescent="0.25">
      <c r="A223">
        <f t="shared" si="15"/>
        <v>220</v>
      </c>
      <c r="B223" t="s">
        <v>384</v>
      </c>
      <c r="C223" t="s">
        <v>432</v>
      </c>
      <c r="D223" t="s">
        <v>385</v>
      </c>
      <c r="E223">
        <v>831</v>
      </c>
      <c r="G223" s="3" t="str">
        <f>VLOOKUP(D223,'2022_New_Pages'!$H$1:$I$215,2,0)</f>
        <v>831-834</v>
      </c>
      <c r="H223" t="s">
        <v>662</v>
      </c>
      <c r="I223" t="s">
        <v>680</v>
      </c>
      <c r="J223" t="s">
        <v>550</v>
      </c>
      <c r="K223" t="str">
        <f t="shared" si="12"/>
        <v>Series Act  2.16.840.1.113883.10.20.22.4.63 CONF:81-9222;CONF:81-9223;CONF:81-10918;CONF:81-10919;CONF:81-9224;CONF:81-9225;CONF:81-9226;CONF:81-19166;CONF:81-19167;CONF:81-26461;CONF:81-26462;CONF:81-26463;CONF:81-26464;CONF:81-26465;CONF:81-26466;CONF:81-9233;CONF:81-9235;CONF:81-9237;CONF:81-9238;CONF:81-15927</v>
      </c>
      <c r="M223" t="str">
        <f t="shared" si="13"/>
        <v>{ 'id': '220', 'template_type': 'Entry', 'name': 'Series Act  [2.16.840.1.113883.10.20.22.4.63[831-834', 'name2': 'Series Act ', 'template': '2.16.840.1.113883.10.20.22.4.63', 'pageStart': '831', 'pages': '831-834', 'search': 'Series Act  2.16.840.1.113883.10.20.22.4.63 CONF:81-9222;CONF:81-9223;CONF:81-10918;CONF:81-10919;CONF:81-9224;CONF:81-9225;CONF:81-9226;CONF:81-19166;CONF:81-19167;CONF:81-26461;CONF:81-26462;CONF:81-26463;CONF:81-26464;CONF:81-26465;CONF:81-26466;CONF:81-9233;CONF:81-9235;CONF:81-9237;CONF:81-9238;CONF:81-15927' },</v>
      </c>
      <c r="N223" t="str">
        <f t="shared" si="14"/>
        <v>'2.16.840.1.113883.10.20.22.4.63',</v>
      </c>
    </row>
    <row r="224" spans="1:14" x14ac:dyDescent="0.25">
      <c r="A224">
        <f t="shared" si="15"/>
        <v>221</v>
      </c>
      <c r="B224" t="s">
        <v>386</v>
      </c>
      <c r="C224" t="s">
        <v>432</v>
      </c>
      <c r="D224" t="s">
        <v>387</v>
      </c>
      <c r="E224">
        <v>834</v>
      </c>
      <c r="G224" s="3" t="str">
        <f>VLOOKUP(D224,'2022_New_Pages'!$H$1:$I$215,2,0)</f>
        <v>834-837</v>
      </c>
      <c r="H224" t="s">
        <v>900</v>
      </c>
      <c r="I224" t="s">
        <v>660</v>
      </c>
      <c r="J224" t="s">
        <v>551</v>
      </c>
      <c r="K224" t="str">
        <f t="shared" si="12"/>
        <v>Service Delivery Location 2.16.840.1.113883.10.20.22.4.32 CONF:81-7758;CONF:81-7635;CONF:81-10524;CONF:81-16850;CONF:81-7760;CONF:81-7761;CONF:81-7762;CONF:81-7763;CONF:81-16037</v>
      </c>
      <c r="M224" t="str">
        <f t="shared" si="13"/>
        <v>{ 'id': '221', 'template_type': 'Entry', 'name': 'Service Delivery Location [2.16.840.1.113883.10.20.22.4.32[834-837', 'name2': 'Service Delivery Location', 'template': '2.16.840.1.113883.10.20.22.4.32', 'pageStart': '834', 'pages': '834-837', 'search': 'Service Delivery Location 2.16.840.1.113883.10.20.22.4.32 CONF:81-7758;CONF:81-7635;CONF:81-10524;CONF:81-16850;CONF:81-7760;CONF:81-7761;CONF:81-7762;CONF:81-7763;CONF:81-16037' },</v>
      </c>
      <c r="N224" t="str">
        <f t="shared" si="14"/>
        <v>'2.16.840.1.113883.10.20.22.4.32',</v>
      </c>
    </row>
    <row r="225" spans="1:14" x14ac:dyDescent="0.25">
      <c r="A225">
        <f t="shared" si="15"/>
        <v>222</v>
      </c>
      <c r="B225" t="s">
        <v>388</v>
      </c>
      <c r="C225" t="s">
        <v>432</v>
      </c>
      <c r="D225" t="s">
        <v>389</v>
      </c>
      <c r="E225">
        <v>837</v>
      </c>
      <c r="G225" s="3" t="str">
        <f>VLOOKUP(D225,'2022_New_Pages'!$H$1:$I$215,2,0)</f>
        <v>837-840</v>
      </c>
      <c r="H225" t="s">
        <v>901</v>
      </c>
      <c r="I225" t="s">
        <v>660</v>
      </c>
      <c r="J225" t="s">
        <v>552</v>
      </c>
      <c r="K225" t="str">
        <f t="shared" si="12"/>
        <v>Severity Observation   2.16.840.1.113883.10.20.22.4.8 CONF:1098-7345;CONF:1098-7346;CONF:1098-7347;CONF:1098-10525;CONF:1098-32577;CONF:1098-19168;CONF:1098-19169;CONF:1098-32170;CONF:1098-7352;CONF:1098-19115;CONF:1098-7356</v>
      </c>
      <c r="M225" t="str">
        <f t="shared" si="13"/>
        <v>{ 'id': '222', 'template_type': 'Entry', 'name': 'Severity Observation   [2.16.840.1.113883.10.20.22.4.8[837-840', 'name2': 'Severity Observation  ', 'template': '2.16.840.1.113883.10.20.22.4.8', 'pageStart': '837', 'pages': '837-840', 'search': 'Severity Observation   2.16.840.1.113883.10.20.22.4.8 CONF:1098-7345;CONF:1098-7346;CONF:1098-7347;CONF:1098-10525;CONF:1098-32577;CONF:1098-19168;CONF:1098-19169;CONF:1098-32170;CONF:1098-7352;CONF:1098-19115;CONF:1098-7356' },</v>
      </c>
      <c r="N225" t="str">
        <f t="shared" si="14"/>
        <v>'2.16.840.1.113883.10.20.22.4.8',</v>
      </c>
    </row>
    <row r="226" spans="1:14" x14ac:dyDescent="0.25">
      <c r="A226">
        <f t="shared" si="15"/>
        <v>223</v>
      </c>
      <c r="B226" t="s">
        <v>1894</v>
      </c>
      <c r="C226" t="s">
        <v>432</v>
      </c>
      <c r="D226" t="s">
        <v>1883</v>
      </c>
      <c r="E226">
        <v>1213</v>
      </c>
      <c r="F226">
        <v>1216</v>
      </c>
      <c r="G226" t="str">
        <f>"CG_A_"&amp;E226-1000&amp;"-"&amp;F226-1000</f>
        <v>CG_A_213-216</v>
      </c>
      <c r="J226" s="2" t="s">
        <v>1921</v>
      </c>
      <c r="K226" t="str">
        <f t="shared" si="12"/>
        <v>Sex Observation (Companion Guide) 2.16.840.1.113883.10.20.22.4.507 CONF:4547-33088;CONF:4547-33089;CONF:4547-33078;CONF:4547-33083;CONF:4547-33084;CONF:4547-33079;CONF:4547-33085;CONF:4547-33086;CONF:4547-33077;CONF:4547-33081;CONF:4547-33090;CONF:4547-33091;CONF:4547-33092;CONF:4547-33093;CONF:4547-33080;CONF:4547-33094;CONF:4547-33098;</v>
      </c>
      <c r="M226" t="str">
        <f t="shared" si="13"/>
        <v>{ 'id': '223', 'template_type': 'Entry', 'name': 'Sex Observation (Companion Guide) [2.16.840.1.113883.10.20.22.4.507[CG_A_213-216', 'name2': 'Sex Observation (Companion Guide)', 'template': '2.16.840.1.113883.10.20.22.4.507', 'pageStart': '1213', 'pages': 'CG_A_213-216', 'search': 'Sex Observation (Companion Guide) 2.16.840.1.113883.10.20.22.4.507 CONF:4547-33088;CONF:4547-33089;CONF:4547-33078;CONF:4547-33083;CONF:4547-33084;CONF:4547-33079;CONF:4547-33085;CONF:4547-33086;CONF:4547-33077;CONF:4547-33081;CONF:4547-33090;CONF:4547-33091;CONF:4547-33092;CONF:4547-33093;CONF:4547-33080;CONF:4547-33094;CONF:4547-33098;' },</v>
      </c>
      <c r="N226" t="str">
        <f t="shared" si="14"/>
        <v>'2.16.840.1.113883.10.20.22.4.507',</v>
      </c>
    </row>
    <row r="227" spans="1:14" x14ac:dyDescent="0.25">
      <c r="A227">
        <f t="shared" si="15"/>
        <v>224</v>
      </c>
      <c r="B227" t="s">
        <v>1890</v>
      </c>
      <c r="C227" t="s">
        <v>432</v>
      </c>
      <c r="D227" t="s">
        <v>1887</v>
      </c>
      <c r="E227">
        <v>1232</v>
      </c>
      <c r="F227">
        <v>1235</v>
      </c>
      <c r="G227" t="str">
        <f>"CG_A_"&amp;E227-1000&amp;"-"&amp;F227-1000</f>
        <v>CG_A_232-235</v>
      </c>
      <c r="J227" s="2" t="s">
        <v>1920</v>
      </c>
      <c r="K227" t="str">
        <f t="shared" si="12"/>
        <v>Sexual Orientation Observation (Companion Guide) 2.16.840.1.113883.10.20.22.4.501 CONF:4515-193;CONF:4515-194;CONF:4515-185;CONF:4515-188;CONF:4515-189;CONF:4515-186;CONF:4515-190;CONF:4515-191;CONF:4515-32881;CONF:4515-32883;CONF:4515-32882;CONF:4515-32884;CONF:4515-32885;CONF:4515-187;CONF:4515-192;</v>
      </c>
      <c r="M227" t="str">
        <f t="shared" si="13"/>
        <v>{ 'id': '224', 'template_type': 'Entry', 'name': 'Sexual Orientation Observation (Companion Guide) [2.16.840.1.113883.10.20.22.4.501[CG_A_232-235', 'name2': 'Sexual Orientation Observation (Companion Guide)', 'template': '2.16.840.1.113883.10.20.22.4.501', 'pageStart': '1232', 'pages': 'CG_A_232-235', 'search': 'Sexual Orientation Observation (Companion Guide) 2.16.840.1.113883.10.20.22.4.501 CONF:4515-193;CONF:4515-194;CONF:4515-185;CONF:4515-188;CONF:4515-189;CONF:4515-186;CONF:4515-190;CONF:4515-191;CONF:4515-32881;CONF:4515-32883;CONF:4515-32882;CONF:4515-32884;CONF:4515-32885;CONF:4515-187;CONF:4515-192;' },</v>
      </c>
      <c r="N227" t="str">
        <f t="shared" si="14"/>
        <v>'2.16.840.1.113883.10.20.22.4.501',</v>
      </c>
    </row>
    <row r="228" spans="1:14" x14ac:dyDescent="0.25">
      <c r="A228">
        <f t="shared" si="15"/>
        <v>225</v>
      </c>
      <c r="B228" t="s">
        <v>390</v>
      </c>
      <c r="C228" t="s">
        <v>432</v>
      </c>
      <c r="D228" t="s">
        <v>391</v>
      </c>
      <c r="E228">
        <v>840</v>
      </c>
      <c r="G228" s="3" t="str">
        <f>VLOOKUP(D228,'2022_New_Pages'!$H$1:$I$215,2,0)</f>
        <v>840-844</v>
      </c>
      <c r="H228" t="s">
        <v>902</v>
      </c>
      <c r="I228" t="s">
        <v>671</v>
      </c>
      <c r="J228" t="s">
        <v>553</v>
      </c>
      <c r="K228" t="str">
        <f t="shared" si="12"/>
        <v>Smoking Status - Meaningful Use  2.16.840.1.113883.10.20.22.4.78 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</v>
      </c>
      <c r="M228" t="str">
        <f t="shared" si="13"/>
        <v>{ 'id': '225', 'template_type': 'Entry', 'name': 'Smoking Status - Meaningful Use  [2.16.840.1.113883.10.20.22.4.78[840-844', 'name2': 'Smoking Status - Meaningful Use ', 'template': '2.16.840.1.113883.10.20.22.4.78', 'pageStart': '840', 'pages': '840-844', 'search': 'Smoking Status - Meaningful Use  2.16.840.1.113883.10.20.22.4.78 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' },</v>
      </c>
      <c r="N228" t="str">
        <f t="shared" si="14"/>
        <v>'2.16.840.1.113883.10.20.22.4.78',</v>
      </c>
    </row>
    <row r="229" spans="1:14" x14ac:dyDescent="0.25">
      <c r="A229">
        <f t="shared" si="15"/>
        <v>226</v>
      </c>
      <c r="B229" t="s">
        <v>1899</v>
      </c>
      <c r="C229" t="s">
        <v>432</v>
      </c>
      <c r="D229" t="s">
        <v>393</v>
      </c>
      <c r="E229">
        <v>1216</v>
      </c>
      <c r="F229">
        <v>1222</v>
      </c>
      <c r="G229" t="str">
        <f>"CG_A_"&amp;E229-1000&amp;"-"&amp;F229-1000</f>
        <v>CG_A_216-222</v>
      </c>
      <c r="H229" t="s">
        <v>903</v>
      </c>
      <c r="I229" t="s">
        <v>671</v>
      </c>
      <c r="J229" t="s">
        <v>554</v>
      </c>
      <c r="K229" t="str">
        <f t="shared" si="12"/>
        <v>Social History Observation (Companion Guide) 2.16.840.1.113883.10.20.22.4.38 CONF:1198-8548;CONF:1198-8549;CONF:1198-8550;CONF:1198-10526;CONF:1198-32495;CONF:1198-8551;CONF:1198-8558;CONF:1198-32951;CONF:1198-8553;CONF:1198-19117;CONF:1198-31868;CONF:1198-8559;CONF:1198-8555;CONF:1198-31869</v>
      </c>
      <c r="M229" t="str">
        <f t="shared" si="13"/>
        <v>{ 'id': '226', 'template_type': 'Entry', 'name': 'Social History Observation (Companion Guide) [2.16.840.1.113883.10.20.22.4.38[CG_A_216-222', 'name2': 'Social History Observation (Companion Guide)', 'template': '2.16.840.1.113883.10.20.22.4.38', 'pageStart': '1216', 'pages': 'CG_A_216-222', 'search': 'Social History Observation (Companion Guide) 2.16.840.1.113883.10.20.22.4.38 CONF:1198-8548;CONF:1198-8549;CONF:1198-8550;CONF:1198-10526;CONF:1198-32495;CONF:1198-8551;CONF:1198-8558;CONF:1198-32951;CONF:1198-8553;CONF:1198-19117;CONF:1198-31868;CONF:1198-8559;CONF:1198-8555;CONF:1198-31869' },</v>
      </c>
      <c r="N229" t="str">
        <f t="shared" si="14"/>
        <v>'2.16.840.1.113883.10.20.22.4.38',</v>
      </c>
    </row>
    <row r="230" spans="1:14" x14ac:dyDescent="0.25">
      <c r="A230">
        <f t="shared" si="15"/>
        <v>227</v>
      </c>
      <c r="B230" t="s">
        <v>394</v>
      </c>
      <c r="C230" t="s">
        <v>432</v>
      </c>
      <c r="D230" t="s">
        <v>395</v>
      </c>
      <c r="E230">
        <v>848</v>
      </c>
      <c r="G230" s="3" t="str">
        <f>VLOOKUP(D230,'2022_New_Pages'!$H$1:$I$215,2,0)</f>
        <v>848-851</v>
      </c>
      <c r="H230" t="s">
        <v>904</v>
      </c>
      <c r="I230" t="s">
        <v>682</v>
      </c>
      <c r="J230" t="s">
        <v>555</v>
      </c>
      <c r="K230" t="str">
        <f t="shared" si="12"/>
        <v>SOP Instance Observation 2.16.840.1.113883.10.20.6.2.8 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</v>
      </c>
      <c r="M230" t="str">
        <f t="shared" si="13"/>
        <v>{ 'id': '227', 'template_type': 'Entry', 'name': 'SOP Instance Observation [2.16.840.1.113883.10.20.6.2.8[848-851', 'name2': 'SOP Instance Observation', 'template': '2.16.840.1.113883.10.20.6.2.8', 'pageStart': '848', 'pages': '848-851', 'search': 'SOP Instance Observation 2.16.840.1.113883.10.20.6.2.8 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' },</v>
      </c>
      <c r="N230" t="str">
        <f t="shared" si="14"/>
        <v>'2.16.840.1.113883.10.20.6.2.8',</v>
      </c>
    </row>
    <row r="231" spans="1:14" x14ac:dyDescent="0.25">
      <c r="A231">
        <f t="shared" si="15"/>
        <v>228</v>
      </c>
      <c r="B231" t="s">
        <v>396</v>
      </c>
      <c r="C231" t="s">
        <v>432</v>
      </c>
      <c r="D231" t="s">
        <v>397</v>
      </c>
      <c r="E231">
        <v>851</v>
      </c>
      <c r="G231" s="3" t="str">
        <f>VLOOKUP(D231,'2022_New_Pages'!$H$1:$I$215,2,0)</f>
        <v>851-853</v>
      </c>
      <c r="H231" t="s">
        <v>683</v>
      </c>
      <c r="I231" t="s">
        <v>684</v>
      </c>
      <c r="J231" t="s">
        <v>556</v>
      </c>
      <c r="K231" t="str">
        <f t="shared" si="12"/>
        <v>Study Act 2.16.840.1.113883.10.20.6.2.6 CONF:81-9207;CONF:81-9208;CONF:81-9209;CONF:81-10533;CONF:81-9210;CONF:81-9213;CONF:81-9211;CONF:81-19172;CONF:81-19173;CONF:81-26506;CONF:81-9215;CONF:81-15995;CONF:81-15996;CONF:81-15997;CONF:81-9216;CONF:81-9219;CONF:81-9220;CONF:81-15937</v>
      </c>
      <c r="M231" t="str">
        <f t="shared" si="13"/>
        <v>{ 'id': '228', 'template_type': 'Entry', 'name': 'Study Act [2.16.840.1.113883.10.20.6.2.6[851-853', 'name2': 'Study Act', 'template': '2.16.840.1.113883.10.20.6.2.6', 'pageStart': '851', 'pages': '851-853', 'search': 'Study Act 2.16.840.1.113883.10.20.6.2.6 CONF:81-9207;CONF:81-9208;CONF:81-9209;CONF:81-10533;CONF:81-9210;CONF:81-9213;CONF:81-9211;CONF:81-19172;CONF:81-19173;CONF:81-26506;CONF:81-9215;CONF:81-15995;CONF:81-15996;CONF:81-15997;CONF:81-9216;CONF:81-9219;CONF:81-9220;CONF:81-15937' },</v>
      </c>
      <c r="N231" t="str">
        <f t="shared" si="14"/>
        <v>'2.16.840.1.113883.10.20.6.2.6',</v>
      </c>
    </row>
    <row r="232" spans="1:14" x14ac:dyDescent="0.25">
      <c r="A232">
        <f t="shared" si="15"/>
        <v>229</v>
      </c>
      <c r="B232" t="s">
        <v>398</v>
      </c>
      <c r="C232" t="s">
        <v>432</v>
      </c>
      <c r="D232" t="s">
        <v>399</v>
      </c>
      <c r="E232">
        <v>853</v>
      </c>
      <c r="G232" s="3" t="str">
        <f>VLOOKUP(D232,'2022_New_Pages'!$H$1:$I$215,2,0)</f>
        <v>853-855</v>
      </c>
      <c r="H232" t="s">
        <v>905</v>
      </c>
      <c r="I232" t="s">
        <v>660</v>
      </c>
      <c r="J232" t="s">
        <v>557</v>
      </c>
      <c r="K232" t="str">
        <f t="shared" si="12"/>
        <v>Substance Administered Act 2.16.840.1.113883.10.20.22.4.118 CONF:1098-31500;CONF:1098-31501;CONF:1098-31502;CONF:1098-31503;CONF:1098-31504;CONF:1098-31506;CONF:1098-31507;CONF:1098-31508;CONF:1098-31505;CONF:1098-31509</v>
      </c>
      <c r="M232" t="str">
        <f t="shared" si="13"/>
        <v>{ 'id': '229', 'template_type': 'Entry', 'name': 'Substance Administered Act [2.16.840.1.113883.10.20.22.4.118[853-855', 'name2': 'Substance Administered Act', 'template': '2.16.840.1.113883.10.20.22.4.118', 'pageStart': '853', 'pages': '853-855', 'search': 'Substance Administered Act 2.16.840.1.113883.10.20.22.4.118 CONF:1098-31500;CONF:1098-31501;CONF:1098-31502;CONF:1098-31503;CONF:1098-31504;CONF:1098-31506;CONF:1098-31507;CONF:1098-31508;CONF:1098-31505;CONF:1098-31509' },</v>
      </c>
      <c r="N232" t="str">
        <f t="shared" si="14"/>
        <v>'2.16.840.1.113883.10.20.22.4.118',</v>
      </c>
    </row>
    <row r="233" spans="1:14" x14ac:dyDescent="0.25">
      <c r="A233">
        <f t="shared" si="15"/>
        <v>230</v>
      </c>
      <c r="B233" t="s">
        <v>400</v>
      </c>
      <c r="C233" t="s">
        <v>432</v>
      </c>
      <c r="D233" t="s">
        <v>401</v>
      </c>
      <c r="E233">
        <v>855</v>
      </c>
      <c r="G233" s="3" t="str">
        <f>VLOOKUP(D233,'2022_New_Pages'!$H$1:$I$215,2,0)</f>
        <v>855-862</v>
      </c>
      <c r="H233" t="s">
        <v>906</v>
      </c>
      <c r="I233" t="s">
        <v>907</v>
      </c>
      <c r="J233" t="s">
        <v>558</v>
      </c>
      <c r="K233" t="str">
        <f t="shared" si="12"/>
        <v>Substance or Device Allergy - Intolerance Observation   2.16.840.1.113883.10.20.24.3.90 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</v>
      </c>
      <c r="M233" t="str">
        <f t="shared" si="13"/>
        <v>{ 'id': '230', 'template_type': 'Entry', 'name': 'Substance or Device Allergy - Intolerance Observation   [2.16.840.1.113883.10.20.24.3.90[855-862', 'name2': 'Substance or Device Allergy - Intolerance Observation  ', 'template': '2.16.840.1.113883.10.20.24.3.90', 'pageStart': '855', 'pages': '855-862', 'search': 'Substance or Device Allergy - Intolerance Observation   2.16.840.1.113883.10.20.24.3.90 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' },</v>
      </c>
      <c r="N233" t="str">
        <f t="shared" si="14"/>
        <v>'2.16.840.1.113883.10.20.24.3.90',</v>
      </c>
    </row>
    <row r="234" spans="1:14" x14ac:dyDescent="0.25">
      <c r="A234">
        <f t="shared" si="15"/>
        <v>231</v>
      </c>
      <c r="B234" t="s">
        <v>404</v>
      </c>
      <c r="C234" t="s">
        <v>432</v>
      </c>
      <c r="D234" t="s">
        <v>405</v>
      </c>
      <c r="E234">
        <v>868</v>
      </c>
      <c r="G234" s="3" t="str">
        <f>VLOOKUP(D234,'2022_New_Pages'!$H$1:$I$215,2,0)</f>
        <v>868-871</v>
      </c>
      <c r="H234" t="s">
        <v>799</v>
      </c>
      <c r="I234" t="s">
        <v>670</v>
      </c>
      <c r="J234" t="s">
        <v>559</v>
      </c>
      <c r="K234" t="str">
        <f t="shared" si="12"/>
        <v>Text Observation 2.16.840.1.113883.10.20.6.2.12 CONF:81-9288;CONF:81-9289;CONF:81-9290;CONF:81-10534;CONF:81-9291;CONF:81-9295;CONF:81-15938;CONF:81-15939;CONF:81-15940;CONF:81-9294;CONF:81-9292;CONF:81-9298;CONF:81-9299;CONF:81-15941;CONF:81-9301;CONF:81-9302;CONF:81-15942</v>
      </c>
      <c r="M234" t="str">
        <f t="shared" si="13"/>
        <v>{ 'id': '231', 'template_type': 'Entry', 'name': 'Text Observation [2.16.840.1.113883.10.20.6.2.12[868-871', 'name2': 'Text Observation', 'template': '2.16.840.1.113883.10.20.6.2.12', 'pageStart': '868', 'pages': '868-871', 'search': 'Text Observation 2.16.840.1.113883.10.20.6.2.12 CONF:81-9288;CONF:81-9289;CONF:81-9290;CONF:81-10534;CONF:81-9291;CONF:81-9295;CONF:81-15938;CONF:81-15939;CONF:81-15940;CONF:81-9294;CONF:81-9292;CONF:81-9298;CONF:81-9299;CONF:81-15941;CONF:81-9301;CONF:81-9302;CONF:81-15942' },</v>
      </c>
      <c r="N234" t="str">
        <f t="shared" si="14"/>
        <v>'2.16.840.1.113883.10.20.6.2.12',</v>
      </c>
    </row>
    <row r="235" spans="1:14" x14ac:dyDescent="0.25">
      <c r="A235">
        <f t="shared" si="15"/>
        <v>232</v>
      </c>
      <c r="B235" t="s">
        <v>406</v>
      </c>
      <c r="C235" t="s">
        <v>432</v>
      </c>
      <c r="D235" t="s">
        <v>407</v>
      </c>
      <c r="E235">
        <v>871</v>
      </c>
      <c r="G235" s="3" t="str">
        <f>VLOOKUP(D235,'2022_New_Pages'!$H$1:$I$215,2,0)</f>
        <v>871-875</v>
      </c>
      <c r="H235" t="s">
        <v>910</v>
      </c>
      <c r="I235" t="s">
        <v>671</v>
      </c>
      <c r="J235" t="s">
        <v>560</v>
      </c>
      <c r="K235" t="str">
        <f t="shared" si="12"/>
        <v>Tobacco Use  2.16.840.1.113883.10.20.22.4.85 CONF:1098-16558;CONF:1098-16559;CONF:1098-16566;CONF:1098-16567;CONF:1098-32589;CONF:1098-32400;CONF:1098-19174;CONF:1098-19175;CONF:1098-32172;CONF:1098-16561;CONF:1098-19118;CONF:1098-16564;CONF:1098-16565;CONF:1098-31431;CONF:1098-16562;CONF:1098-31152</v>
      </c>
      <c r="M235" t="str">
        <f t="shared" si="13"/>
        <v>{ 'id': '232', 'template_type': 'Entry', 'name': 'Tobacco Use  [2.16.840.1.113883.10.20.22.4.85[871-875', 'name2': 'Tobacco Use ', 'template': '2.16.840.1.113883.10.20.22.4.85', 'pageStart': '871', 'pages': '871-875', 'search': 'Tobacco Use  2.16.840.1.113883.10.20.22.4.85 CONF:1098-16558;CONF:1098-16559;CONF:1098-16566;CONF:1098-16567;CONF:1098-32589;CONF:1098-32400;CONF:1098-19174;CONF:1098-19175;CONF:1098-32172;CONF:1098-16561;CONF:1098-19118;CONF:1098-16564;CONF:1098-16565;CONF:1098-31431;CONF:1098-16562;CONF:1098-31152' },</v>
      </c>
      <c r="N235" t="str">
        <f t="shared" si="14"/>
        <v>'2.16.840.1.113883.10.20.22.4.85',</v>
      </c>
    </row>
    <row r="236" spans="1:14" x14ac:dyDescent="0.25">
      <c r="A236">
        <f t="shared" si="15"/>
        <v>233</v>
      </c>
      <c r="B236" t="s">
        <v>1889</v>
      </c>
      <c r="C236" t="s">
        <v>432</v>
      </c>
      <c r="D236" t="s">
        <v>1888</v>
      </c>
      <c r="E236">
        <v>1235</v>
      </c>
      <c r="F236">
        <v>1239</v>
      </c>
      <c r="G236" t="str">
        <f>"CG_A_"&amp;E236-1000&amp;"-"&amp;F236-1000</f>
        <v>CG_A_235-239</v>
      </c>
      <c r="J236" s="2" t="s">
        <v>1912</v>
      </c>
      <c r="K236" t="str">
        <f t="shared" si="12"/>
        <v>Tribal Affiliation Observation (Companion Guide) 2.16.840.1.113883.10.20.22.4.506 CONF:4537-2;CONF:4537-3;CONF:4537-1;CONF:4537-4;CONF:4537-5;CONF:4537-6;CONF:4537-7;CONF:4537-8;CONF:4537-9;CONF:4537-10;CONF:4537-11;CONF:4537-33048;CONF:4537-33049;CONF:4537-33050;CONF:4537-33051;CONF:4537-12;CONF:4537-33060;CONF:4537-33062;CONF:4537-33063;</v>
      </c>
      <c r="M236" t="str">
        <f t="shared" si="13"/>
        <v>{ 'id': '233', 'template_type': 'Entry', 'name': 'Tribal Affiliation Observation (Companion Guide) [2.16.840.1.113883.10.20.22.4.506[CG_A_235-239', 'name2': 'Tribal Affiliation Observation (Companion Guide)', 'template': '2.16.840.1.113883.10.20.22.4.506', 'pageStart': '1235', 'pages': 'CG_A_235-239', 'search': 'Tribal Affiliation Observation (Companion Guide) 2.16.840.1.113883.10.20.22.4.506 CONF:4537-2;CONF:4537-3;CONF:4537-1;CONF:4537-4;CONF:4537-5;CONF:4537-6;CONF:4537-7;CONF:4537-8;CONF:4537-9;CONF:4537-10;CONF:4537-11;CONF:4537-33048;CONF:4537-33049;CONF:4537-33050;CONF:4537-33051;CONF:4537-12;CONF:4537-33060;CONF:4537-33062;CONF:4537-33063;' },</v>
      </c>
      <c r="N236" t="str">
        <f t="shared" si="14"/>
        <v>'2.16.840.1.113883.10.20.22.4.506',</v>
      </c>
    </row>
    <row r="237" spans="1:14" x14ac:dyDescent="0.25">
      <c r="A237">
        <f t="shared" si="15"/>
        <v>234</v>
      </c>
      <c r="B237" t="s">
        <v>948</v>
      </c>
      <c r="C237" t="s">
        <v>432</v>
      </c>
      <c r="D237" t="s">
        <v>958</v>
      </c>
      <c r="E237">
        <v>2006</v>
      </c>
      <c r="F237">
        <v>2016</v>
      </c>
      <c r="G237" t="str">
        <f>"CG_B_"&amp;E237-2000&amp;"-"&amp;F237-2000</f>
        <v>CG_B_6-16</v>
      </c>
      <c r="J237" t="s">
        <v>1424</v>
      </c>
      <c r="K237" t="str">
        <f t="shared" si="12"/>
        <v>UDI Organizer (Companion Guide) 2.16.840.1.113883.10.20.22.4.311 CONF:4437-3482;CONF:4437-3483;CONF:4437-3480;CONF:4437-3484;CONF:4437-3485;CONF:4437-3541;CONF:4437-3542;CONF:4437-3481;CONF:4437-3486;CONF:4437-3487;CONF:4437-3490;CONF:4437-3543;CONF:4437-3488;CONF:4437-3489;CONF:4437-3513;CONF:4437-3514;CONF:4437-3515;CONF:4437-3516;CONF:4437-3517;CONF:4437-3518;CONF:4437-3525;CONF:4437-3526;CONF:4437-3523;CONF:4437-3524;CONF:4437-3521;CONF:4437-3522;CONF:4437-3519;CONF:4437-3520;CONF:4437-3535;CONF:4437-3536;CONF:4437-3527;CONF:4437-3528;CONF:4437-3529;CONF:4437-3530;CONF:4437-3533;CONF:4437-3534;CONF:4437-3531;CONF:4437-3532;</v>
      </c>
      <c r="M237" t="str">
        <f t="shared" si="13"/>
        <v>{ 'id': '234', 'template_type': 'Entry', 'name': 'UDI Organizer (Companion Guide) [2.16.840.1.113883.10.20.22.4.311[CG_B_6-16', 'name2': 'UDI Organizer (Companion Guide)', 'template': '2.16.840.1.113883.10.20.22.4.311', 'pageStart': '2006', 'pages': 'CG_B_6-16', 'search': 'UDI Organizer (Companion Guide) 2.16.840.1.113883.10.20.22.4.311 CONF:4437-3482;CONF:4437-3483;CONF:4437-3480;CONF:4437-3484;CONF:4437-3485;CONF:4437-3541;CONF:4437-3542;CONF:4437-3481;CONF:4437-3486;CONF:4437-3487;CONF:4437-3490;CONF:4437-3543;CONF:4437-3488;CONF:4437-3489;CONF:4437-3513;CONF:4437-3514;CONF:4437-3515;CONF:4437-3516;CONF:4437-3517;CONF:4437-3518;CONF:4437-3525;CONF:4437-3526;CONF:4437-3523;CONF:4437-3524;CONF:4437-3521;CONF:4437-3522;CONF:4437-3519;CONF:4437-3520;CONF:4437-3535;CONF:4437-3536;CONF:4437-3527;CONF:4437-3528;CONF:4437-3529;CONF:4437-3530;CONF:4437-3533;CONF:4437-3534;CONF:4437-3531;CONF:4437-3532;' },</v>
      </c>
      <c r="N237" t="str">
        <f t="shared" si="14"/>
        <v>'2.16.840.1.113883.10.20.22.4.311',</v>
      </c>
    </row>
    <row r="238" spans="1:14" x14ac:dyDescent="0.25">
      <c r="A238">
        <f t="shared" si="15"/>
        <v>235</v>
      </c>
      <c r="B238" t="s">
        <v>408</v>
      </c>
      <c r="C238" t="s">
        <v>432</v>
      </c>
      <c r="D238" t="s">
        <v>409</v>
      </c>
      <c r="E238">
        <v>875</v>
      </c>
      <c r="G238" s="3" t="str">
        <f>VLOOKUP(D238,'2022_New_Pages'!$H$1:$I$215,2,0)</f>
        <v>875-879</v>
      </c>
      <c r="H238" t="s">
        <v>911</v>
      </c>
      <c r="I238" t="s">
        <v>671</v>
      </c>
      <c r="J238" t="s">
        <v>561</v>
      </c>
      <c r="K238" t="str">
        <f t="shared" si="12"/>
        <v>Vital Sign Observation  2.16.840.1.113883.10.20.22.4.27 CONF:1098-7297;CONF:1098-7298;CONF:1098-7299;CONF:1098-10527;CONF:1098-32574;CONF:1098-7300;CONF:1098-7301;CONF:1098-32934;CONF:1098-7303;CONF:1098-19119;CONF:1098-7304;CONF:1098-7305;CONF:1098-31579;CONF:1098-7307;CONF:1098-32886;CONF:1098-7308;CONF:1098-7309;CONF:1098-7310</v>
      </c>
      <c r="M238" t="str">
        <f t="shared" si="13"/>
        <v>{ 'id': '235', 'template_type': 'Entry', 'name': 'Vital Sign Observation  [2.16.840.1.113883.10.20.22.4.27[875-879', 'name2': 'Vital Sign Observation ', 'template': '2.16.840.1.113883.10.20.22.4.27', 'pageStart': '875', 'pages': '875-879', 'search': 'Vital Sign Observation  2.16.840.1.113883.10.20.22.4.27 CONF:1098-7297;CONF:1098-7298;CONF:1098-7299;CONF:1098-10527;CONF:1098-32574;CONF:1098-7300;CONF:1098-7301;CONF:1098-32934;CONF:1098-7303;CONF:1098-19119;CONF:1098-7304;CONF:1098-7305;CONF:1098-31579;CONF:1098-7307;CONF:1098-32886;CONF:1098-7308;CONF:1098-7309;CONF:1098-7310' },</v>
      </c>
      <c r="N238" t="str">
        <f t="shared" si="14"/>
        <v>'2.16.840.1.113883.10.20.22.4.27',</v>
      </c>
    </row>
    <row r="239" spans="1:14" x14ac:dyDescent="0.25">
      <c r="A239">
        <f t="shared" si="15"/>
        <v>236</v>
      </c>
      <c r="B239" t="s">
        <v>410</v>
      </c>
      <c r="C239" t="s">
        <v>432</v>
      </c>
      <c r="D239" t="s">
        <v>411</v>
      </c>
      <c r="E239">
        <v>879</v>
      </c>
      <c r="G239" s="3" t="str">
        <f>VLOOKUP(D239,'2022_New_Pages'!$H$1:$I$215,2,0)</f>
        <v>879-883</v>
      </c>
      <c r="H239" t="s">
        <v>912</v>
      </c>
      <c r="I239" t="s">
        <v>913</v>
      </c>
      <c r="J239" t="s">
        <v>562</v>
      </c>
      <c r="K239" t="str">
        <f t="shared" si="12"/>
        <v>Vital Signs Organizer  2.16.840.1.113883.10.20.22.4.26 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</v>
      </c>
      <c r="M239" t="str">
        <f t="shared" si="13"/>
        <v>{ 'id': '236', 'template_type': 'Entry', 'name': 'Vital Signs Organizer  [2.16.840.1.113883.10.20.22.4.26[879-883', 'name2': 'Vital Signs Organizer ', 'template': '2.16.840.1.113883.10.20.22.4.26', 'pageStart': '879', 'pages': '879-883', 'search': 'Vital Signs Organizer  2.16.840.1.113883.10.20.22.4.26 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' },</v>
      </c>
      <c r="N239" t="str">
        <f t="shared" si="14"/>
        <v>'2.16.840.1.113883.10.20.22.4.26',</v>
      </c>
    </row>
    <row r="240" spans="1:14" x14ac:dyDescent="0.25">
      <c r="A240">
        <f t="shared" si="15"/>
        <v>237</v>
      </c>
      <c r="B240" t="s">
        <v>412</v>
      </c>
      <c r="C240" t="s">
        <v>432</v>
      </c>
      <c r="D240" t="s">
        <v>413</v>
      </c>
      <c r="E240">
        <v>883</v>
      </c>
      <c r="G240" s="3" t="str">
        <f>VLOOKUP(D240,'2022_New_Pages'!$H$1:$I$215,2,0)</f>
        <v>883-885</v>
      </c>
      <c r="H240" t="s">
        <v>914</v>
      </c>
      <c r="I240" t="s">
        <v>660</v>
      </c>
      <c r="J240" t="s">
        <v>563</v>
      </c>
      <c r="K240" t="str">
        <f t="shared" si="12"/>
        <v>Wound Characteristic 2.16.840.1.113883.10.20.22.4.134 CONF:1098-29938;CONF:1098-29939;CONF:1098-29940;CONF:1098-29941;CONF:1098-29942;CONF:1098-29943;CONF:1098-31540;CONF:1098-31541;CONF:1098-29944;CONF:1098-29946;CONF:1098-29947</v>
      </c>
      <c r="M240" t="str">
        <f t="shared" si="13"/>
        <v>{ 'id': '237', 'template_type': 'Entry', 'name': 'Wound Characteristic [2.16.840.1.113883.10.20.22.4.134[883-885', 'name2': 'Wound Characteristic', 'template': '2.16.840.1.113883.10.20.22.4.134', 'pageStart': '883', 'pages': '883-885', 'search': 'Wound Characteristic 2.16.840.1.113883.10.20.22.4.134 CONF:1098-29938;CONF:1098-29939;CONF:1098-29940;CONF:1098-29941;CONF:1098-29942;CONF:1098-29943;CONF:1098-31540;CONF:1098-31541;CONF:1098-29944;CONF:1098-29946;CONF:1098-29947' },</v>
      </c>
      <c r="N240" t="str">
        <f t="shared" si="14"/>
        <v>'2.16.840.1.113883.10.20.22.4.134',</v>
      </c>
    </row>
    <row r="241" spans="1:14" x14ac:dyDescent="0.25">
      <c r="A241">
        <f t="shared" si="15"/>
        <v>238</v>
      </c>
      <c r="B241" t="s">
        <v>414</v>
      </c>
      <c r="C241" t="s">
        <v>432</v>
      </c>
      <c r="D241" t="s">
        <v>653</v>
      </c>
      <c r="E241">
        <v>885</v>
      </c>
      <c r="G241" s="3" t="str">
        <f>VLOOKUP(D241,'2022_New_Pages'!$H$1:$I$215,2,0)</f>
        <v>885-888</v>
      </c>
      <c r="H241" t="s">
        <v>914</v>
      </c>
      <c r="I241" t="s">
        <v>660</v>
      </c>
      <c r="J241" t="s">
        <v>563</v>
      </c>
      <c r="K241" t="str">
        <f t="shared" si="12"/>
        <v>Wound Measurement Observation 2.16.840.1.113883.10.20.22.4.133 CONF:1098-29938;CONF:1098-29939;CONF:1098-29940;CONF:1098-29941;CONF:1098-29942;CONF:1098-29943;CONF:1098-31540;CONF:1098-31541;CONF:1098-29944;CONF:1098-29946;CONF:1098-29947</v>
      </c>
      <c r="M241" t="str">
        <f t="shared" si="13"/>
        <v>{ 'id': '238', 'template_type': 'Entry', 'name': 'Wound Measurement Observation [2.16.840.1.113883.10.20.22.4.133[885-888', 'name2': 'Wound Measurement Observation', 'template': '2.16.840.1.113883.10.20.22.4.133', 'pageStart': '885', 'pages': '885-888', 'search': 'Wound Measurement Observation 2.16.840.1.113883.10.20.22.4.133 CONF:1098-29938;CONF:1098-29939;CONF:1098-29940;CONF:1098-29941;CONF:1098-29942;CONF:1098-29943;CONF:1098-31540;CONF:1098-31541;CONF:1098-29944;CONF:1098-29946;CONF:1098-29947' },</v>
      </c>
      <c r="N241" t="str">
        <f t="shared" si="14"/>
        <v>'2.16.840.1.113883.10.20.22.4.133',</v>
      </c>
    </row>
    <row r="242" spans="1:14" x14ac:dyDescent="0.25">
      <c r="A242">
        <f t="shared" si="15"/>
        <v>239</v>
      </c>
      <c r="B242" t="s">
        <v>415</v>
      </c>
      <c r="C242" t="s">
        <v>431</v>
      </c>
      <c r="D242" t="s">
        <v>416</v>
      </c>
      <c r="E242">
        <v>888</v>
      </c>
      <c r="G242" s="3" t="str">
        <f>VLOOKUP(D242,'2022_New_Pages'!$H$1:$I$215,2,0)</f>
        <v>888-892</v>
      </c>
      <c r="H242" t="s">
        <v>915</v>
      </c>
      <c r="I242" t="s">
        <v>660</v>
      </c>
      <c r="J242" t="s">
        <v>643</v>
      </c>
      <c r="K242" t="str">
        <f t="shared" si="12"/>
        <v>Author Participation 2.16.840.1.113883.10.20.22.4.119 CONF:1098-32017;CONF:1098-32018;CONF:1098-31471;CONF:1098-31472;CONF:1098-31473;CONF:1098-32628;CONF:1098-31671;CONF:1098-32315;CONF:1098-31474;CONF:1098-31475;CONF:1098-31476;CONF:1098-31478;CONF:1098-31479;CONF:1098-31480;CONF:1098-31481</v>
      </c>
      <c r="M242" t="str">
        <f t="shared" si="13"/>
        <v>{ 'id': '239', 'template_type': 'Other', 'name': 'Author Participation [2.16.840.1.113883.10.20.22.4.119[888-892', 'name2': 'Author Participation', 'template': '2.16.840.1.113883.10.20.22.4.119', 'pageStart': '888', 'pages': '888-892', 'search': 'Author Participation 2.16.840.1.113883.10.20.22.4.119 CONF:1098-32017;CONF:1098-32018;CONF:1098-31471;CONF:1098-31472;CONF:1098-31473;CONF:1098-32628;CONF:1098-31671;CONF:1098-32315;CONF:1098-31474;CONF:1098-31475;CONF:1098-31476;CONF:1098-31478;CONF:1098-31479;CONF:1098-31480;CONF:1098-31481' },</v>
      </c>
      <c r="N242" t="str">
        <f t="shared" si="14"/>
        <v>'2.16.840.1.113883.10.20.22.4.119',</v>
      </c>
    </row>
    <row r="243" spans="1:14" x14ac:dyDescent="0.25">
      <c r="A243">
        <f t="shared" si="15"/>
        <v>240</v>
      </c>
      <c r="B243" t="s">
        <v>417</v>
      </c>
      <c r="C243" t="s">
        <v>431</v>
      </c>
      <c r="D243" t="s">
        <v>418</v>
      </c>
      <c r="E243">
        <v>892</v>
      </c>
      <c r="G243" s="3" t="str">
        <f>VLOOKUP(D243,'2022_New_Pages'!$H$1:$I$215,2,0)</f>
        <v>892-894</v>
      </c>
      <c r="H243" t="s">
        <v>799</v>
      </c>
      <c r="I243" t="s">
        <v>672</v>
      </c>
      <c r="J243" t="s">
        <v>644</v>
      </c>
      <c r="K243" t="str">
        <f t="shared" si="12"/>
        <v>Physician of Record Participant   2.16.840.1.113883.10.20.6.2.2 CONF:1098-8881;CONF:1098-16072;CONF:1098-16073;CONF:1098-32586;CONF:1098-8886;CONF:1098-8887;CONF:1098-31203;CONF:1098-8888;CONF:1098-8889;CONF:1098-30928;CONF:1098-30929;CONF:1098-16074;CONF:1098-16075</v>
      </c>
      <c r="M243" t="str">
        <f t="shared" si="13"/>
        <v>{ 'id': '240', 'template_type': 'Other', 'name': 'Physician of Record Participant   [2.16.840.1.113883.10.20.6.2.2[892-894', 'name2': 'Physician of Record Participant  ', 'template': '2.16.840.1.113883.10.20.6.2.2', 'pageStart': '892', 'pages': '892-894', 'search': 'Physician of Record Participant   2.16.840.1.113883.10.20.6.2.2 CONF:1098-8881;CONF:1098-16072;CONF:1098-16073;CONF:1098-32586;CONF:1098-8886;CONF:1098-8887;CONF:1098-31203;CONF:1098-8888;CONF:1098-8889;CONF:1098-30928;CONF:1098-30929;CONF:1098-16074;CONF:1098-16075' },</v>
      </c>
      <c r="N243" t="str">
        <f t="shared" si="14"/>
        <v>'2.16.840.1.113883.10.20.6.2.2',</v>
      </c>
    </row>
    <row r="244" spans="1:14" x14ac:dyDescent="0.25">
      <c r="A244">
        <f t="shared" si="15"/>
        <v>241</v>
      </c>
      <c r="B244" t="s">
        <v>419</v>
      </c>
      <c r="C244" t="s">
        <v>431</v>
      </c>
      <c r="D244" t="s">
        <v>420</v>
      </c>
      <c r="E244">
        <v>894</v>
      </c>
      <c r="G244" s="3" t="str">
        <f>VLOOKUP(D244,'2022_New_Pages'!$H$1:$I$215,2,0)</f>
        <v>894-896</v>
      </c>
      <c r="H244" t="s">
        <v>799</v>
      </c>
      <c r="I244" t="s">
        <v>685</v>
      </c>
      <c r="J244" t="s">
        <v>645</v>
      </c>
      <c r="K244" t="str">
        <f t="shared" si="12"/>
        <v>Physician Reading Study Performer   2.16.840.1.113883.10.20.6.2.1 CONF:1098-8424;CONF:1098-30773;CONF:1098-30774;CONF:1098-32564;CONF:1098-8425;CONF:1098-8426;CONF:1098-10033;CONF:1098-8427;CONF:1098-8428;CONF:1098-8429;CONF:1098-32135</v>
      </c>
      <c r="M244" t="str">
        <f t="shared" si="13"/>
        <v>{ 'id': '241', 'template_type': 'Other', 'name': 'Physician Reading Study Performer   [2.16.840.1.113883.10.20.6.2.1[894-896', 'name2': 'Physician Reading Study Performer  ', 'template': '2.16.840.1.113883.10.20.6.2.1', 'pageStart': '894', 'pages': '894-896', 'search': 'Physician Reading Study Performer   2.16.840.1.113883.10.20.6.2.1 CONF:1098-8424;CONF:1098-30773;CONF:1098-30774;CONF:1098-32564;CONF:1098-8425;CONF:1098-8426;CONF:1098-10033;CONF:1098-8427;CONF:1098-8428;CONF:1098-8429;CONF:1098-32135' },</v>
      </c>
      <c r="N244" t="str">
        <f t="shared" si="14"/>
        <v>'2.16.840.1.113883.10.20.6.2.1',</v>
      </c>
    </row>
    <row r="245" spans="1:14" x14ac:dyDescent="0.25">
      <c r="A245">
        <f t="shared" si="15"/>
        <v>242</v>
      </c>
      <c r="B245" t="s">
        <v>1877</v>
      </c>
      <c r="C245" t="s">
        <v>431</v>
      </c>
      <c r="D245" t="s">
        <v>1193</v>
      </c>
      <c r="E245">
        <v>1239</v>
      </c>
      <c r="F245">
        <v>1241</v>
      </c>
      <c r="G245" t="str">
        <f>"CG_A_"&amp;E245-1000&amp;"-"&amp;F245-1000</f>
        <v>CG_A_239-241</v>
      </c>
      <c r="J245" s="2" t="s">
        <v>1913</v>
      </c>
      <c r="K245" t="str">
        <f t="shared" si="12"/>
        <v>Provenance - Assembler Participation (Companion Guide) 2.16.840.1.113883.10.20.22.5.7 CONF:4537-55;CONF:4537-40;CONF:4537-44;CONF:4537-33025;CONF:4537-38;CONF:4537-32972;CONF:4537-41;CONF:4537-42;CONF:4537-39;CONF:4537-32973;CONF:4537-43;CONF:4537-50;CONF:4537-51;CONF:4537-52;CONF:4537-47;CONF:4537-12;CONF:4537-33060;CONF:4537-33062;CONF:4537-33063;</v>
      </c>
      <c r="M245" t="str">
        <f t="shared" si="13"/>
        <v>{ 'id': '242', 'template_type': 'Other', 'name': 'Provenance - Assembler Participation (Companion Guide) [2.16.840.1.113883.10.20.22.5.7[CG_A_239-241', 'name2': 'Provenance - Assembler Participation (Companion Guide)', 'template': '2.16.840.1.113883.10.20.22.5.7', 'pageStart': '1239', 'pages': 'CG_A_239-241', 'search': 'Provenance - Assembler Participation (Companion Guide) 2.16.840.1.113883.10.20.22.5.7 CONF:4537-55;CONF:4537-40;CONF:4537-44;CONF:4537-33025;CONF:4537-38;CONF:4537-32972;CONF:4537-41;CONF:4537-42;CONF:4537-39;CONF:4537-32973;CONF:4537-43;CONF:4537-50;CONF:4537-51;CONF:4537-52;CONF:4537-47;CONF:4537-12;CONF:4537-33060;CONF:4537-33062;CONF:4537-33063;' },</v>
      </c>
      <c r="N245" t="str">
        <f t="shared" si="14"/>
        <v>'2.16.840.1.113883.10.20.22.5.7',</v>
      </c>
    </row>
    <row r="246" spans="1:14" x14ac:dyDescent="0.25">
      <c r="A246">
        <f t="shared" si="15"/>
        <v>243</v>
      </c>
      <c r="B246" t="s">
        <v>1876</v>
      </c>
      <c r="C246" t="s">
        <v>431</v>
      </c>
      <c r="D246" t="s">
        <v>933</v>
      </c>
      <c r="E246">
        <v>1241</v>
      </c>
      <c r="F246">
        <v>1246</v>
      </c>
      <c r="G246" t="str">
        <f>"CG_A_"&amp;E246-1000&amp;"-"&amp;F246-1000</f>
        <v>CG_A_241-246</v>
      </c>
      <c r="J246" t="s">
        <v>1287</v>
      </c>
      <c r="K246" t="str">
        <f t="shared" si="12"/>
        <v>Provenance - Author Participation (Companion Guide) 2.16.840.1.113883.10.20.22.5.6 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M246" t="str">
        <f t="shared" si="13"/>
        <v>{ 'id': '243', 'template_type': 'Other', 'name': 'Provenance - Author Participation (Companion Guide) [2.16.840.1.113883.10.20.22.5.6[CG_A_241-246', 'name2': 'Provenance - Author Participation (Companion Guide)', 'template': '2.16.840.1.113883.10.20.22.5.6', 'pageStart': '1241', 'pages': 'CG_A_241-246', 'search': 'Provenance - Author Participation (Companion Guide) 2.16.840.1.113883.10.20.22.5.6 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' },</v>
      </c>
      <c r="N246" t="str">
        <f t="shared" si="14"/>
        <v>'2.16.840.1.113883.10.20.22.5.6',</v>
      </c>
    </row>
    <row r="247" spans="1:14" x14ac:dyDescent="0.25">
      <c r="A247">
        <f t="shared" si="15"/>
        <v>244</v>
      </c>
      <c r="B247" t="s">
        <v>1878</v>
      </c>
      <c r="C247" t="s">
        <v>431</v>
      </c>
      <c r="D247" t="s">
        <v>1914</v>
      </c>
      <c r="E247">
        <v>1246</v>
      </c>
      <c r="F247">
        <v>1249</v>
      </c>
      <c r="G247" t="str">
        <f>"CG_A_"&amp;E247-1000&amp;"-"&amp;F247-1000</f>
        <v>CG_A_246-249</v>
      </c>
      <c r="J247" t="s">
        <v>1915</v>
      </c>
      <c r="K247" t="str">
        <f t="shared" si="12"/>
        <v>Related Person Relationship and Name Participant (Companion Guide) 2.16.840.1.113883.10.20.22.5.8 CONF:4537-32982;CONF:4537-32977;CONF:4537-32983;CONF:4537-32984;CONF:4537-32978;CONF:4537-32985;CONF:4537-32979;CONF:4537-32986;CONF:4537-32980;CONF:4537-32987;</v>
      </c>
      <c r="M247" t="str">
        <f t="shared" si="13"/>
        <v>{ 'id': '244', 'template_type': 'Other', 'name': 'Related Person Relationship and Name Participant (Companion Guide) [2.16.840.1.113883.10.20.22.5.8[CG_A_246-249', 'name2': 'Related Person Relationship and Name Participant (Companion Guide)', 'template': '2.16.840.1.113883.10.20.22.5.8', 'pageStart': '1246', 'pages': 'CG_A_246-249', 'search': 'Related Person Relationship and Name Participant (Companion Guide) 2.16.840.1.113883.10.20.22.5.8 CONF:4537-32982;CONF:4537-32977;CONF:4537-32983;CONF:4537-32984;CONF:4537-32978;CONF:4537-32985;CONF:4537-32979;CONF:4537-32986;CONF:4537-32980;CONF:4537-32987;' },</v>
      </c>
      <c r="N247" t="str">
        <f t="shared" si="14"/>
        <v>'2.16.840.1.113883.10.20.22.5.8',</v>
      </c>
    </row>
    <row r="248" spans="1:14" x14ac:dyDescent="0.25">
      <c r="A248">
        <f t="shared" si="15"/>
        <v>245</v>
      </c>
      <c r="B248" t="s">
        <v>421</v>
      </c>
      <c r="C248" t="s">
        <v>431</v>
      </c>
      <c r="D248" t="s">
        <v>422</v>
      </c>
      <c r="E248">
        <v>896</v>
      </c>
      <c r="G248" s="3" t="str">
        <f>VLOOKUP(D248,'2022_New_Pages'!$H$1:$I$215,2,0)</f>
        <v>896-900</v>
      </c>
      <c r="H248" t="s">
        <v>916</v>
      </c>
      <c r="I248" t="s">
        <v>660</v>
      </c>
      <c r="J248" t="s">
        <v>646</v>
      </c>
      <c r="K248" t="str">
        <f t="shared" si="12"/>
        <v>US Realm Address (AD.US.FIELDED)  2.16.840.1.113883.10.20.22.5.2 CONF:81-7290;CONF:81-7295;CONF:81-7293;CONF:81-10024;CONF:81-7292;CONF:81-7294;CONF:81-10025;CONF:81-7291;CONF:81-7296</v>
      </c>
      <c r="M248" t="str">
        <f t="shared" si="13"/>
        <v>{ 'id': '245', 'template_type': 'Other', 'name': 'US Realm Address (AD.US.FIELDED)  [2.16.840.1.113883.10.20.22.5.2[896-900', 'name2': 'US Realm Address (AD.US.FIELDED) ', 'template': '2.16.840.1.113883.10.20.22.5.2', 'pageStart': '896', 'pages': '896-900', 'search': 'US Realm Address (AD.US.FIELDED)  2.16.840.1.113883.10.20.22.5.2 CONF:81-7290;CONF:81-7295;CONF:81-7293;CONF:81-10024;CONF:81-7292;CONF:81-7294;CONF:81-10025;CONF:81-7291;CONF:81-7296' },</v>
      </c>
      <c r="N248" t="str">
        <f t="shared" si="14"/>
        <v>'2.16.840.1.113883.10.20.22.5.2',</v>
      </c>
    </row>
    <row r="249" spans="1:14" x14ac:dyDescent="0.25">
      <c r="A249">
        <f t="shared" si="15"/>
        <v>246</v>
      </c>
      <c r="B249" t="s">
        <v>423</v>
      </c>
      <c r="C249" t="s">
        <v>431</v>
      </c>
      <c r="D249" t="s">
        <v>424</v>
      </c>
      <c r="E249">
        <v>900</v>
      </c>
      <c r="G249" s="3" t="str">
        <f>VLOOKUP(D249,'2022_New_Pages'!$H$1:$I$215,2,0)</f>
        <v>900-900</v>
      </c>
      <c r="H249" t="s">
        <v>917</v>
      </c>
      <c r="I249" t="s">
        <v>660</v>
      </c>
      <c r="J249" t="s">
        <v>647</v>
      </c>
      <c r="K249" t="str">
        <f t="shared" si="12"/>
        <v>US Realm Date and Time (DT.US.FIELDED) 2.16.840.1.113883.10.20.22.5.3 CONF:81-10078;CONF:81-10079;CONF:81-10080;CONF:81-10081</v>
      </c>
      <c r="M249" t="str">
        <f t="shared" si="13"/>
        <v>{ 'id': '246', 'template_type': 'Other', 'name': 'US Realm Date and Time (DT.US.FIELDED) [2.16.840.1.113883.10.20.22.5.3[900-900', 'name2': 'US Realm Date and Time (DT.US.FIELDED)', 'template': '2.16.840.1.113883.10.20.22.5.3', 'pageStart': '900', 'pages': '900-900', 'search': 'US Realm Date and Time (DT.US.FIELDED) 2.16.840.1.113883.10.20.22.5.3 CONF:81-10078;CONF:81-10079;CONF:81-10080;CONF:81-10081' },</v>
      </c>
      <c r="N249" t="str">
        <f t="shared" si="14"/>
        <v>'2.16.840.1.113883.10.20.22.5.3',</v>
      </c>
    </row>
    <row r="250" spans="1:14" x14ac:dyDescent="0.25">
      <c r="A250">
        <f t="shared" si="15"/>
        <v>247</v>
      </c>
      <c r="B250" t="s">
        <v>425</v>
      </c>
      <c r="C250" t="s">
        <v>431</v>
      </c>
      <c r="D250" t="s">
        <v>426</v>
      </c>
      <c r="E250">
        <v>900</v>
      </c>
      <c r="G250" s="3" t="str">
        <f>VLOOKUP(D250,'2022_New_Pages'!$H$1:$I$215,2,0)</f>
        <v>900-901</v>
      </c>
      <c r="H250" t="s">
        <v>918</v>
      </c>
      <c r="I250" t="s">
        <v>660</v>
      </c>
      <c r="J250" t="s">
        <v>648</v>
      </c>
      <c r="K250" t="str">
        <f t="shared" si="12"/>
        <v>US Realm Date and Time (DTM.US.FIELDED) 2.16.840.1.113883.10.20.22.5.4 CONF:81-10127;CONF:81-10128;CONF:81-10129;CONF:81-10130</v>
      </c>
      <c r="M250" t="str">
        <f t="shared" si="13"/>
        <v>{ 'id': '247', 'template_type': 'Other', 'name': 'US Realm Date and Time (DTM.US.FIELDED) [2.16.840.1.113883.10.20.22.5.4[900-901', 'name2': 'US Realm Date and Time (DTM.US.FIELDED)', 'template': '2.16.840.1.113883.10.20.22.5.4', 'pageStart': '900', 'pages': '900-901', 'search': 'US Realm Date and Time (DTM.US.FIELDED) 2.16.840.1.113883.10.20.22.5.4 CONF:81-10127;CONF:81-10128;CONF:81-10129;CONF:81-10130' },</v>
      </c>
      <c r="N250" t="str">
        <f t="shared" si="14"/>
        <v>'2.16.840.1.113883.10.20.22.5.4',</v>
      </c>
    </row>
    <row r="251" spans="1:14" x14ac:dyDescent="0.25">
      <c r="A251">
        <f>+A15+1</f>
        <v>13</v>
      </c>
      <c r="B251" t="s">
        <v>427</v>
      </c>
      <c r="C251" t="s">
        <v>431</v>
      </c>
      <c r="D251" t="s">
        <v>428</v>
      </c>
      <c r="E251">
        <v>901</v>
      </c>
      <c r="G251" s="3" t="str">
        <f>VLOOKUP(D251,'2022_New_Pages'!$H$1:$I$215,2,0)</f>
        <v>901-904</v>
      </c>
      <c r="H251" t="s">
        <v>919</v>
      </c>
      <c r="I251" t="s">
        <v>660</v>
      </c>
      <c r="J251" t="s">
        <v>649</v>
      </c>
      <c r="K251" t="str">
        <f t="shared" si="12"/>
        <v>US Realm Patient Name (PTN.US.FIELDED) 2.16.840.1.113883.10.20.22.5.1 CONF:81-7154;CONF:81-7159;CONF:81-7160;CONF:81-7157;CONF:81-7158;CONF:81-7163;CONF:81-7155;CONF:81-7156;CONF:81-7161;CONF:81-7162;CONF:81-7278</v>
      </c>
      <c r="M251" t="str">
        <f t="shared" si="13"/>
        <v>{ 'id': '13', 'template_type': 'Other', 'name': 'US Realm Patient Name (PTN.US.FIELDED) [2.16.840.1.113883.10.20.22.5.1[901-904', 'name2': 'US Realm Patient Name (PTN.US.FIELDED)', 'template': '2.16.840.1.113883.10.20.22.5.1', 'pageStart': '901', 'pages': '901-904', 'search': 'US Realm Patient Name (PTN.US.FIELDED) 2.16.840.1.113883.10.20.22.5.1 CONF:81-7154;CONF:81-7159;CONF:81-7160;CONF:81-7157;CONF:81-7158;CONF:81-7163;CONF:81-7155;CONF:81-7156;CONF:81-7161;CONF:81-7162;CONF:81-7278' },</v>
      </c>
      <c r="N251" t="str">
        <f t="shared" si="14"/>
        <v>'2.16.840.1.113883.10.20.22.5.1',</v>
      </c>
    </row>
    <row r="252" spans="1:14" x14ac:dyDescent="0.25">
      <c r="A252">
        <f t="shared" si="15"/>
        <v>14</v>
      </c>
      <c r="B252" t="s">
        <v>429</v>
      </c>
      <c r="C252" t="s">
        <v>431</v>
      </c>
      <c r="D252" t="s">
        <v>430</v>
      </c>
      <c r="E252">
        <v>904</v>
      </c>
      <c r="G252" s="3" t="str">
        <f>VLOOKUP(D252,'2022_New_Pages'!$H$1:$I$215,2,0)</f>
        <v>904-904</v>
      </c>
      <c r="H252" t="s">
        <v>920</v>
      </c>
      <c r="I252" t="s">
        <v>660</v>
      </c>
      <c r="J252" t="s">
        <v>650</v>
      </c>
      <c r="K252" t="str">
        <f t="shared" si="12"/>
        <v>US Realm Person Name (PN.US.FIELDED)  2.16.840.1.113883.10.20.22.5.1.1 CONF:81-9368;CONF:81-9371;CONF:81-9372</v>
      </c>
      <c r="M252" t="str">
        <f t="shared" si="13"/>
        <v>{ 'id': '14', 'template_type': 'Other', 'name': 'US Realm Person Name (PN.US.FIELDED)  [2.16.840.1.113883.10.20.22.5.1.1[904-904', 'name2': 'US Realm Person Name (PN.US.FIELDED) ', 'template': '2.16.840.1.113883.10.20.22.5.1.1', 'pageStart': '904', 'pages': '904-904', 'search': 'US Realm Person Name (PN.US.FIELDED)  2.16.840.1.113883.10.20.22.5.1.1 CONF:81-9368;CONF:81-9371;CONF:81-9372' },</v>
      </c>
      <c r="N252" t="str">
        <f t="shared" si="14"/>
        <v>'2.16.840.1.113883.10.20.22.5.1.1',</v>
      </c>
    </row>
  </sheetData>
  <sortState xmlns:xlrd2="http://schemas.microsoft.com/office/spreadsheetml/2017/richdata2" ref="A2:N97">
    <sortCondition ref="C2:C97"/>
    <sortCondition ref="B2:B97"/>
  </sortState>
  <hyperlinks>
    <hyperlink ref="J112" r:id="rId1" xr:uid="{21591554-39AB-4BC4-8C6B-576EF6A4D7B9}"/>
    <hyperlink ref="J118" r:id="rId2" xr:uid="{3DE1F550-7EFB-48FC-AF6B-12C7E727A1EF}"/>
    <hyperlink ref="J123" r:id="rId3" xr:uid="{DEB48ABA-FC0F-4625-AC85-615D08279824}"/>
    <hyperlink ref="J129" r:id="rId4" xr:uid="{F2C2171D-95E9-4BFD-8CBA-4AF96BBA4873}"/>
    <hyperlink ref="J132" r:id="rId5" xr:uid="{2A2F5F15-00B4-432D-95C3-DE4500058299}"/>
    <hyperlink ref="J139" r:id="rId6" xr:uid="{44D0DB1A-B8E5-4BB7-BBE9-B808B248C621}"/>
    <hyperlink ref="J158" r:id="rId7" xr:uid="{331AEF40-5682-41D7-9D34-92B9F1CD04B4}"/>
    <hyperlink ref="J162" r:id="rId8" xr:uid="{D339A64D-3D41-4F29-834A-6BD182997237}"/>
    <hyperlink ref="J164" r:id="rId9" xr:uid="{6D2F2928-21B8-4B88-9431-936F53EBBA25}"/>
    <hyperlink ref="J165" r:id="rId10" xr:uid="{D30A3D92-2670-4CA0-A1BD-3CBE6D77B916}"/>
    <hyperlink ref="J174" r:id="rId11" xr:uid="{13B9E5A7-3B56-4BAC-B0F1-5917303FBA94}"/>
    <hyperlink ref="J175" r:id="rId12" xr:uid="{A475C5B9-1C5E-46BD-B27F-CB40CD2B0CEA}"/>
    <hyperlink ref="J222" r:id="rId13" xr:uid="{8A210675-B99C-4719-B9D9-12AA4D27A293}"/>
    <hyperlink ref="J25" r:id="rId14" xr:uid="{530781B5-E54A-4A1D-8FE1-BA22BEB5E2DB}"/>
    <hyperlink ref="J108" r:id="rId15" xr:uid="{0D7B8C04-9517-425A-A9D7-185EFEA28556}"/>
    <hyperlink ref="J109" r:id="rId16" display="CONF:4537-33000;CONF:4537-33001;CONF:4537-32995;CONF:4537-32998;CONF:4537-32999;CONF:4537-32996;CONF:4537-33002;CONF:4537-33003;CONF:4537-32997;CONF:4537-33004;CONF:4537-33005;CONF:4537-33007;CONF:4537-33008;CONF:4537-33006;CONF:4537-33058;CONF:4537-33059;CONF:4537-33060;CONF:4537-33062;CONF:4537-33063;" xr:uid="{253709FE-968B-45E2-A011-B0E92A6CDBC5}"/>
    <hyperlink ref="J236" r:id="rId17" display="CONF:4537-2;CONF:4537-3;CONF:4537-1;CONF:4537-4;CONF:4537-5;CONF:4537-6;CONF:4537-7;CONF:4537-8;CONF:4537-9;CONF:4537-10;CONF:4537-11;CONF:4537-33048;CONF:4537-33049;CONF:4537-33050;CONF:4537-33051;CONF:4537-12;CONF:4537-33060;CONF:4537-33062;CONF:4537-33063;" xr:uid="{03C17F66-25B6-4DC6-B56C-80ADC4623C7A}"/>
    <hyperlink ref="J130" r:id="rId18" xr:uid="{25EC5DE7-0F26-4B7F-B5C2-69400B58F050}"/>
    <hyperlink ref="J196" r:id="rId19" xr:uid="{C58520F0-5D6D-4E42-A6E0-29C3211577DC}"/>
    <hyperlink ref="J214" r:id="rId20" display="CONF:4537-11357;CONF:4537-11358;CONF:4537-11359;CONF:4537-11360;CONF:4537-27027;CONF:4537-26998;CONF:4537-11361;CONF:4537-11362;CONF:4537-27028;CONF:4537-11364;CONF:4537-11365;CONF:4537-11366;CONF:4537-27551;CONF:4537-27552;CONF:4537-11367;CONF:4537-27657;" xr:uid="{13556461-07CF-49B4-9F8A-1DF2D9A0A1A9}"/>
    <hyperlink ref="J227" r:id="rId21" xr:uid="{7592B4C4-24A4-44EF-8C6F-57A3AC54553C}"/>
    <hyperlink ref="J226" r:id="rId22" display="CONF:4547-33088;CONF:4547-33089;CONF:4547-33078;CONF:4547-33083;CONF:4547-33084;CONF:4547-33079;CONF:4547-33085;CONF:4547-33086;CONF:4547-33077;CONF:4547-33081;CONF:4547-33090;CONF:4547-33091;CONF:4547-33092;CONF:4547-33093;CONF:4547-33080;CONF:4547-33094;CONF:4547-33098;" xr:uid="{584C1B10-DA81-458D-A56D-2A3A2B0B7C8B}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8B52-ADB7-486B-9E9E-AF3587FB922B}">
  <dimension ref="F1:M20"/>
  <sheetViews>
    <sheetView workbookViewId="0">
      <selection activeCell="F2" sqref="F2"/>
    </sheetView>
  </sheetViews>
  <sheetFormatPr defaultRowHeight="15" x14ac:dyDescent="0.25"/>
  <sheetData>
    <row r="1" spans="6:13" ht="25.5" customHeight="1" thickBot="1" x14ac:dyDescent="0.3">
      <c r="F1" s="8"/>
      <c r="G1" s="9"/>
      <c r="H1" s="9"/>
      <c r="I1" s="9"/>
      <c r="J1" s="9"/>
      <c r="K1" s="10"/>
      <c r="M1" t="str">
        <f>"CONF:"&amp;J1</f>
        <v>CONF:</v>
      </c>
    </row>
    <row r="2" spans="6:13" ht="15.75" thickBot="1" x14ac:dyDescent="0.3">
      <c r="G2" s="5"/>
      <c r="H2" s="5"/>
      <c r="I2" s="5"/>
      <c r="J2" s="6"/>
      <c r="K2" s="5"/>
      <c r="M2" t="str">
        <f t="shared" ref="M2:M17" si="0">"CONF:"&amp;J2</f>
        <v>CONF:</v>
      </c>
    </row>
    <row r="3" spans="6:13" ht="15.75" thickBot="1" x14ac:dyDescent="0.3">
      <c r="F3" s="4"/>
      <c r="G3" s="5"/>
      <c r="H3" s="5"/>
      <c r="I3" s="5"/>
      <c r="J3" s="6"/>
      <c r="K3" s="5"/>
      <c r="M3" t="str">
        <f t="shared" si="0"/>
        <v>CONF:</v>
      </c>
    </row>
    <row r="4" spans="6:13" ht="15.75" thickBot="1" x14ac:dyDescent="0.3">
      <c r="F4" s="4"/>
      <c r="G4" s="5"/>
      <c r="H4" s="5"/>
      <c r="I4" s="5"/>
      <c r="J4" s="6"/>
      <c r="K4" s="5"/>
      <c r="M4" t="str">
        <f t="shared" si="0"/>
        <v>CONF:</v>
      </c>
    </row>
    <row r="5" spans="6:13" ht="15.75" thickBot="1" x14ac:dyDescent="0.3">
      <c r="F5" s="4"/>
      <c r="G5" s="5"/>
      <c r="H5" s="5"/>
      <c r="I5" s="5"/>
      <c r="J5" s="6"/>
      <c r="K5" s="5"/>
      <c r="M5" t="str">
        <f t="shared" si="0"/>
        <v>CONF:</v>
      </c>
    </row>
    <row r="6" spans="6:13" ht="15.75" thickBot="1" x14ac:dyDescent="0.3">
      <c r="F6" s="4"/>
      <c r="G6" s="5"/>
      <c r="H6" s="5"/>
      <c r="I6" s="5"/>
      <c r="J6" s="6"/>
      <c r="K6" s="7"/>
      <c r="M6" t="str">
        <f t="shared" si="0"/>
        <v>CONF:</v>
      </c>
    </row>
    <row r="7" spans="6:13" ht="15.75" thickBot="1" x14ac:dyDescent="0.3">
      <c r="F7" s="4"/>
      <c r="G7" s="5"/>
      <c r="H7" s="5"/>
      <c r="I7" s="5"/>
      <c r="J7" s="6"/>
      <c r="K7" s="5"/>
      <c r="M7" t="str">
        <f t="shared" si="0"/>
        <v>CONF:</v>
      </c>
    </row>
    <row r="8" spans="6:13" ht="15.75" thickBot="1" x14ac:dyDescent="0.3">
      <c r="F8" s="4"/>
      <c r="G8" s="5"/>
      <c r="H8" s="5"/>
      <c r="I8" s="5"/>
      <c r="J8" s="6"/>
      <c r="K8" s="5"/>
      <c r="M8" t="str">
        <f t="shared" si="0"/>
        <v>CONF:</v>
      </c>
    </row>
    <row r="9" spans="6:13" ht="15.75" thickBot="1" x14ac:dyDescent="0.3">
      <c r="F9" s="4"/>
      <c r="G9" s="5"/>
      <c r="H9" s="5"/>
      <c r="I9" s="5"/>
      <c r="J9" s="6"/>
      <c r="K9" s="5"/>
      <c r="M9" t="str">
        <f t="shared" si="0"/>
        <v>CONF:</v>
      </c>
    </row>
    <row r="10" spans="6:13" ht="15.75" thickBot="1" x14ac:dyDescent="0.3">
      <c r="F10" s="4"/>
      <c r="G10" s="5"/>
      <c r="H10" s="5"/>
      <c r="I10" s="5"/>
      <c r="J10" s="6"/>
      <c r="K10" s="5"/>
      <c r="M10" t="str">
        <f t="shared" si="0"/>
        <v>CONF:</v>
      </c>
    </row>
    <row r="11" spans="6:13" ht="15.75" thickBot="1" x14ac:dyDescent="0.3">
      <c r="F11" s="4"/>
      <c r="G11" s="5"/>
      <c r="H11" s="5"/>
      <c r="I11" s="5"/>
      <c r="J11" s="6"/>
      <c r="K11" s="5"/>
      <c r="M11" t="str">
        <f t="shared" si="0"/>
        <v>CONF:</v>
      </c>
    </row>
    <row r="12" spans="6:13" ht="15.75" thickBot="1" x14ac:dyDescent="0.3">
      <c r="F12" s="4"/>
      <c r="G12" s="5"/>
      <c r="H12" s="5"/>
      <c r="I12" s="5"/>
      <c r="J12" s="6"/>
      <c r="K12" s="5"/>
      <c r="M12" t="str">
        <f t="shared" si="0"/>
        <v>CONF:</v>
      </c>
    </row>
    <row r="13" spans="6:13" ht="15.75" thickBot="1" x14ac:dyDescent="0.3">
      <c r="F13" s="4"/>
      <c r="G13" s="5"/>
      <c r="H13" s="5"/>
      <c r="I13" s="5"/>
      <c r="J13" s="6"/>
      <c r="K13" s="5"/>
      <c r="M13" t="str">
        <f t="shared" si="0"/>
        <v>CONF:</v>
      </c>
    </row>
    <row r="14" spans="6:13" ht="15.75" thickBot="1" x14ac:dyDescent="0.3">
      <c r="F14" s="4"/>
      <c r="G14" s="5"/>
      <c r="H14" s="5"/>
      <c r="I14" s="5"/>
      <c r="J14" s="6"/>
      <c r="K14" s="5"/>
      <c r="M14" t="str">
        <f t="shared" si="0"/>
        <v>CONF:</v>
      </c>
    </row>
    <row r="15" spans="6:13" ht="15.75" thickBot="1" x14ac:dyDescent="0.3">
      <c r="F15" s="4"/>
      <c r="G15" s="5"/>
      <c r="H15" s="5"/>
      <c r="I15" s="5"/>
      <c r="J15" s="6"/>
      <c r="K15" s="5"/>
      <c r="M15" t="str">
        <f t="shared" si="0"/>
        <v>CONF:</v>
      </c>
    </row>
    <row r="16" spans="6:13" ht="15.75" thickBot="1" x14ac:dyDescent="0.3">
      <c r="F16" s="4"/>
      <c r="G16" s="5"/>
      <c r="H16" s="5"/>
      <c r="I16" s="5"/>
      <c r="J16" s="6"/>
      <c r="K16" s="5"/>
      <c r="M16" t="str">
        <f t="shared" si="0"/>
        <v>CONF:</v>
      </c>
    </row>
    <row r="17" spans="6:13" ht="15.75" thickBot="1" x14ac:dyDescent="0.3">
      <c r="F17" s="4"/>
      <c r="G17" s="5"/>
      <c r="H17" s="5"/>
      <c r="I17" s="5"/>
      <c r="J17" s="6"/>
      <c r="K17" s="5"/>
      <c r="M17" t="str">
        <f t="shared" si="0"/>
        <v>CONF:</v>
      </c>
    </row>
    <row r="18" spans="6:13" ht="15.75" thickBot="1" x14ac:dyDescent="0.3">
      <c r="F18" s="4"/>
      <c r="G18" s="5"/>
      <c r="H18" s="5"/>
      <c r="I18" s="5"/>
      <c r="J18" s="6"/>
      <c r="K18" s="5"/>
    </row>
    <row r="19" spans="6:13" ht="15.75" thickBot="1" x14ac:dyDescent="0.3">
      <c r="F19" s="4"/>
      <c r="G19" s="5"/>
      <c r="H19" s="5"/>
      <c r="I19" s="5"/>
      <c r="J19" s="6"/>
      <c r="K19" s="5"/>
    </row>
    <row r="20" spans="6:13" ht="15.75" thickBot="1" x14ac:dyDescent="0.3">
      <c r="F20" s="4"/>
      <c r="G20" s="5"/>
      <c r="H20" s="5"/>
      <c r="I20" s="5"/>
      <c r="J20" s="6"/>
      <c r="K20" s="6"/>
    </row>
  </sheetData>
  <mergeCells count="1">
    <mergeCell ref="F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26F14-E1B7-4D15-8125-118B1EC5F7F8}">
  <dimension ref="A1:D58"/>
  <sheetViews>
    <sheetView topLeftCell="A25" workbookViewId="0">
      <selection activeCell="D56" sqref="D56:D58"/>
    </sheetView>
  </sheetViews>
  <sheetFormatPr defaultRowHeight="15" x14ac:dyDescent="0.25"/>
  <cols>
    <col min="1" max="1" width="29.85546875" bestFit="1" customWidth="1"/>
  </cols>
  <sheetData>
    <row r="1" spans="1:4" x14ac:dyDescent="0.25">
      <c r="A1" t="s">
        <v>958</v>
      </c>
      <c r="B1" t="s">
        <v>1294</v>
      </c>
      <c r="C1" t="s">
        <v>1295</v>
      </c>
      <c r="D1" t="s">
        <v>1366</v>
      </c>
    </row>
    <row r="2" spans="1:4" x14ac:dyDescent="0.25">
      <c r="A2" t="s">
        <v>958</v>
      </c>
      <c r="B2" t="s">
        <v>1294</v>
      </c>
      <c r="C2" t="s">
        <v>1296</v>
      </c>
      <c r="D2" t="s">
        <v>1367</v>
      </c>
    </row>
    <row r="3" spans="1:4" x14ac:dyDescent="0.25">
      <c r="A3" t="s">
        <v>958</v>
      </c>
      <c r="B3" t="s">
        <v>1294</v>
      </c>
      <c r="C3" t="s">
        <v>1297</v>
      </c>
      <c r="D3" t="s">
        <v>1368</v>
      </c>
    </row>
    <row r="4" spans="1:4" x14ac:dyDescent="0.25">
      <c r="A4" t="s">
        <v>958</v>
      </c>
      <c r="B4" t="s">
        <v>1294</v>
      </c>
      <c r="C4" t="s">
        <v>1298</v>
      </c>
      <c r="D4" t="s">
        <v>1369</v>
      </c>
    </row>
    <row r="5" spans="1:4" x14ac:dyDescent="0.25">
      <c r="A5" t="s">
        <v>958</v>
      </c>
      <c r="B5" t="s">
        <v>1294</v>
      </c>
      <c r="C5" t="s">
        <v>1299</v>
      </c>
      <c r="D5" t="s">
        <v>1370</v>
      </c>
    </row>
    <row r="6" spans="1:4" x14ac:dyDescent="0.25">
      <c r="A6" t="s">
        <v>958</v>
      </c>
      <c r="B6" t="s">
        <v>1294</v>
      </c>
      <c r="C6" t="s">
        <v>1300</v>
      </c>
      <c r="D6" t="s">
        <v>1371</v>
      </c>
    </row>
    <row r="7" spans="1:4" x14ac:dyDescent="0.25">
      <c r="A7" t="s">
        <v>958</v>
      </c>
      <c r="B7" t="s">
        <v>1294</v>
      </c>
      <c r="C7" t="s">
        <v>1301</v>
      </c>
      <c r="D7" t="s">
        <v>1372</v>
      </c>
    </row>
    <row r="8" spans="1:4" x14ac:dyDescent="0.25">
      <c r="A8" t="s">
        <v>958</v>
      </c>
      <c r="B8" t="s">
        <v>1294</v>
      </c>
      <c r="C8" t="s">
        <v>1302</v>
      </c>
      <c r="D8" t="s">
        <v>1373</v>
      </c>
    </row>
    <row r="9" spans="1:4" x14ac:dyDescent="0.25">
      <c r="A9" t="s">
        <v>958</v>
      </c>
      <c r="B9" t="s">
        <v>1294</v>
      </c>
      <c r="C9" t="s">
        <v>1303</v>
      </c>
      <c r="D9" t="s">
        <v>1374</v>
      </c>
    </row>
    <row r="10" spans="1:4" x14ac:dyDescent="0.25">
      <c r="A10" t="s">
        <v>958</v>
      </c>
      <c r="B10" t="s">
        <v>1294</v>
      </c>
      <c r="C10" t="s">
        <v>1304</v>
      </c>
      <c r="D10" t="s">
        <v>1375</v>
      </c>
    </row>
    <row r="11" spans="1:4" x14ac:dyDescent="0.25">
      <c r="A11" t="s">
        <v>958</v>
      </c>
      <c r="B11" t="s">
        <v>1294</v>
      </c>
      <c r="C11" t="s">
        <v>1305</v>
      </c>
      <c r="D11" t="s">
        <v>1376</v>
      </c>
    </row>
    <row r="12" spans="1:4" x14ac:dyDescent="0.25">
      <c r="A12" t="s">
        <v>958</v>
      </c>
      <c r="B12" t="s">
        <v>1294</v>
      </c>
      <c r="C12" t="s">
        <v>1306</v>
      </c>
      <c r="D12" t="s">
        <v>1377</v>
      </c>
    </row>
    <row r="13" spans="1:4" x14ac:dyDescent="0.25">
      <c r="A13" t="s">
        <v>958</v>
      </c>
      <c r="B13" t="s">
        <v>1294</v>
      </c>
      <c r="C13" t="s">
        <v>1307</v>
      </c>
      <c r="D13" t="s">
        <v>1378</v>
      </c>
    </row>
    <row r="14" spans="1:4" x14ac:dyDescent="0.25">
      <c r="A14" t="s">
        <v>958</v>
      </c>
      <c r="B14" t="s">
        <v>1294</v>
      </c>
      <c r="C14" t="s">
        <v>1308</v>
      </c>
      <c r="D14" t="s">
        <v>1379</v>
      </c>
    </row>
    <row r="15" spans="1:4" x14ac:dyDescent="0.25">
      <c r="A15" t="s">
        <v>958</v>
      </c>
      <c r="B15" t="s">
        <v>1294</v>
      </c>
      <c r="C15" t="s">
        <v>1309</v>
      </c>
      <c r="D15" t="s">
        <v>1380</v>
      </c>
    </row>
    <row r="16" spans="1:4" x14ac:dyDescent="0.25">
      <c r="A16" t="s">
        <v>958</v>
      </c>
      <c r="B16" t="s">
        <v>1294</v>
      </c>
      <c r="C16" t="s">
        <v>1310</v>
      </c>
      <c r="D16" t="s">
        <v>1381</v>
      </c>
    </row>
    <row r="17" spans="1:4" x14ac:dyDescent="0.25">
      <c r="A17" t="s">
        <v>958</v>
      </c>
      <c r="B17" t="s">
        <v>1294</v>
      </c>
      <c r="C17" t="s">
        <v>1311</v>
      </c>
      <c r="D17" t="s">
        <v>1382</v>
      </c>
    </row>
    <row r="18" spans="1:4" x14ac:dyDescent="0.25">
      <c r="A18" t="s">
        <v>958</v>
      </c>
      <c r="B18" t="s">
        <v>1294</v>
      </c>
      <c r="C18" t="s">
        <v>1312</v>
      </c>
      <c r="D18" t="s">
        <v>1383</v>
      </c>
    </row>
    <row r="19" spans="1:4" x14ac:dyDescent="0.25">
      <c r="A19" t="s">
        <v>958</v>
      </c>
      <c r="B19" t="s">
        <v>1294</v>
      </c>
      <c r="C19" t="s">
        <v>1313</v>
      </c>
      <c r="D19" t="s">
        <v>1384</v>
      </c>
    </row>
    <row r="20" spans="1:4" x14ac:dyDescent="0.25">
      <c r="A20" t="s">
        <v>959</v>
      </c>
      <c r="B20" t="s">
        <v>1314</v>
      </c>
      <c r="C20" t="s">
        <v>1315</v>
      </c>
      <c r="D20" t="s">
        <v>1385</v>
      </c>
    </row>
    <row r="21" spans="1:4" x14ac:dyDescent="0.25">
      <c r="A21" t="s">
        <v>959</v>
      </c>
      <c r="B21" t="s">
        <v>1314</v>
      </c>
      <c r="C21" t="s">
        <v>1316</v>
      </c>
      <c r="D21" t="s">
        <v>1386</v>
      </c>
    </row>
    <row r="22" spans="1:4" x14ac:dyDescent="0.25">
      <c r="A22" t="s">
        <v>959</v>
      </c>
      <c r="B22" t="s">
        <v>1314</v>
      </c>
      <c r="C22" t="s">
        <v>1317</v>
      </c>
      <c r="D22" t="s">
        <v>1387</v>
      </c>
    </row>
    <row r="23" spans="1:4" x14ac:dyDescent="0.25">
      <c r="A23" t="s">
        <v>960</v>
      </c>
      <c r="B23" t="s">
        <v>1318</v>
      </c>
      <c r="C23" t="s">
        <v>1319</v>
      </c>
      <c r="D23" t="s">
        <v>1388</v>
      </c>
    </row>
    <row r="24" spans="1:4" x14ac:dyDescent="0.25">
      <c r="A24" t="s">
        <v>960</v>
      </c>
      <c r="B24" t="s">
        <v>1318</v>
      </c>
      <c r="C24" t="s">
        <v>1320</v>
      </c>
      <c r="D24" t="s">
        <v>1389</v>
      </c>
    </row>
    <row r="25" spans="1:4" x14ac:dyDescent="0.25">
      <c r="A25" t="s">
        <v>960</v>
      </c>
      <c r="B25" t="s">
        <v>1318</v>
      </c>
      <c r="C25" t="s">
        <v>1321</v>
      </c>
      <c r="D25" t="s">
        <v>1390</v>
      </c>
    </row>
    <row r="26" spans="1:4" x14ac:dyDescent="0.25">
      <c r="A26" t="s">
        <v>961</v>
      </c>
      <c r="B26" t="s">
        <v>1322</v>
      </c>
      <c r="C26" t="s">
        <v>1323</v>
      </c>
      <c r="D26" t="s">
        <v>1391</v>
      </c>
    </row>
    <row r="27" spans="1:4" x14ac:dyDescent="0.25">
      <c r="A27" t="s">
        <v>961</v>
      </c>
      <c r="B27" t="s">
        <v>1322</v>
      </c>
      <c r="C27" t="s">
        <v>1324</v>
      </c>
      <c r="D27" t="s">
        <v>1392</v>
      </c>
    </row>
    <row r="28" spans="1:4" x14ac:dyDescent="0.25">
      <c r="A28" t="s">
        <v>961</v>
      </c>
      <c r="B28" t="s">
        <v>1322</v>
      </c>
      <c r="C28" t="s">
        <v>1325</v>
      </c>
      <c r="D28" t="s">
        <v>1393</v>
      </c>
    </row>
    <row r="29" spans="1:4" x14ac:dyDescent="0.25">
      <c r="A29" t="s">
        <v>962</v>
      </c>
      <c r="B29" t="s">
        <v>1326</v>
      </c>
      <c r="C29" t="s">
        <v>1327</v>
      </c>
      <c r="D29" t="s">
        <v>1394</v>
      </c>
    </row>
    <row r="30" spans="1:4" x14ac:dyDescent="0.25">
      <c r="A30" t="s">
        <v>962</v>
      </c>
      <c r="B30" t="s">
        <v>1326</v>
      </c>
      <c r="C30" t="s">
        <v>1328</v>
      </c>
      <c r="D30" t="s">
        <v>1395</v>
      </c>
    </row>
    <row r="31" spans="1:4" x14ac:dyDescent="0.25">
      <c r="A31" t="s">
        <v>962</v>
      </c>
      <c r="B31" t="s">
        <v>1326</v>
      </c>
      <c r="C31" t="s">
        <v>1329</v>
      </c>
      <c r="D31" t="s">
        <v>1396</v>
      </c>
    </row>
    <row r="32" spans="1:4" x14ac:dyDescent="0.25">
      <c r="A32" t="s">
        <v>963</v>
      </c>
      <c r="B32" t="s">
        <v>1330</v>
      </c>
      <c r="C32" t="s">
        <v>1331</v>
      </c>
      <c r="D32" t="s">
        <v>1397</v>
      </c>
    </row>
    <row r="33" spans="1:4" x14ac:dyDescent="0.25">
      <c r="A33" t="s">
        <v>963</v>
      </c>
      <c r="B33" t="s">
        <v>1330</v>
      </c>
      <c r="C33" t="s">
        <v>1332</v>
      </c>
      <c r="D33" t="s">
        <v>1398</v>
      </c>
    </row>
    <row r="34" spans="1:4" x14ac:dyDescent="0.25">
      <c r="A34" t="s">
        <v>963</v>
      </c>
      <c r="B34" t="s">
        <v>1330</v>
      </c>
      <c r="C34" t="s">
        <v>1333</v>
      </c>
      <c r="D34" t="s">
        <v>1399</v>
      </c>
    </row>
    <row r="35" spans="1:4" x14ac:dyDescent="0.25">
      <c r="A35" t="s">
        <v>964</v>
      </c>
      <c r="B35" t="s">
        <v>1334</v>
      </c>
      <c r="C35" t="s">
        <v>1335</v>
      </c>
      <c r="D35" t="s">
        <v>1400</v>
      </c>
    </row>
    <row r="36" spans="1:4" x14ac:dyDescent="0.25">
      <c r="A36" t="s">
        <v>964</v>
      </c>
      <c r="B36" t="s">
        <v>1334</v>
      </c>
      <c r="C36" t="s">
        <v>1336</v>
      </c>
      <c r="D36" t="s">
        <v>1401</v>
      </c>
    </row>
    <row r="37" spans="1:4" x14ac:dyDescent="0.25">
      <c r="A37" t="s">
        <v>964</v>
      </c>
      <c r="B37" t="s">
        <v>1334</v>
      </c>
      <c r="C37" t="s">
        <v>1337</v>
      </c>
      <c r="D37" t="s">
        <v>1402</v>
      </c>
    </row>
    <row r="38" spans="1:4" x14ac:dyDescent="0.25">
      <c r="A38" t="s">
        <v>965</v>
      </c>
      <c r="B38" t="s">
        <v>1338</v>
      </c>
      <c r="C38" t="s">
        <v>1339</v>
      </c>
      <c r="D38" t="s">
        <v>1403</v>
      </c>
    </row>
    <row r="39" spans="1:4" x14ac:dyDescent="0.25">
      <c r="A39" t="s">
        <v>965</v>
      </c>
      <c r="B39" t="s">
        <v>1338</v>
      </c>
      <c r="C39" t="s">
        <v>1340</v>
      </c>
      <c r="D39" t="s">
        <v>1404</v>
      </c>
    </row>
    <row r="40" spans="1:4" x14ac:dyDescent="0.25">
      <c r="A40" t="s">
        <v>965</v>
      </c>
      <c r="B40" t="s">
        <v>1338</v>
      </c>
      <c r="C40" t="s">
        <v>1341</v>
      </c>
      <c r="D40" t="s">
        <v>1405</v>
      </c>
    </row>
    <row r="41" spans="1:4" x14ac:dyDescent="0.25">
      <c r="A41" t="s">
        <v>966</v>
      </c>
      <c r="B41" t="s">
        <v>1342</v>
      </c>
      <c r="C41" t="s">
        <v>1343</v>
      </c>
      <c r="D41" t="s">
        <v>1406</v>
      </c>
    </row>
    <row r="42" spans="1:4" x14ac:dyDescent="0.25">
      <c r="A42" t="s">
        <v>966</v>
      </c>
      <c r="B42" t="s">
        <v>1342</v>
      </c>
      <c r="C42" t="s">
        <v>1344</v>
      </c>
      <c r="D42" t="s">
        <v>1407</v>
      </c>
    </row>
    <row r="43" spans="1:4" x14ac:dyDescent="0.25">
      <c r="A43" t="s">
        <v>966</v>
      </c>
      <c r="B43" t="s">
        <v>1342</v>
      </c>
      <c r="C43" t="s">
        <v>1345</v>
      </c>
      <c r="D43" t="s">
        <v>1408</v>
      </c>
    </row>
    <row r="44" spans="1:4" x14ac:dyDescent="0.25">
      <c r="A44" t="s">
        <v>967</v>
      </c>
      <c r="B44" t="s">
        <v>1346</v>
      </c>
      <c r="C44" t="s">
        <v>1347</v>
      </c>
      <c r="D44" t="s">
        <v>1409</v>
      </c>
    </row>
    <row r="45" spans="1:4" x14ac:dyDescent="0.25">
      <c r="A45" t="s">
        <v>967</v>
      </c>
      <c r="B45" t="s">
        <v>1346</v>
      </c>
      <c r="C45" t="s">
        <v>1348</v>
      </c>
      <c r="D45" t="s">
        <v>1410</v>
      </c>
    </row>
    <row r="46" spans="1:4" x14ac:dyDescent="0.25">
      <c r="A46" t="s">
        <v>967</v>
      </c>
      <c r="B46" t="s">
        <v>1346</v>
      </c>
      <c r="C46" t="s">
        <v>1349</v>
      </c>
      <c r="D46" t="s">
        <v>1411</v>
      </c>
    </row>
    <row r="47" spans="1:4" x14ac:dyDescent="0.25">
      <c r="A47" t="s">
        <v>968</v>
      </c>
      <c r="B47" t="s">
        <v>1350</v>
      </c>
      <c r="C47" t="s">
        <v>1351</v>
      </c>
      <c r="D47" t="s">
        <v>1412</v>
      </c>
    </row>
    <row r="48" spans="1:4" x14ac:dyDescent="0.25">
      <c r="A48" t="s">
        <v>968</v>
      </c>
      <c r="B48" t="s">
        <v>1350</v>
      </c>
      <c r="C48" t="s">
        <v>1352</v>
      </c>
      <c r="D48" t="s">
        <v>1413</v>
      </c>
    </row>
    <row r="49" spans="1:4" x14ac:dyDescent="0.25">
      <c r="A49" t="s">
        <v>968</v>
      </c>
      <c r="B49" t="s">
        <v>1350</v>
      </c>
      <c r="C49" t="s">
        <v>1353</v>
      </c>
      <c r="D49" t="s">
        <v>1414</v>
      </c>
    </row>
    <row r="50" spans="1:4" x14ac:dyDescent="0.25">
      <c r="A50" t="s">
        <v>969</v>
      </c>
      <c r="B50" t="s">
        <v>1354</v>
      </c>
      <c r="C50" t="s">
        <v>1355</v>
      </c>
      <c r="D50" t="s">
        <v>1415</v>
      </c>
    </row>
    <row r="51" spans="1:4" x14ac:dyDescent="0.25">
      <c r="A51" t="s">
        <v>969</v>
      </c>
      <c r="B51" t="s">
        <v>1354</v>
      </c>
      <c r="C51" t="s">
        <v>1356</v>
      </c>
      <c r="D51" t="s">
        <v>1416</v>
      </c>
    </row>
    <row r="52" spans="1:4" x14ac:dyDescent="0.25">
      <c r="A52" t="s">
        <v>969</v>
      </c>
      <c r="B52" t="s">
        <v>1354</v>
      </c>
      <c r="C52" t="s">
        <v>1357</v>
      </c>
      <c r="D52" t="s">
        <v>1417</v>
      </c>
    </row>
    <row r="53" spans="1:4" x14ac:dyDescent="0.25">
      <c r="A53" t="s">
        <v>970</v>
      </c>
      <c r="B53" t="s">
        <v>1358</v>
      </c>
      <c r="C53" t="s">
        <v>1359</v>
      </c>
      <c r="D53" t="s">
        <v>1418</v>
      </c>
    </row>
    <row r="54" spans="1:4" x14ac:dyDescent="0.25">
      <c r="A54" t="s">
        <v>970</v>
      </c>
      <c r="B54" t="s">
        <v>1358</v>
      </c>
      <c r="C54" t="s">
        <v>1360</v>
      </c>
      <c r="D54" t="s">
        <v>1419</v>
      </c>
    </row>
    <row r="55" spans="1:4" x14ac:dyDescent="0.25">
      <c r="A55" t="s">
        <v>970</v>
      </c>
      <c r="B55" t="s">
        <v>1358</v>
      </c>
      <c r="C55" t="s">
        <v>1361</v>
      </c>
      <c r="D55" t="s">
        <v>1420</v>
      </c>
    </row>
    <row r="56" spans="1:4" x14ac:dyDescent="0.25">
      <c r="A56" t="s">
        <v>971</v>
      </c>
      <c r="B56" t="s">
        <v>1362</v>
      </c>
      <c r="C56" t="s">
        <v>1363</v>
      </c>
      <c r="D56" t="s">
        <v>1421</v>
      </c>
    </row>
    <row r="57" spans="1:4" x14ac:dyDescent="0.25">
      <c r="A57" t="s">
        <v>971</v>
      </c>
      <c r="B57" t="s">
        <v>1362</v>
      </c>
      <c r="C57" t="s">
        <v>1364</v>
      </c>
      <c r="D57" t="s">
        <v>1422</v>
      </c>
    </row>
    <row r="58" spans="1:4" x14ac:dyDescent="0.25">
      <c r="A58" t="s">
        <v>971</v>
      </c>
      <c r="B58" t="s">
        <v>1362</v>
      </c>
      <c r="C58" t="s">
        <v>1365</v>
      </c>
      <c r="D58" t="s">
        <v>1423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6032-5C0F-4521-92AE-0A81726C47DD}">
  <dimension ref="A1:I240"/>
  <sheetViews>
    <sheetView workbookViewId="0">
      <selection activeCell="D218" sqref="D218"/>
    </sheetView>
  </sheetViews>
  <sheetFormatPr defaultRowHeight="15" x14ac:dyDescent="0.25"/>
  <cols>
    <col min="1" max="1" width="4" bestFit="1" customWidth="1"/>
    <col min="2" max="2" width="57.42578125" bestFit="1" customWidth="1"/>
    <col min="3" max="3" width="14.85546875" bestFit="1" customWidth="1"/>
    <col min="4" max="4" width="31.42578125" bestFit="1" customWidth="1"/>
    <col min="5" max="5" width="44.140625" bestFit="1" customWidth="1"/>
  </cols>
  <sheetData>
    <row r="1" spans="1:9" x14ac:dyDescent="0.25">
      <c r="A1" t="s">
        <v>922</v>
      </c>
      <c r="B1" t="s">
        <v>1</v>
      </c>
      <c r="C1" t="s">
        <v>0</v>
      </c>
      <c r="D1" t="s">
        <v>2</v>
      </c>
      <c r="E1" t="s">
        <v>973</v>
      </c>
    </row>
    <row r="2" spans="1:9" x14ac:dyDescent="0.25">
      <c r="A2">
        <v>1</v>
      </c>
      <c r="B2" t="s">
        <v>7</v>
      </c>
      <c r="C2" t="s">
        <v>434</v>
      </c>
      <c r="D2" t="s">
        <v>8</v>
      </c>
      <c r="F2" t="str">
        <f>IF(E2="","",D2&amp;"|"&amp;E2)</f>
        <v/>
      </c>
      <c r="I2" t="s">
        <v>660</v>
      </c>
    </row>
    <row r="3" spans="1:9" x14ac:dyDescent="0.25">
      <c r="A3">
        <v>2</v>
      </c>
      <c r="B3" t="s">
        <v>9</v>
      </c>
      <c r="C3" t="s">
        <v>434</v>
      </c>
      <c r="D3" t="s">
        <v>10</v>
      </c>
      <c r="F3" t="str">
        <f t="shared" ref="F3:F66" si="0">IF(E3="","",D3&amp;"|"&amp;E3)</f>
        <v/>
      </c>
      <c r="I3" t="s">
        <v>660</v>
      </c>
    </row>
    <row r="4" spans="1:9" x14ac:dyDescent="0.25">
      <c r="A4">
        <v>3</v>
      </c>
      <c r="B4" t="s">
        <v>11</v>
      </c>
      <c r="C4" t="s">
        <v>434</v>
      </c>
      <c r="D4" t="s">
        <v>12</v>
      </c>
      <c r="F4" t="str">
        <f t="shared" si="0"/>
        <v/>
      </c>
      <c r="I4" t="s">
        <v>660</v>
      </c>
    </row>
    <row r="5" spans="1:9" x14ac:dyDescent="0.25">
      <c r="A5">
        <v>4</v>
      </c>
      <c r="B5" t="s">
        <v>13</v>
      </c>
      <c r="C5" t="s">
        <v>434</v>
      </c>
      <c r="D5" t="s">
        <v>14</v>
      </c>
      <c r="F5" t="str">
        <f t="shared" si="0"/>
        <v/>
      </c>
      <c r="I5" t="s">
        <v>660</v>
      </c>
    </row>
    <row r="6" spans="1:9" x14ac:dyDescent="0.25">
      <c r="A6">
        <v>5</v>
      </c>
      <c r="B6" t="s">
        <v>15</v>
      </c>
      <c r="C6" t="s">
        <v>434</v>
      </c>
      <c r="D6" t="s">
        <v>16</v>
      </c>
      <c r="F6" t="str">
        <f t="shared" si="0"/>
        <v/>
      </c>
      <c r="I6" t="s">
        <v>660</v>
      </c>
    </row>
    <row r="7" spans="1:9" x14ac:dyDescent="0.25">
      <c r="A7">
        <v>6</v>
      </c>
      <c r="B7" t="s">
        <v>17</v>
      </c>
      <c r="C7" t="s">
        <v>434</v>
      </c>
      <c r="D7" t="s">
        <v>18</v>
      </c>
      <c r="F7" t="str">
        <f t="shared" si="0"/>
        <v/>
      </c>
      <c r="I7" t="s">
        <v>660</v>
      </c>
    </row>
    <row r="8" spans="1:9" x14ac:dyDescent="0.25">
      <c r="A8">
        <v>7</v>
      </c>
      <c r="B8" t="s">
        <v>19</v>
      </c>
      <c r="C8" t="s">
        <v>434</v>
      </c>
      <c r="D8" t="s">
        <v>20</v>
      </c>
      <c r="F8" t="str">
        <f t="shared" si="0"/>
        <v/>
      </c>
      <c r="I8" t="s">
        <v>660</v>
      </c>
    </row>
    <row r="9" spans="1:9" x14ac:dyDescent="0.25">
      <c r="A9">
        <v>8</v>
      </c>
      <c r="B9" t="s">
        <v>21</v>
      </c>
      <c r="C9" t="s">
        <v>434</v>
      </c>
      <c r="D9" t="s">
        <v>22</v>
      </c>
      <c r="E9" t="s">
        <v>991</v>
      </c>
      <c r="F9" t="str">
        <f t="shared" si="0"/>
        <v>2.16.840.1.113883.10.20.22.1.6|http://cdasearch.hl7.org/sections/Procedures</v>
      </c>
      <c r="I9" t="s">
        <v>660</v>
      </c>
    </row>
    <row r="10" spans="1:9" x14ac:dyDescent="0.25">
      <c r="A10">
        <v>9</v>
      </c>
      <c r="B10" t="s">
        <v>23</v>
      </c>
      <c r="C10" t="s">
        <v>434</v>
      </c>
      <c r="D10" t="s">
        <v>24</v>
      </c>
      <c r="F10" t="str">
        <f t="shared" si="0"/>
        <v/>
      </c>
      <c r="I10" t="s">
        <v>660</v>
      </c>
    </row>
    <row r="11" spans="1:9" x14ac:dyDescent="0.25">
      <c r="A11">
        <v>10</v>
      </c>
      <c r="B11" t="s">
        <v>25</v>
      </c>
      <c r="C11" t="s">
        <v>434</v>
      </c>
      <c r="D11" t="s">
        <v>26</v>
      </c>
      <c r="F11" t="str">
        <f t="shared" si="0"/>
        <v/>
      </c>
      <c r="I11" t="s">
        <v>660</v>
      </c>
    </row>
    <row r="12" spans="1:9" x14ac:dyDescent="0.25">
      <c r="A12">
        <v>11</v>
      </c>
      <c r="B12" t="s">
        <v>27</v>
      </c>
      <c r="C12" t="s">
        <v>434</v>
      </c>
      <c r="D12" t="s">
        <v>28</v>
      </c>
      <c r="F12" t="str">
        <f t="shared" si="0"/>
        <v/>
      </c>
      <c r="I12" t="s">
        <v>660</v>
      </c>
    </row>
    <row r="13" spans="1:9" x14ac:dyDescent="0.25">
      <c r="A13">
        <v>12</v>
      </c>
      <c r="B13" t="s">
        <v>29</v>
      </c>
      <c r="C13" t="s">
        <v>434</v>
      </c>
      <c r="D13" t="s">
        <v>30</v>
      </c>
      <c r="E13" t="s">
        <v>974</v>
      </c>
      <c r="F13" t="str">
        <f t="shared" si="0"/>
        <v>2.16.840.1.113883.10.20.22.1.10|http://cdasearch.hl7.org/sections/Unstructured</v>
      </c>
      <c r="I13" t="s">
        <v>660</v>
      </c>
    </row>
    <row r="14" spans="1:9" x14ac:dyDescent="0.25">
      <c r="A14">
        <v>13</v>
      </c>
      <c r="B14" t="s">
        <v>33</v>
      </c>
      <c r="C14" t="s">
        <v>433</v>
      </c>
      <c r="D14" t="s">
        <v>34</v>
      </c>
      <c r="F14" t="str">
        <f t="shared" si="0"/>
        <v/>
      </c>
      <c r="I14" t="s">
        <v>660</v>
      </c>
    </row>
    <row r="15" spans="1:9" x14ac:dyDescent="0.25">
      <c r="A15">
        <v>14</v>
      </c>
      <c r="B15" t="s">
        <v>35</v>
      </c>
      <c r="C15" t="s">
        <v>433</v>
      </c>
      <c r="D15" t="s">
        <v>36</v>
      </c>
      <c r="F15" t="str">
        <f t="shared" si="0"/>
        <v/>
      </c>
      <c r="I15" t="s">
        <v>660</v>
      </c>
    </row>
    <row r="16" spans="1:9" x14ac:dyDescent="0.25">
      <c r="A16">
        <v>15</v>
      </c>
      <c r="B16" t="s">
        <v>37</v>
      </c>
      <c r="C16" t="s">
        <v>433</v>
      </c>
      <c r="D16" t="s">
        <v>38</v>
      </c>
      <c r="F16" t="str">
        <f t="shared" si="0"/>
        <v/>
      </c>
      <c r="I16" t="s">
        <v>660</v>
      </c>
    </row>
    <row r="17" spans="1:9" x14ac:dyDescent="0.25">
      <c r="A17">
        <v>16</v>
      </c>
      <c r="B17" t="s">
        <v>39</v>
      </c>
      <c r="C17" t="s">
        <v>433</v>
      </c>
      <c r="D17" t="s">
        <v>40</v>
      </c>
      <c r="F17" t="str">
        <f t="shared" si="0"/>
        <v/>
      </c>
      <c r="I17" t="s">
        <v>660</v>
      </c>
    </row>
    <row r="18" spans="1:9" x14ac:dyDescent="0.25">
      <c r="A18">
        <v>17</v>
      </c>
      <c r="B18" t="s">
        <v>41</v>
      </c>
      <c r="C18" t="s">
        <v>433</v>
      </c>
      <c r="D18" t="s">
        <v>42</v>
      </c>
      <c r="E18" t="s">
        <v>975</v>
      </c>
      <c r="F18" t="str">
        <f t="shared" si="0"/>
        <v>2.16.840.1.113883.10.20.22.2.6|http://cdasearch.hl7.org/sections/Allergies</v>
      </c>
      <c r="I18" t="s">
        <v>660</v>
      </c>
    </row>
    <row r="19" spans="1:9" x14ac:dyDescent="0.25">
      <c r="A19">
        <v>18</v>
      </c>
      <c r="B19" t="s">
        <v>43</v>
      </c>
      <c r="C19" t="s">
        <v>433</v>
      </c>
      <c r="D19" t="s">
        <v>44</v>
      </c>
      <c r="E19" t="s">
        <v>975</v>
      </c>
      <c r="F19" t="str">
        <f t="shared" si="0"/>
        <v>2.16.840.1.113883.10.20.22.2.6.1|http://cdasearch.hl7.org/sections/Allergies</v>
      </c>
      <c r="I19" t="s">
        <v>660</v>
      </c>
    </row>
    <row r="20" spans="1:9" x14ac:dyDescent="0.25">
      <c r="A20">
        <v>19</v>
      </c>
      <c r="B20" t="s">
        <v>45</v>
      </c>
      <c r="C20" t="s">
        <v>433</v>
      </c>
      <c r="D20" t="s">
        <v>46</v>
      </c>
      <c r="F20" t="str">
        <f t="shared" si="0"/>
        <v/>
      </c>
      <c r="I20" t="s">
        <v>660</v>
      </c>
    </row>
    <row r="21" spans="1:9" x14ac:dyDescent="0.25">
      <c r="A21">
        <v>20</v>
      </c>
      <c r="B21" t="s">
        <v>47</v>
      </c>
      <c r="C21" t="s">
        <v>433</v>
      </c>
      <c r="D21" t="s">
        <v>48</v>
      </c>
      <c r="F21" t="str">
        <f t="shared" si="0"/>
        <v/>
      </c>
      <c r="I21" t="s">
        <v>660</v>
      </c>
    </row>
    <row r="22" spans="1:9" x14ac:dyDescent="0.25">
      <c r="A22">
        <v>21</v>
      </c>
      <c r="B22" t="s">
        <v>49</v>
      </c>
      <c r="C22" t="s">
        <v>433</v>
      </c>
      <c r="D22" t="s">
        <v>50</v>
      </c>
      <c r="F22" t="str">
        <f t="shared" si="0"/>
        <v/>
      </c>
      <c r="I22" t="s">
        <v>660</v>
      </c>
    </row>
    <row r="23" spans="1:9" x14ac:dyDescent="0.25">
      <c r="A23">
        <v>22</v>
      </c>
      <c r="B23" t="s">
        <v>51</v>
      </c>
      <c r="C23" t="s">
        <v>433</v>
      </c>
      <c r="D23" t="s">
        <v>52</v>
      </c>
      <c r="F23" t="str">
        <f t="shared" si="0"/>
        <v/>
      </c>
      <c r="I23" t="s">
        <v>660</v>
      </c>
    </row>
    <row r="24" spans="1:9" x14ac:dyDescent="0.25">
      <c r="A24">
        <v>23</v>
      </c>
      <c r="B24" t="s">
        <v>53</v>
      </c>
      <c r="C24" t="s">
        <v>433</v>
      </c>
      <c r="D24" t="s">
        <v>54</v>
      </c>
      <c r="F24" t="str">
        <f t="shared" si="0"/>
        <v/>
      </c>
      <c r="I24" t="s">
        <v>660</v>
      </c>
    </row>
    <row r="25" spans="1:9" x14ac:dyDescent="0.25">
      <c r="A25">
        <v>24</v>
      </c>
      <c r="B25" t="s">
        <v>55</v>
      </c>
      <c r="C25" t="s">
        <v>433</v>
      </c>
      <c r="D25" t="s">
        <v>56</v>
      </c>
      <c r="F25" t="str">
        <f t="shared" si="0"/>
        <v/>
      </c>
      <c r="I25" t="s">
        <v>660</v>
      </c>
    </row>
    <row r="26" spans="1:9" x14ac:dyDescent="0.25">
      <c r="A26">
        <v>25</v>
      </c>
      <c r="B26" t="s">
        <v>57</v>
      </c>
      <c r="C26" t="s">
        <v>433</v>
      </c>
      <c r="D26" t="s">
        <v>58</v>
      </c>
      <c r="F26" t="str">
        <f t="shared" si="0"/>
        <v/>
      </c>
      <c r="I26" t="s">
        <v>660</v>
      </c>
    </row>
    <row r="27" spans="1:9" x14ac:dyDescent="0.25">
      <c r="A27">
        <v>26</v>
      </c>
      <c r="B27" t="s">
        <v>59</v>
      </c>
      <c r="C27" t="s">
        <v>433</v>
      </c>
      <c r="D27" t="s">
        <v>60</v>
      </c>
      <c r="F27" t="str">
        <f t="shared" si="0"/>
        <v/>
      </c>
      <c r="I27" t="s">
        <v>660</v>
      </c>
    </row>
    <row r="28" spans="1:9" x14ac:dyDescent="0.25">
      <c r="A28">
        <v>27</v>
      </c>
      <c r="B28" t="s">
        <v>61</v>
      </c>
      <c r="C28" t="s">
        <v>433</v>
      </c>
      <c r="D28" t="s">
        <v>654</v>
      </c>
      <c r="F28" t="str">
        <f t="shared" si="0"/>
        <v/>
      </c>
      <c r="I28" t="s">
        <v>660</v>
      </c>
    </row>
    <row r="29" spans="1:9" x14ac:dyDescent="0.25">
      <c r="A29">
        <v>28</v>
      </c>
      <c r="B29" t="s">
        <v>63</v>
      </c>
      <c r="C29" t="s">
        <v>433</v>
      </c>
      <c r="D29" t="s">
        <v>62</v>
      </c>
      <c r="F29" t="str">
        <f t="shared" si="0"/>
        <v/>
      </c>
      <c r="I29" t="s">
        <v>660</v>
      </c>
    </row>
    <row r="30" spans="1:9" x14ac:dyDescent="0.25">
      <c r="A30">
        <v>29</v>
      </c>
      <c r="B30" t="s">
        <v>64</v>
      </c>
      <c r="C30" t="s">
        <v>433</v>
      </c>
      <c r="D30" t="s">
        <v>65</v>
      </c>
      <c r="F30" t="str">
        <f t="shared" si="0"/>
        <v/>
      </c>
      <c r="I30" t="s">
        <v>660</v>
      </c>
    </row>
    <row r="31" spans="1:9" x14ac:dyDescent="0.25">
      <c r="A31">
        <v>30</v>
      </c>
      <c r="B31" t="s">
        <v>66</v>
      </c>
      <c r="C31" t="s">
        <v>433</v>
      </c>
      <c r="D31" t="s">
        <v>67</v>
      </c>
      <c r="F31" t="str">
        <f t="shared" si="0"/>
        <v/>
      </c>
      <c r="I31" t="s">
        <v>660</v>
      </c>
    </row>
    <row r="32" spans="1:9" x14ac:dyDescent="0.25">
      <c r="A32">
        <v>31</v>
      </c>
      <c r="B32" t="s">
        <v>68</v>
      </c>
      <c r="C32" t="s">
        <v>433</v>
      </c>
      <c r="D32" t="s">
        <v>69</v>
      </c>
      <c r="E32" t="s">
        <v>984</v>
      </c>
      <c r="F32" t="str">
        <f t="shared" si="0"/>
        <v>2.16.840.1.113883.10.20.22.2.22|http://cdasearch.hl7.org/sections/Encounters</v>
      </c>
      <c r="I32" t="s">
        <v>660</v>
      </c>
    </row>
    <row r="33" spans="1:9" x14ac:dyDescent="0.25">
      <c r="A33">
        <v>32</v>
      </c>
      <c r="B33" t="s">
        <v>70</v>
      </c>
      <c r="C33" t="s">
        <v>433</v>
      </c>
      <c r="D33" t="s">
        <v>71</v>
      </c>
      <c r="E33" t="s">
        <v>984</v>
      </c>
      <c r="F33" t="str">
        <f t="shared" si="0"/>
        <v>2.16.840.1.113883.10.20.22.2.22.1|http://cdasearch.hl7.org/sections/Encounters</v>
      </c>
      <c r="I33" t="s">
        <v>660</v>
      </c>
    </row>
    <row r="34" spans="1:9" x14ac:dyDescent="0.25">
      <c r="A34">
        <v>33</v>
      </c>
      <c r="B34" t="s">
        <v>72</v>
      </c>
      <c r="C34" t="s">
        <v>433</v>
      </c>
      <c r="D34" t="s">
        <v>73</v>
      </c>
      <c r="E34" t="s">
        <v>985</v>
      </c>
      <c r="F34" t="str">
        <f t="shared" si="0"/>
        <v>2.16.840.1.113883.10.20.22.2.15|http://cdasearch.hl7.org/sections/Family%20History</v>
      </c>
      <c r="I34" t="s">
        <v>660</v>
      </c>
    </row>
    <row r="35" spans="1:9" x14ac:dyDescent="0.25">
      <c r="A35">
        <v>34</v>
      </c>
      <c r="B35" t="s">
        <v>74</v>
      </c>
      <c r="C35" t="s">
        <v>433</v>
      </c>
      <c r="D35" t="s">
        <v>75</v>
      </c>
      <c r="F35" t="str">
        <f t="shared" si="0"/>
        <v/>
      </c>
      <c r="I35" t="s">
        <v>660</v>
      </c>
    </row>
    <row r="36" spans="1:9" x14ac:dyDescent="0.25">
      <c r="A36">
        <v>35</v>
      </c>
      <c r="B36" t="s">
        <v>76</v>
      </c>
      <c r="C36" t="s">
        <v>433</v>
      </c>
      <c r="D36" t="s">
        <v>77</v>
      </c>
      <c r="F36" t="str">
        <f t="shared" si="0"/>
        <v/>
      </c>
      <c r="I36" t="s">
        <v>660</v>
      </c>
    </row>
    <row r="37" spans="1:9" x14ac:dyDescent="0.25">
      <c r="A37">
        <v>36</v>
      </c>
      <c r="B37" t="s">
        <v>78</v>
      </c>
      <c r="C37" t="s">
        <v>433</v>
      </c>
      <c r="D37" t="s">
        <v>79</v>
      </c>
      <c r="E37" t="s">
        <v>986</v>
      </c>
      <c r="F37" t="str">
        <f t="shared" si="0"/>
        <v>2.16.840.1.113883.10.20.22.2.14|http://cdasearch.hl7.org/sections/Functional%20Status</v>
      </c>
      <c r="I37" t="s">
        <v>660</v>
      </c>
    </row>
    <row r="38" spans="1:9" x14ac:dyDescent="0.25">
      <c r="A38">
        <v>37</v>
      </c>
      <c r="B38" t="s">
        <v>80</v>
      </c>
      <c r="C38" t="s">
        <v>433</v>
      </c>
      <c r="D38" t="s">
        <v>81</v>
      </c>
      <c r="F38" t="str">
        <f t="shared" si="0"/>
        <v/>
      </c>
      <c r="I38" t="s">
        <v>660</v>
      </c>
    </row>
    <row r="39" spans="1:9" x14ac:dyDescent="0.25">
      <c r="A39">
        <v>38</v>
      </c>
      <c r="B39" t="s">
        <v>82</v>
      </c>
      <c r="C39" t="s">
        <v>433</v>
      </c>
      <c r="D39" t="s">
        <v>83</v>
      </c>
      <c r="E39" t="s">
        <v>981</v>
      </c>
      <c r="F39" t="str">
        <f t="shared" si="0"/>
        <v>2.16.840.1.113883.10.20.22.2.60|http://cdasearch.hl7.org/sections/Goals</v>
      </c>
      <c r="I39" t="s">
        <v>660</v>
      </c>
    </row>
    <row r="40" spans="1:9" x14ac:dyDescent="0.25">
      <c r="A40">
        <v>39</v>
      </c>
      <c r="B40" t="s">
        <v>84</v>
      </c>
      <c r="C40" t="s">
        <v>433</v>
      </c>
      <c r="D40" t="s">
        <v>85</v>
      </c>
      <c r="E40" t="s">
        <v>982</v>
      </c>
      <c r="F40" t="str">
        <f t="shared" si="0"/>
        <v>2.16.840.1.113883.10.20.22.2.58|http://cdasearch.hl7.org/sections/Health%20Concerns</v>
      </c>
      <c r="I40" t="s">
        <v>660</v>
      </c>
    </row>
    <row r="41" spans="1:9" x14ac:dyDescent="0.25">
      <c r="A41">
        <v>40</v>
      </c>
      <c r="B41" t="s">
        <v>86</v>
      </c>
      <c r="C41" t="s">
        <v>433</v>
      </c>
      <c r="D41" t="s">
        <v>87</v>
      </c>
      <c r="F41" t="str">
        <f t="shared" si="0"/>
        <v/>
      </c>
      <c r="I41" t="s">
        <v>660</v>
      </c>
    </row>
    <row r="42" spans="1:9" x14ac:dyDescent="0.25">
      <c r="A42">
        <v>41</v>
      </c>
      <c r="B42" t="s">
        <v>88</v>
      </c>
      <c r="C42" t="s">
        <v>433</v>
      </c>
      <c r="D42" t="s">
        <v>89</v>
      </c>
      <c r="F42" t="str">
        <f t="shared" si="0"/>
        <v/>
      </c>
      <c r="I42" t="s">
        <v>660</v>
      </c>
    </row>
    <row r="43" spans="1:9" x14ac:dyDescent="0.25">
      <c r="A43">
        <v>42</v>
      </c>
      <c r="B43" t="s">
        <v>90</v>
      </c>
      <c r="C43" t="s">
        <v>433</v>
      </c>
      <c r="D43" t="s">
        <v>91</v>
      </c>
      <c r="F43" t="str">
        <f t="shared" si="0"/>
        <v/>
      </c>
      <c r="I43" t="s">
        <v>660</v>
      </c>
    </row>
    <row r="44" spans="1:9" x14ac:dyDescent="0.25">
      <c r="A44">
        <v>43</v>
      </c>
      <c r="B44" t="s">
        <v>92</v>
      </c>
      <c r="C44" t="s">
        <v>433</v>
      </c>
      <c r="D44" t="s">
        <v>93</v>
      </c>
      <c r="F44" t="str">
        <f t="shared" si="0"/>
        <v/>
      </c>
      <c r="I44" t="s">
        <v>660</v>
      </c>
    </row>
    <row r="45" spans="1:9" x14ac:dyDescent="0.25">
      <c r="A45">
        <v>44</v>
      </c>
      <c r="B45" t="s">
        <v>94</v>
      </c>
      <c r="C45" t="s">
        <v>433</v>
      </c>
      <c r="D45" t="s">
        <v>95</v>
      </c>
      <c r="F45" t="str">
        <f t="shared" si="0"/>
        <v/>
      </c>
      <c r="I45" t="s">
        <v>660</v>
      </c>
    </row>
    <row r="46" spans="1:9" x14ac:dyDescent="0.25">
      <c r="A46">
        <v>45</v>
      </c>
      <c r="B46" t="s">
        <v>96</v>
      </c>
      <c r="C46" t="s">
        <v>433</v>
      </c>
      <c r="D46" t="s">
        <v>97</v>
      </c>
      <c r="F46" t="str">
        <f t="shared" si="0"/>
        <v/>
      </c>
      <c r="I46" t="s">
        <v>660</v>
      </c>
    </row>
    <row r="47" spans="1:9" x14ac:dyDescent="0.25">
      <c r="A47">
        <v>46</v>
      </c>
      <c r="B47" t="s">
        <v>98</v>
      </c>
      <c r="C47" t="s">
        <v>433</v>
      </c>
      <c r="D47" t="s">
        <v>99</v>
      </c>
      <c r="F47" t="str">
        <f t="shared" si="0"/>
        <v/>
      </c>
      <c r="I47" t="s">
        <v>660</v>
      </c>
    </row>
    <row r="48" spans="1:9" x14ac:dyDescent="0.25">
      <c r="A48">
        <v>47</v>
      </c>
      <c r="B48" t="s">
        <v>100</v>
      </c>
      <c r="C48" t="s">
        <v>433</v>
      </c>
      <c r="D48" t="s">
        <v>101</v>
      </c>
      <c r="E48" t="s">
        <v>983</v>
      </c>
      <c r="F48" t="str">
        <f t="shared" si="0"/>
        <v>2.16.840.1.113883.10.20.22.2.2|http://cdasearch.hl7.org/sections/Immunizations</v>
      </c>
      <c r="I48" t="s">
        <v>660</v>
      </c>
    </row>
    <row r="49" spans="1:9" x14ac:dyDescent="0.25">
      <c r="A49">
        <v>48</v>
      </c>
      <c r="B49" t="s">
        <v>102</v>
      </c>
      <c r="C49" t="s">
        <v>433</v>
      </c>
      <c r="D49" t="s">
        <v>103</v>
      </c>
      <c r="E49" t="s">
        <v>983</v>
      </c>
      <c r="F49" t="str">
        <f t="shared" si="0"/>
        <v>2.16.840.1.113883.10.20.22.2.2.1|http://cdasearch.hl7.org/sections/Immunizations</v>
      </c>
      <c r="I49" t="s">
        <v>660</v>
      </c>
    </row>
    <row r="50" spans="1:9" x14ac:dyDescent="0.25">
      <c r="A50">
        <v>49</v>
      </c>
      <c r="B50" t="s">
        <v>104</v>
      </c>
      <c r="C50" t="s">
        <v>433</v>
      </c>
      <c r="D50" t="s">
        <v>105</v>
      </c>
      <c r="F50" t="str">
        <f t="shared" si="0"/>
        <v/>
      </c>
      <c r="I50" t="s">
        <v>660</v>
      </c>
    </row>
    <row r="51" spans="1:9" x14ac:dyDescent="0.25">
      <c r="A51">
        <v>50</v>
      </c>
      <c r="B51" t="s">
        <v>106</v>
      </c>
      <c r="C51" t="s">
        <v>433</v>
      </c>
      <c r="D51" t="s">
        <v>107</v>
      </c>
      <c r="F51" t="str">
        <f t="shared" si="0"/>
        <v/>
      </c>
      <c r="I51" t="s">
        <v>660</v>
      </c>
    </row>
    <row r="52" spans="1:9" x14ac:dyDescent="0.25">
      <c r="A52">
        <v>51</v>
      </c>
      <c r="B52" t="s">
        <v>108</v>
      </c>
      <c r="C52" t="s">
        <v>433</v>
      </c>
      <c r="D52" t="s">
        <v>109</v>
      </c>
      <c r="E52" t="s">
        <v>987</v>
      </c>
      <c r="F52" t="str">
        <f t="shared" si="0"/>
        <v>2.16.840.1.113883.10.20.21.2.3|http://cdasearch.hl7.org/sections/Interventions</v>
      </c>
      <c r="I52" t="s">
        <v>660</v>
      </c>
    </row>
    <row r="53" spans="1:9" x14ac:dyDescent="0.25">
      <c r="A53">
        <v>52</v>
      </c>
      <c r="B53" t="s">
        <v>110</v>
      </c>
      <c r="C53" t="s">
        <v>433</v>
      </c>
      <c r="D53" t="s">
        <v>111</v>
      </c>
      <c r="F53" t="str">
        <f t="shared" si="0"/>
        <v/>
      </c>
      <c r="I53" t="s">
        <v>660</v>
      </c>
    </row>
    <row r="54" spans="1:9" x14ac:dyDescent="0.25">
      <c r="A54">
        <v>53</v>
      </c>
      <c r="B54" t="s">
        <v>112</v>
      </c>
      <c r="C54" t="s">
        <v>433</v>
      </c>
      <c r="D54" t="s">
        <v>113</v>
      </c>
      <c r="E54" t="s">
        <v>979</v>
      </c>
      <c r="F54" t="str">
        <f t="shared" si="0"/>
        <v>2.16.840.1.113883.10.20.22.2.23|http://cdasearch.hl7.org/sections/Medical%20Equipment</v>
      </c>
      <c r="I54" t="s">
        <v>660</v>
      </c>
    </row>
    <row r="55" spans="1:9" x14ac:dyDescent="0.25">
      <c r="A55">
        <v>54</v>
      </c>
      <c r="B55" t="s">
        <v>114</v>
      </c>
      <c r="C55" t="s">
        <v>433</v>
      </c>
      <c r="D55" t="s">
        <v>115</v>
      </c>
      <c r="E55" t="s">
        <v>988</v>
      </c>
      <c r="F55" t="str">
        <f t="shared" si="0"/>
        <v>2.16.840.1.113883.10.20.22.2.38|http://cdasearch.hl7.org/sections/Medications</v>
      </c>
      <c r="I55" t="s">
        <v>660</v>
      </c>
    </row>
    <row r="56" spans="1:9" x14ac:dyDescent="0.25">
      <c r="A56">
        <v>55</v>
      </c>
      <c r="B56" t="s">
        <v>116</v>
      </c>
      <c r="C56" t="s">
        <v>433</v>
      </c>
      <c r="D56" t="s">
        <v>117</v>
      </c>
      <c r="E56" t="s">
        <v>988</v>
      </c>
      <c r="F56" t="str">
        <f t="shared" si="0"/>
        <v>2.16.840.1.113883.10.20.22.2.1|http://cdasearch.hl7.org/sections/Medications</v>
      </c>
      <c r="I56" t="s">
        <v>660</v>
      </c>
    </row>
    <row r="57" spans="1:9" x14ac:dyDescent="0.25">
      <c r="A57">
        <v>56</v>
      </c>
      <c r="B57" t="s">
        <v>118</v>
      </c>
      <c r="C57" t="s">
        <v>433</v>
      </c>
      <c r="D57" t="s">
        <v>119</v>
      </c>
      <c r="E57" t="s">
        <v>988</v>
      </c>
      <c r="F57" t="str">
        <f t="shared" si="0"/>
        <v>2.16.840.1.113883.10.20.22.2.1.1|http://cdasearch.hl7.org/sections/Medications</v>
      </c>
      <c r="I57" t="s">
        <v>660</v>
      </c>
    </row>
    <row r="58" spans="1:9" x14ac:dyDescent="0.25">
      <c r="A58">
        <v>57</v>
      </c>
      <c r="B58" t="s">
        <v>120</v>
      </c>
      <c r="C58" t="s">
        <v>433</v>
      </c>
      <c r="D58" t="s">
        <v>121</v>
      </c>
      <c r="E58" t="s">
        <v>977</v>
      </c>
      <c r="F58" t="str">
        <f t="shared" si="0"/>
        <v>2.16.840.1.113883.10.20.22.2.56|http://cdasearch.hl7.org/sections/Mental%20Status</v>
      </c>
      <c r="I58" t="s">
        <v>660</v>
      </c>
    </row>
    <row r="59" spans="1:9" x14ac:dyDescent="0.25">
      <c r="A59">
        <v>58</v>
      </c>
      <c r="B59" t="s">
        <v>122</v>
      </c>
      <c r="C59" t="s">
        <v>433</v>
      </c>
      <c r="D59" t="s">
        <v>123</v>
      </c>
      <c r="F59" t="str">
        <f t="shared" si="0"/>
        <v/>
      </c>
      <c r="I59" t="s">
        <v>660</v>
      </c>
    </row>
    <row r="60" spans="1:9" x14ac:dyDescent="0.25">
      <c r="A60">
        <v>59</v>
      </c>
      <c r="B60" t="s">
        <v>124</v>
      </c>
      <c r="C60" t="s">
        <v>433</v>
      </c>
      <c r="D60" t="s">
        <v>125</v>
      </c>
      <c r="F60" t="str">
        <f t="shared" si="0"/>
        <v/>
      </c>
      <c r="I60" t="s">
        <v>660</v>
      </c>
    </row>
    <row r="61" spans="1:9" x14ac:dyDescent="0.25">
      <c r="A61">
        <v>60</v>
      </c>
      <c r="B61" t="s">
        <v>126</v>
      </c>
      <c r="C61" t="s">
        <v>433</v>
      </c>
      <c r="D61" t="s">
        <v>127</v>
      </c>
      <c r="F61" t="str">
        <f t="shared" si="0"/>
        <v/>
      </c>
      <c r="I61" t="s">
        <v>660</v>
      </c>
    </row>
    <row r="62" spans="1:9" x14ac:dyDescent="0.25">
      <c r="A62">
        <v>61</v>
      </c>
      <c r="B62" t="s">
        <v>128</v>
      </c>
      <c r="C62" t="s">
        <v>433</v>
      </c>
      <c r="D62" t="s">
        <v>129</v>
      </c>
      <c r="F62" t="str">
        <f t="shared" si="0"/>
        <v/>
      </c>
      <c r="I62" t="s">
        <v>660</v>
      </c>
    </row>
    <row r="63" spans="1:9" x14ac:dyDescent="0.25">
      <c r="A63">
        <v>62</v>
      </c>
      <c r="B63" t="s">
        <v>130</v>
      </c>
      <c r="C63" t="s">
        <v>433</v>
      </c>
      <c r="D63" t="s">
        <v>131</v>
      </c>
      <c r="F63" t="str">
        <f t="shared" si="0"/>
        <v/>
      </c>
      <c r="I63" t="s">
        <v>660</v>
      </c>
    </row>
    <row r="64" spans="1:9" x14ac:dyDescent="0.25">
      <c r="A64">
        <v>63</v>
      </c>
      <c r="B64" t="s">
        <v>132</v>
      </c>
      <c r="C64" t="s">
        <v>433</v>
      </c>
      <c r="D64" t="s">
        <v>133</v>
      </c>
      <c r="F64" t="str">
        <f t="shared" si="0"/>
        <v/>
      </c>
      <c r="I64" t="s">
        <v>660</v>
      </c>
    </row>
    <row r="65" spans="1:9" x14ac:dyDescent="0.25">
      <c r="A65">
        <v>64</v>
      </c>
      <c r="B65" t="s">
        <v>134</v>
      </c>
      <c r="C65" t="s">
        <v>433</v>
      </c>
      <c r="D65" t="s">
        <v>135</v>
      </c>
      <c r="F65" t="str">
        <f t="shared" si="0"/>
        <v/>
      </c>
      <c r="I65" t="s">
        <v>660</v>
      </c>
    </row>
    <row r="66" spans="1:9" x14ac:dyDescent="0.25">
      <c r="A66">
        <v>65</v>
      </c>
      <c r="B66" t="s">
        <v>136</v>
      </c>
      <c r="C66" t="s">
        <v>433</v>
      </c>
      <c r="D66" t="s">
        <v>137</v>
      </c>
      <c r="F66" t="str">
        <f t="shared" si="0"/>
        <v/>
      </c>
      <c r="I66" t="s">
        <v>660</v>
      </c>
    </row>
    <row r="67" spans="1:9" x14ac:dyDescent="0.25">
      <c r="A67">
        <v>66</v>
      </c>
      <c r="B67" t="s">
        <v>138</v>
      </c>
      <c r="C67" t="s">
        <v>433</v>
      </c>
      <c r="D67" t="s">
        <v>139</v>
      </c>
      <c r="E67" t="s">
        <v>989</v>
      </c>
      <c r="F67" t="str">
        <f t="shared" ref="F67:F130" si="1">IF(E67="","",D67&amp;"|"&amp;E67)</f>
        <v>2.16.840.1.113883.10.20.22.2.10|http://cdasearch.hl7.org/sections/Plan%20of%20Treatment</v>
      </c>
      <c r="I67" t="s">
        <v>660</v>
      </c>
    </row>
    <row r="68" spans="1:9" x14ac:dyDescent="0.25">
      <c r="A68">
        <v>67</v>
      </c>
      <c r="B68" t="s">
        <v>140</v>
      </c>
      <c r="C68" t="s">
        <v>433</v>
      </c>
      <c r="D68" t="s">
        <v>141</v>
      </c>
      <c r="E68" t="s">
        <v>989</v>
      </c>
      <c r="F68" t="str">
        <f t="shared" si="1"/>
        <v>2.16.840.1.113883.10.20.22.2.30|http://cdasearch.hl7.org/sections/Plan%20of%20Treatment</v>
      </c>
      <c r="I68" t="s">
        <v>660</v>
      </c>
    </row>
    <row r="69" spans="1:9" x14ac:dyDescent="0.25">
      <c r="A69">
        <v>68</v>
      </c>
      <c r="B69" t="s">
        <v>142</v>
      </c>
      <c r="C69" t="s">
        <v>433</v>
      </c>
      <c r="D69" t="s">
        <v>143</v>
      </c>
      <c r="F69" t="str">
        <f t="shared" si="1"/>
        <v/>
      </c>
      <c r="I69" t="s">
        <v>660</v>
      </c>
    </row>
    <row r="70" spans="1:9" x14ac:dyDescent="0.25">
      <c r="A70">
        <v>69</v>
      </c>
      <c r="B70" t="s">
        <v>144</v>
      </c>
      <c r="C70" t="s">
        <v>433</v>
      </c>
      <c r="D70" t="s">
        <v>145</v>
      </c>
      <c r="F70" t="str">
        <f t="shared" si="1"/>
        <v/>
      </c>
      <c r="I70" t="s">
        <v>660</v>
      </c>
    </row>
    <row r="71" spans="1:9" x14ac:dyDescent="0.25">
      <c r="A71">
        <v>70</v>
      </c>
      <c r="B71" t="s">
        <v>146</v>
      </c>
      <c r="C71" t="s">
        <v>433</v>
      </c>
      <c r="D71" t="s">
        <v>147</v>
      </c>
      <c r="F71" t="str">
        <f t="shared" si="1"/>
        <v/>
      </c>
      <c r="I71" t="s">
        <v>660</v>
      </c>
    </row>
    <row r="72" spans="1:9" x14ac:dyDescent="0.25">
      <c r="A72">
        <v>71</v>
      </c>
      <c r="B72" t="s">
        <v>148</v>
      </c>
      <c r="C72" t="s">
        <v>433</v>
      </c>
      <c r="D72" t="s">
        <v>149</v>
      </c>
      <c r="E72" t="s">
        <v>990</v>
      </c>
      <c r="F72" t="str">
        <f t="shared" si="1"/>
        <v>2.16.840.1.113883.10.20.22.2.5|http://cdasearch.hl7.org/sections/Problems</v>
      </c>
      <c r="I72" t="s">
        <v>660</v>
      </c>
    </row>
    <row r="73" spans="1:9" x14ac:dyDescent="0.25">
      <c r="A73">
        <v>72</v>
      </c>
      <c r="B73" t="s">
        <v>150</v>
      </c>
      <c r="C73" t="s">
        <v>433</v>
      </c>
      <c r="D73" t="s">
        <v>151</v>
      </c>
      <c r="E73" t="s">
        <v>990</v>
      </c>
      <c r="F73" t="str">
        <f t="shared" si="1"/>
        <v>2.16.840.1.113883.10.20.22.2.5.1|http://cdasearch.hl7.org/sections/Problems</v>
      </c>
      <c r="I73" t="s">
        <v>660</v>
      </c>
    </row>
    <row r="74" spans="1:9" x14ac:dyDescent="0.25">
      <c r="A74">
        <v>73</v>
      </c>
      <c r="B74" t="s">
        <v>152</v>
      </c>
      <c r="C74" t="s">
        <v>433</v>
      </c>
      <c r="D74" t="s">
        <v>153</v>
      </c>
      <c r="E74" t="s">
        <v>991</v>
      </c>
      <c r="F74" t="str">
        <f t="shared" si="1"/>
        <v>2.16.840.1.113883.10.20.22.2.27|http://cdasearch.hl7.org/sections/Procedures</v>
      </c>
      <c r="I74" t="s">
        <v>660</v>
      </c>
    </row>
    <row r="75" spans="1:9" x14ac:dyDescent="0.25">
      <c r="A75">
        <v>74</v>
      </c>
      <c r="B75" t="s">
        <v>154</v>
      </c>
      <c r="C75" t="s">
        <v>433</v>
      </c>
      <c r="D75" t="s">
        <v>155</v>
      </c>
      <c r="E75" t="s">
        <v>991</v>
      </c>
      <c r="F75" t="str">
        <f t="shared" si="1"/>
        <v>2.16.840.1.113883.10.20.18.2.12|http://cdasearch.hl7.org/sections/Procedures</v>
      </c>
      <c r="I75" t="s">
        <v>660</v>
      </c>
    </row>
    <row r="76" spans="1:9" x14ac:dyDescent="0.25">
      <c r="A76">
        <v>75</v>
      </c>
      <c r="B76" t="s">
        <v>156</v>
      </c>
      <c r="C76" t="s">
        <v>433</v>
      </c>
      <c r="D76" t="s">
        <v>157</v>
      </c>
      <c r="E76" t="s">
        <v>991</v>
      </c>
      <c r="F76" t="str">
        <f t="shared" si="1"/>
        <v>2.16.840.1.113883.10.20.18.2.9|http://cdasearch.hl7.org/sections/Procedures</v>
      </c>
      <c r="I76" t="s">
        <v>660</v>
      </c>
    </row>
    <row r="77" spans="1:9" x14ac:dyDescent="0.25">
      <c r="A77">
        <v>76</v>
      </c>
      <c r="B77" t="s">
        <v>158</v>
      </c>
      <c r="C77" t="s">
        <v>433</v>
      </c>
      <c r="D77" t="s">
        <v>159</v>
      </c>
      <c r="E77" t="s">
        <v>991</v>
      </c>
      <c r="F77" t="str">
        <f t="shared" si="1"/>
        <v>2.16.840.1.113883.10.20.22.2.28|http://cdasearch.hl7.org/sections/Procedures</v>
      </c>
      <c r="I77" t="s">
        <v>660</v>
      </c>
    </row>
    <row r="78" spans="1:9" x14ac:dyDescent="0.25">
      <c r="A78">
        <v>77</v>
      </c>
      <c r="B78" t="s">
        <v>160</v>
      </c>
      <c r="C78" t="s">
        <v>433</v>
      </c>
      <c r="D78" t="s">
        <v>161</v>
      </c>
      <c r="E78" t="s">
        <v>991</v>
      </c>
      <c r="F78" t="str">
        <f t="shared" si="1"/>
        <v>2.16.840.1.113883.10.20.22.2.40|http://cdasearch.hl7.org/sections/Procedures</v>
      </c>
      <c r="I78" t="s">
        <v>660</v>
      </c>
    </row>
    <row r="79" spans="1:9" x14ac:dyDescent="0.25">
      <c r="A79">
        <v>78</v>
      </c>
      <c r="B79" t="s">
        <v>162</v>
      </c>
      <c r="C79" t="s">
        <v>433</v>
      </c>
      <c r="D79" t="s">
        <v>163</v>
      </c>
      <c r="E79" t="s">
        <v>991</v>
      </c>
      <c r="F79" t="str">
        <f t="shared" si="1"/>
        <v>2.16.840.1.113883.10.20.22.2.29|http://cdasearch.hl7.org/sections/Procedures</v>
      </c>
      <c r="I79" t="s">
        <v>660</v>
      </c>
    </row>
    <row r="80" spans="1:9" x14ac:dyDescent="0.25">
      <c r="A80">
        <v>79</v>
      </c>
      <c r="B80" t="s">
        <v>164</v>
      </c>
      <c r="C80" t="s">
        <v>433</v>
      </c>
      <c r="D80" t="s">
        <v>165</v>
      </c>
      <c r="E80" t="s">
        <v>991</v>
      </c>
      <c r="F80" t="str">
        <f t="shared" si="1"/>
        <v>2.16.840.1.113883.10.20.22.2.31|http://cdasearch.hl7.org/sections/Procedures</v>
      </c>
      <c r="I80" t="s">
        <v>660</v>
      </c>
    </row>
    <row r="81" spans="1:9" x14ac:dyDescent="0.25">
      <c r="A81">
        <v>80</v>
      </c>
      <c r="B81" t="s">
        <v>166</v>
      </c>
      <c r="C81" t="s">
        <v>433</v>
      </c>
      <c r="D81" t="s">
        <v>167</v>
      </c>
      <c r="E81" t="s">
        <v>991</v>
      </c>
      <c r="F81" t="str">
        <f t="shared" si="1"/>
        <v>2.16.840.1.113883.10.20.22.2.7|http://cdasearch.hl7.org/sections/Procedures</v>
      </c>
      <c r="I81" t="s">
        <v>660</v>
      </c>
    </row>
    <row r="82" spans="1:9" x14ac:dyDescent="0.25">
      <c r="A82">
        <v>81</v>
      </c>
      <c r="B82" t="s">
        <v>168</v>
      </c>
      <c r="C82" t="s">
        <v>433</v>
      </c>
      <c r="D82" t="s">
        <v>169</v>
      </c>
      <c r="E82" t="s">
        <v>991</v>
      </c>
      <c r="F82" t="str">
        <f t="shared" si="1"/>
        <v>2.16.840.1.113883.10.20.22.2.7.1|http://cdasearch.hl7.org/sections/Procedures</v>
      </c>
      <c r="I82" t="s">
        <v>660</v>
      </c>
    </row>
    <row r="83" spans="1:9" x14ac:dyDescent="0.25">
      <c r="A83">
        <v>82</v>
      </c>
      <c r="B83" t="s">
        <v>170</v>
      </c>
      <c r="C83" t="s">
        <v>433</v>
      </c>
      <c r="D83" t="s">
        <v>171</v>
      </c>
      <c r="F83" t="str">
        <f t="shared" si="1"/>
        <v/>
      </c>
      <c r="I83" t="s">
        <v>660</v>
      </c>
    </row>
    <row r="84" spans="1:9" x14ac:dyDescent="0.25">
      <c r="A84">
        <v>83</v>
      </c>
      <c r="B84" t="s">
        <v>172</v>
      </c>
      <c r="C84" t="s">
        <v>433</v>
      </c>
      <c r="D84" t="s">
        <v>173</v>
      </c>
      <c r="F84" t="str">
        <f t="shared" si="1"/>
        <v/>
      </c>
      <c r="I84" t="s">
        <v>660</v>
      </c>
    </row>
    <row r="85" spans="1:9" x14ac:dyDescent="0.25">
      <c r="A85">
        <v>84</v>
      </c>
      <c r="B85" t="s">
        <v>174</v>
      </c>
      <c r="C85" t="s">
        <v>433</v>
      </c>
      <c r="D85" t="s">
        <v>175</v>
      </c>
      <c r="E85" t="s">
        <v>992</v>
      </c>
      <c r="F85" t="str">
        <f t="shared" si="1"/>
        <v>2.16.840.1.113883.10.20.22.2.3|http://cdasearch.hl7.org/sections/Results</v>
      </c>
      <c r="I85" t="s">
        <v>660</v>
      </c>
    </row>
    <row r="86" spans="1:9" x14ac:dyDescent="0.25">
      <c r="A86">
        <v>85</v>
      </c>
      <c r="B86" t="s">
        <v>176</v>
      </c>
      <c r="C86" t="s">
        <v>433</v>
      </c>
      <c r="D86" t="s">
        <v>177</v>
      </c>
      <c r="E86" t="s">
        <v>992</v>
      </c>
      <c r="F86" t="str">
        <f t="shared" si="1"/>
        <v>2.16.840.1.113883.10.20.22.2.3.1|http://cdasearch.hl7.org/sections/Results</v>
      </c>
      <c r="I86" t="s">
        <v>660</v>
      </c>
    </row>
    <row r="87" spans="1:9" x14ac:dyDescent="0.25">
      <c r="A87">
        <v>86</v>
      </c>
      <c r="B87" t="s">
        <v>178</v>
      </c>
      <c r="C87" t="s">
        <v>433</v>
      </c>
      <c r="D87" t="s">
        <v>179</v>
      </c>
      <c r="F87" t="str">
        <f t="shared" si="1"/>
        <v/>
      </c>
      <c r="I87" t="s">
        <v>660</v>
      </c>
    </row>
    <row r="88" spans="1:9" x14ac:dyDescent="0.25">
      <c r="A88">
        <v>87</v>
      </c>
      <c r="B88" t="s">
        <v>180</v>
      </c>
      <c r="C88" t="s">
        <v>433</v>
      </c>
      <c r="D88" t="s">
        <v>181</v>
      </c>
      <c r="E88" t="s">
        <v>976</v>
      </c>
      <c r="F88" t="str">
        <f t="shared" si="1"/>
        <v>2.16.840.1.113883.10.20.22.2.17|http://cdasearch.hl7.org/sections/Social%20History</v>
      </c>
      <c r="I88" t="s">
        <v>660</v>
      </c>
    </row>
    <row r="89" spans="1:9" x14ac:dyDescent="0.25">
      <c r="A89">
        <v>88</v>
      </c>
      <c r="B89" t="s">
        <v>182</v>
      </c>
      <c r="C89" t="s">
        <v>433</v>
      </c>
      <c r="D89" t="s">
        <v>183</v>
      </c>
      <c r="F89" t="str">
        <f t="shared" si="1"/>
        <v/>
      </c>
      <c r="I89" t="s">
        <v>660</v>
      </c>
    </row>
    <row r="90" spans="1:9" x14ac:dyDescent="0.25">
      <c r="A90">
        <v>89</v>
      </c>
      <c r="B90" t="s">
        <v>184</v>
      </c>
      <c r="C90" t="s">
        <v>433</v>
      </c>
      <c r="D90" t="s">
        <v>185</v>
      </c>
      <c r="F90" t="str">
        <f t="shared" si="1"/>
        <v/>
      </c>
      <c r="I90" t="s">
        <v>660</v>
      </c>
    </row>
    <row r="91" spans="1:9" x14ac:dyDescent="0.25">
      <c r="A91">
        <v>90</v>
      </c>
      <c r="B91" t="s">
        <v>186</v>
      </c>
      <c r="C91" t="s">
        <v>433</v>
      </c>
      <c r="D91" t="s">
        <v>187</v>
      </c>
      <c r="F91" t="str">
        <f t="shared" si="1"/>
        <v/>
      </c>
      <c r="I91" t="s">
        <v>660</v>
      </c>
    </row>
    <row r="92" spans="1:9" x14ac:dyDescent="0.25">
      <c r="A92">
        <v>91</v>
      </c>
      <c r="B92" t="s">
        <v>188</v>
      </c>
      <c r="C92" t="s">
        <v>433</v>
      </c>
      <c r="D92" t="s">
        <v>189</v>
      </c>
      <c r="E92" t="s">
        <v>993</v>
      </c>
      <c r="F92" t="str">
        <f t="shared" si="1"/>
        <v>2.16.840.1.113883.10.20.22.2.4|http://cdasearch.hl7.org/sections/Vital%20Signs</v>
      </c>
      <c r="I92" t="s">
        <v>660</v>
      </c>
    </row>
    <row r="93" spans="1:9" x14ac:dyDescent="0.25">
      <c r="A93">
        <v>92</v>
      </c>
      <c r="B93" t="s">
        <v>190</v>
      </c>
      <c r="C93" t="s">
        <v>433</v>
      </c>
      <c r="D93" t="s">
        <v>191</v>
      </c>
      <c r="E93" t="s">
        <v>993</v>
      </c>
      <c r="F93" t="str">
        <f t="shared" si="1"/>
        <v>2.16.840.1.113883.10.20.22.2.4.1|http://cdasearch.hl7.org/sections/Vital%20Signs</v>
      </c>
      <c r="I93" t="s">
        <v>660</v>
      </c>
    </row>
    <row r="94" spans="1:9" x14ac:dyDescent="0.25">
      <c r="A94">
        <v>93</v>
      </c>
      <c r="B94" t="s">
        <v>192</v>
      </c>
      <c r="C94" t="s">
        <v>432</v>
      </c>
      <c r="D94" t="s">
        <v>193</v>
      </c>
      <c r="F94" t="str">
        <f t="shared" si="1"/>
        <v/>
      </c>
      <c r="I94" t="s">
        <v>660</v>
      </c>
    </row>
    <row r="95" spans="1:9" x14ac:dyDescent="0.25">
      <c r="A95">
        <v>94</v>
      </c>
      <c r="B95" t="s">
        <v>194</v>
      </c>
      <c r="C95" t="s">
        <v>432</v>
      </c>
      <c r="D95" t="s">
        <v>195</v>
      </c>
      <c r="F95" t="str">
        <f t="shared" si="1"/>
        <v/>
      </c>
      <c r="I95" t="s">
        <v>660</v>
      </c>
    </row>
    <row r="96" spans="1:9" x14ac:dyDescent="0.25">
      <c r="A96">
        <v>95</v>
      </c>
      <c r="B96" t="s">
        <v>196</v>
      </c>
      <c r="C96" t="s">
        <v>432</v>
      </c>
      <c r="D96" t="s">
        <v>197</v>
      </c>
      <c r="F96" t="str">
        <f t="shared" si="1"/>
        <v/>
      </c>
      <c r="I96" t="s">
        <v>660</v>
      </c>
    </row>
    <row r="97" spans="1:9" x14ac:dyDescent="0.25">
      <c r="A97">
        <v>96</v>
      </c>
      <c r="B97" t="s">
        <v>198</v>
      </c>
      <c r="C97" t="s">
        <v>432</v>
      </c>
      <c r="D97" t="s">
        <v>199</v>
      </c>
      <c r="F97" t="str">
        <f t="shared" si="1"/>
        <v/>
      </c>
      <c r="I97" t="s">
        <v>660</v>
      </c>
    </row>
    <row r="98" spans="1:9" x14ac:dyDescent="0.25">
      <c r="A98">
        <v>97</v>
      </c>
      <c r="B98" t="s">
        <v>200</v>
      </c>
      <c r="C98" t="s">
        <v>432</v>
      </c>
      <c r="D98" t="s">
        <v>201</v>
      </c>
      <c r="E98" t="s">
        <v>975</v>
      </c>
      <c r="F98" t="str">
        <f t="shared" si="1"/>
        <v>2.16.840.1.113883.10.20.22.4.30|http://cdasearch.hl7.org/sections/Allergies</v>
      </c>
      <c r="I98" t="s">
        <v>660</v>
      </c>
    </row>
    <row r="99" spans="1:9" x14ac:dyDescent="0.25">
      <c r="A99">
        <v>98</v>
      </c>
      <c r="B99" t="s">
        <v>202</v>
      </c>
      <c r="C99" t="s">
        <v>432</v>
      </c>
      <c r="D99" t="s">
        <v>203</v>
      </c>
      <c r="E99" t="s">
        <v>975</v>
      </c>
      <c r="F99" t="str">
        <f t="shared" si="1"/>
        <v>2.16.840.1.113883.10.20.22.4.28|http://cdasearch.hl7.org/sections/Allergies</v>
      </c>
      <c r="I99" t="s">
        <v>660</v>
      </c>
    </row>
    <row r="100" spans="1:9" x14ac:dyDescent="0.25">
      <c r="A100">
        <v>99</v>
      </c>
      <c r="B100" t="s">
        <v>204</v>
      </c>
      <c r="C100" t="s">
        <v>432</v>
      </c>
      <c r="D100" t="s">
        <v>205</v>
      </c>
      <c r="F100" t="str">
        <f t="shared" si="1"/>
        <v/>
      </c>
      <c r="I100" t="s">
        <v>660</v>
      </c>
    </row>
    <row r="101" spans="1:9" x14ac:dyDescent="0.25">
      <c r="A101">
        <v>100</v>
      </c>
      <c r="B101" t="s">
        <v>206</v>
      </c>
      <c r="C101" t="s">
        <v>432</v>
      </c>
      <c r="D101" t="s">
        <v>207</v>
      </c>
      <c r="F101" t="str">
        <f t="shared" si="1"/>
        <v/>
      </c>
      <c r="I101" t="s">
        <v>660</v>
      </c>
    </row>
    <row r="102" spans="1:9" x14ac:dyDescent="0.25">
      <c r="A102">
        <v>101</v>
      </c>
      <c r="B102" t="s">
        <v>208</v>
      </c>
      <c r="C102" t="s">
        <v>432</v>
      </c>
      <c r="D102" t="s">
        <v>209</v>
      </c>
      <c r="F102" t="str">
        <f t="shared" si="1"/>
        <v/>
      </c>
      <c r="I102" t="s">
        <v>660</v>
      </c>
    </row>
    <row r="103" spans="1:9" x14ac:dyDescent="0.25">
      <c r="A103">
        <v>102</v>
      </c>
      <c r="B103" t="s">
        <v>210</v>
      </c>
      <c r="C103" t="s">
        <v>432</v>
      </c>
      <c r="D103" t="s">
        <v>211</v>
      </c>
      <c r="F103" t="str">
        <f t="shared" si="1"/>
        <v/>
      </c>
      <c r="I103" t="s">
        <v>660</v>
      </c>
    </row>
    <row r="104" spans="1:9" x14ac:dyDescent="0.25">
      <c r="A104">
        <v>103</v>
      </c>
      <c r="B104" t="s">
        <v>212</v>
      </c>
      <c r="C104" t="s">
        <v>432</v>
      </c>
      <c r="D104" t="s">
        <v>213</v>
      </c>
      <c r="F104" t="str">
        <f t="shared" si="1"/>
        <v/>
      </c>
      <c r="I104" t="s">
        <v>660</v>
      </c>
    </row>
    <row r="105" spans="1:9" x14ac:dyDescent="0.25">
      <c r="A105">
        <v>104</v>
      </c>
      <c r="B105" t="s">
        <v>214</v>
      </c>
      <c r="C105" t="s">
        <v>432</v>
      </c>
      <c r="D105" t="s">
        <v>215</v>
      </c>
      <c r="F105" t="str">
        <f t="shared" si="1"/>
        <v/>
      </c>
      <c r="I105" t="s">
        <v>660</v>
      </c>
    </row>
    <row r="106" spans="1:9" x14ac:dyDescent="0.25">
      <c r="A106">
        <v>105</v>
      </c>
      <c r="B106" t="s">
        <v>216</v>
      </c>
      <c r="C106" t="s">
        <v>432</v>
      </c>
      <c r="D106" t="s">
        <v>217</v>
      </c>
      <c r="F106" t="str">
        <f t="shared" si="1"/>
        <v/>
      </c>
      <c r="I106" t="s">
        <v>660</v>
      </c>
    </row>
    <row r="107" spans="1:9" x14ac:dyDescent="0.25">
      <c r="A107">
        <v>106</v>
      </c>
      <c r="B107" t="s">
        <v>218</v>
      </c>
      <c r="C107" t="s">
        <v>432</v>
      </c>
      <c r="D107" t="s">
        <v>219</v>
      </c>
      <c r="F107" t="str">
        <f t="shared" si="1"/>
        <v/>
      </c>
      <c r="I107" t="s">
        <v>660</v>
      </c>
    </row>
    <row r="108" spans="1:9" x14ac:dyDescent="0.25">
      <c r="A108">
        <v>107</v>
      </c>
      <c r="B108" t="s">
        <v>220</v>
      </c>
      <c r="C108" t="s">
        <v>432</v>
      </c>
      <c r="D108" t="s">
        <v>221</v>
      </c>
      <c r="F108" t="str">
        <f t="shared" si="1"/>
        <v/>
      </c>
      <c r="I108" t="s">
        <v>660</v>
      </c>
    </row>
    <row r="109" spans="1:9" x14ac:dyDescent="0.25">
      <c r="A109">
        <v>108</v>
      </c>
      <c r="B109" t="s">
        <v>222</v>
      </c>
      <c r="C109" t="s">
        <v>432</v>
      </c>
      <c r="D109" t="s">
        <v>223</v>
      </c>
      <c r="F109" t="str">
        <f t="shared" si="1"/>
        <v/>
      </c>
      <c r="I109" t="s">
        <v>660</v>
      </c>
    </row>
    <row r="110" spans="1:9" x14ac:dyDescent="0.25">
      <c r="A110">
        <v>109</v>
      </c>
      <c r="B110" t="s">
        <v>224</v>
      </c>
      <c r="C110" t="s">
        <v>432</v>
      </c>
      <c r="D110" t="s">
        <v>225</v>
      </c>
      <c r="F110" t="str">
        <f t="shared" si="1"/>
        <v/>
      </c>
      <c r="I110" t="s">
        <v>660</v>
      </c>
    </row>
    <row r="111" spans="1:9" x14ac:dyDescent="0.25">
      <c r="A111">
        <v>110</v>
      </c>
      <c r="B111" t="s">
        <v>226</v>
      </c>
      <c r="C111" t="s">
        <v>432</v>
      </c>
      <c r="D111" t="s">
        <v>227</v>
      </c>
      <c r="F111" t="str">
        <f t="shared" si="1"/>
        <v/>
      </c>
      <c r="I111" t="s">
        <v>660</v>
      </c>
    </row>
    <row r="112" spans="1:9" x14ac:dyDescent="0.25">
      <c r="A112">
        <v>111</v>
      </c>
      <c r="B112" t="s">
        <v>228</v>
      </c>
      <c r="C112" t="s">
        <v>432</v>
      </c>
      <c r="D112" t="s">
        <v>229</v>
      </c>
      <c r="F112" t="str">
        <f t="shared" si="1"/>
        <v/>
      </c>
      <c r="I112" t="s">
        <v>660</v>
      </c>
    </row>
    <row r="113" spans="1:9" x14ac:dyDescent="0.25">
      <c r="A113">
        <v>112</v>
      </c>
      <c r="B113" t="s">
        <v>230</v>
      </c>
      <c r="C113" t="s">
        <v>432</v>
      </c>
      <c r="D113" t="s">
        <v>231</v>
      </c>
      <c r="F113" t="str">
        <f t="shared" si="1"/>
        <v/>
      </c>
      <c r="I113" t="s">
        <v>660</v>
      </c>
    </row>
    <row r="114" spans="1:9" x14ac:dyDescent="0.25">
      <c r="A114">
        <v>113</v>
      </c>
      <c r="B114" t="s">
        <v>232</v>
      </c>
      <c r="C114" t="s">
        <v>432</v>
      </c>
      <c r="D114" t="s">
        <v>233</v>
      </c>
      <c r="F114" t="str">
        <f t="shared" si="1"/>
        <v/>
      </c>
      <c r="I114" t="s">
        <v>660</v>
      </c>
    </row>
    <row r="115" spans="1:9" x14ac:dyDescent="0.25">
      <c r="A115">
        <v>114</v>
      </c>
      <c r="B115" t="s">
        <v>234</v>
      </c>
      <c r="C115" t="s">
        <v>432</v>
      </c>
      <c r="D115" t="s">
        <v>235</v>
      </c>
      <c r="F115" t="str">
        <f t="shared" si="1"/>
        <v/>
      </c>
      <c r="I115" t="s">
        <v>660</v>
      </c>
    </row>
    <row r="116" spans="1:9" x14ac:dyDescent="0.25">
      <c r="A116">
        <v>115</v>
      </c>
      <c r="B116" t="s">
        <v>236</v>
      </c>
      <c r="C116" t="s">
        <v>432</v>
      </c>
      <c r="D116" t="s">
        <v>237</v>
      </c>
      <c r="E116" t="s">
        <v>984</v>
      </c>
      <c r="F116" t="str">
        <f t="shared" si="1"/>
        <v>2.16.840.1.113883.10.20.22.4.49|http://cdasearch.hl7.org/sections/Encounters</v>
      </c>
      <c r="I116" t="s">
        <v>660</v>
      </c>
    </row>
    <row r="117" spans="1:9" x14ac:dyDescent="0.25">
      <c r="A117">
        <v>116</v>
      </c>
      <c r="B117" t="s">
        <v>238</v>
      </c>
      <c r="C117" t="s">
        <v>432</v>
      </c>
      <c r="D117" t="s">
        <v>239</v>
      </c>
      <c r="E117" t="s">
        <v>984</v>
      </c>
      <c r="F117" t="str">
        <f t="shared" si="1"/>
        <v>2.16.840.1.113883.10.20.22.4.80|http://cdasearch.hl7.org/sections/Encounters</v>
      </c>
      <c r="I117" t="s">
        <v>660</v>
      </c>
    </row>
    <row r="118" spans="1:9" x14ac:dyDescent="0.25">
      <c r="A118">
        <v>117</v>
      </c>
      <c r="B118" t="s">
        <v>240</v>
      </c>
      <c r="C118" t="s">
        <v>432</v>
      </c>
      <c r="D118" t="s">
        <v>241</v>
      </c>
      <c r="F118" t="str">
        <f t="shared" si="1"/>
        <v/>
      </c>
      <c r="I118" t="s">
        <v>660</v>
      </c>
    </row>
    <row r="119" spans="1:9" x14ac:dyDescent="0.25">
      <c r="A119">
        <v>118</v>
      </c>
      <c r="B119" t="s">
        <v>242</v>
      </c>
      <c r="C119" t="s">
        <v>432</v>
      </c>
      <c r="D119" t="s">
        <v>243</v>
      </c>
      <c r="F119" t="str">
        <f t="shared" si="1"/>
        <v/>
      </c>
      <c r="I119" t="s">
        <v>660</v>
      </c>
    </row>
    <row r="120" spans="1:9" x14ac:dyDescent="0.25">
      <c r="A120">
        <v>119</v>
      </c>
      <c r="B120" t="s">
        <v>244</v>
      </c>
      <c r="C120" t="s">
        <v>432</v>
      </c>
      <c r="D120" t="s">
        <v>245</v>
      </c>
      <c r="F120" t="str">
        <f t="shared" si="1"/>
        <v/>
      </c>
      <c r="I120" t="s">
        <v>660</v>
      </c>
    </row>
    <row r="121" spans="1:9" x14ac:dyDescent="0.25">
      <c r="A121">
        <v>120</v>
      </c>
      <c r="B121" t="s">
        <v>246</v>
      </c>
      <c r="C121" t="s">
        <v>432</v>
      </c>
      <c r="D121" t="s">
        <v>247</v>
      </c>
      <c r="E121" t="s">
        <v>985</v>
      </c>
      <c r="F121" t="str">
        <f t="shared" si="1"/>
        <v>2.16.840.1.113883.10.20.22.4.47|http://cdasearch.hl7.org/sections/Family%20History</v>
      </c>
      <c r="I121" t="s">
        <v>660</v>
      </c>
    </row>
    <row r="122" spans="1:9" x14ac:dyDescent="0.25">
      <c r="A122">
        <v>121</v>
      </c>
      <c r="B122" t="s">
        <v>248</v>
      </c>
      <c r="C122" t="s">
        <v>432</v>
      </c>
      <c r="D122" t="s">
        <v>249</v>
      </c>
      <c r="E122" t="s">
        <v>985</v>
      </c>
      <c r="F122" t="str">
        <f t="shared" si="1"/>
        <v>2.16.840.1.113883.10.20.22.4.46|http://cdasearch.hl7.org/sections/Family%20History</v>
      </c>
      <c r="I122" t="s">
        <v>660</v>
      </c>
    </row>
    <row r="123" spans="1:9" x14ac:dyDescent="0.25">
      <c r="A123">
        <v>122</v>
      </c>
      <c r="B123" t="s">
        <v>250</v>
      </c>
      <c r="C123" t="s">
        <v>432</v>
      </c>
      <c r="D123" t="s">
        <v>251</v>
      </c>
      <c r="E123" t="s">
        <v>985</v>
      </c>
      <c r="F123" t="str">
        <f t="shared" si="1"/>
        <v>2.16.840.1.113883.10.20.22.4.45|http://cdasearch.hl7.org/sections/Family%20History</v>
      </c>
      <c r="I123" t="s">
        <v>660</v>
      </c>
    </row>
    <row r="124" spans="1:9" x14ac:dyDescent="0.25">
      <c r="A124">
        <v>123</v>
      </c>
      <c r="B124" t="s">
        <v>252</v>
      </c>
      <c r="C124" t="s">
        <v>432</v>
      </c>
      <c r="D124" t="s">
        <v>253</v>
      </c>
      <c r="E124" t="s">
        <v>986</v>
      </c>
      <c r="F124" t="str">
        <f t="shared" si="1"/>
        <v>2.16.840.1.113883.10.20.22.4.67|http://cdasearch.hl7.org/sections/Functional%20Status</v>
      </c>
      <c r="I124" t="s">
        <v>660</v>
      </c>
    </row>
    <row r="125" spans="1:9" x14ac:dyDescent="0.25">
      <c r="A125">
        <v>124</v>
      </c>
      <c r="B125" t="s">
        <v>254</v>
      </c>
      <c r="C125" t="s">
        <v>432</v>
      </c>
      <c r="D125" t="s">
        <v>255</v>
      </c>
      <c r="E125" t="s">
        <v>986</v>
      </c>
      <c r="F125" t="str">
        <f t="shared" si="1"/>
        <v>2.16.840.1.113883.10.20.22.4.66|http://cdasearch.hl7.org/sections/Functional%20Status</v>
      </c>
      <c r="I125" t="s">
        <v>660</v>
      </c>
    </row>
    <row r="126" spans="1:9" x14ac:dyDescent="0.25">
      <c r="A126">
        <v>125</v>
      </c>
      <c r="B126" t="s">
        <v>256</v>
      </c>
      <c r="C126" t="s">
        <v>432</v>
      </c>
      <c r="D126" t="s">
        <v>257</v>
      </c>
      <c r="E126" t="s">
        <v>986</v>
      </c>
      <c r="F126" t="str">
        <f t="shared" si="1"/>
        <v>2.16.840.1.113883.10.20.22.4.68|http://cdasearch.hl7.org/sections/Functional%20Status</v>
      </c>
      <c r="I126" t="s">
        <v>660</v>
      </c>
    </row>
    <row r="127" spans="1:9" x14ac:dyDescent="0.25">
      <c r="A127">
        <v>126</v>
      </c>
      <c r="B127" t="s">
        <v>258</v>
      </c>
      <c r="C127" t="s">
        <v>432</v>
      </c>
      <c r="D127" t="s">
        <v>259</v>
      </c>
      <c r="E127" t="s">
        <v>981</v>
      </c>
      <c r="F127" t="str">
        <f t="shared" si="1"/>
        <v>2.16.840.1.113883.10.20.22.4.121|http://cdasearch.hl7.org/sections/Goals</v>
      </c>
      <c r="I127" t="s">
        <v>1018</v>
      </c>
    </row>
    <row r="128" spans="1:9" x14ac:dyDescent="0.25">
      <c r="A128">
        <v>127</v>
      </c>
      <c r="B128" t="s">
        <v>260</v>
      </c>
      <c r="C128" t="s">
        <v>432</v>
      </c>
      <c r="D128" t="s">
        <v>261</v>
      </c>
      <c r="F128" t="str">
        <f t="shared" si="1"/>
        <v/>
      </c>
      <c r="I128" t="s">
        <v>1019</v>
      </c>
    </row>
    <row r="129" spans="1:9" x14ac:dyDescent="0.25">
      <c r="A129">
        <v>128</v>
      </c>
      <c r="B129" t="s">
        <v>262</v>
      </c>
      <c r="C129" t="s">
        <v>432</v>
      </c>
      <c r="D129" t="s">
        <v>263</v>
      </c>
      <c r="E129" t="s">
        <v>982</v>
      </c>
      <c r="F129" t="str">
        <f t="shared" si="1"/>
        <v>2.16.840.1.113883.10.20.22.4.132|http://cdasearch.hl7.org/sections/Health%20Concerns</v>
      </c>
      <c r="I129" t="s">
        <v>1007</v>
      </c>
    </row>
    <row r="130" spans="1:9" x14ac:dyDescent="0.25">
      <c r="A130">
        <v>129</v>
      </c>
      <c r="B130" t="s">
        <v>264</v>
      </c>
      <c r="C130" t="s">
        <v>432</v>
      </c>
      <c r="D130" t="s">
        <v>265</v>
      </c>
      <c r="F130" t="str">
        <f t="shared" si="1"/>
        <v/>
      </c>
      <c r="I130" t="s">
        <v>1080</v>
      </c>
    </row>
    <row r="131" spans="1:9" x14ac:dyDescent="0.25">
      <c r="A131">
        <v>130</v>
      </c>
      <c r="B131" t="s">
        <v>266</v>
      </c>
      <c r="C131" t="s">
        <v>432</v>
      </c>
      <c r="D131" t="s">
        <v>267</v>
      </c>
      <c r="F131" t="str">
        <f t="shared" ref="F131:F194" si="2">IF(E131="","",D131&amp;"|"&amp;E131)</f>
        <v/>
      </c>
      <c r="I131" t="s">
        <v>996</v>
      </c>
    </row>
    <row r="132" spans="1:9" x14ac:dyDescent="0.25">
      <c r="A132">
        <v>131</v>
      </c>
      <c r="B132" t="s">
        <v>268</v>
      </c>
      <c r="C132" t="s">
        <v>432</v>
      </c>
      <c r="D132" t="s">
        <v>269</v>
      </c>
      <c r="F132" t="str">
        <f t="shared" si="2"/>
        <v/>
      </c>
      <c r="I132" t="s">
        <v>995</v>
      </c>
    </row>
    <row r="133" spans="1:9" x14ac:dyDescent="0.25">
      <c r="A133">
        <v>132</v>
      </c>
      <c r="B133" t="s">
        <v>270</v>
      </c>
      <c r="C133" t="s">
        <v>432</v>
      </c>
      <c r="D133" t="s">
        <v>271</v>
      </c>
      <c r="F133" t="str">
        <f t="shared" si="2"/>
        <v/>
      </c>
      <c r="I133" t="s">
        <v>1011</v>
      </c>
    </row>
    <row r="134" spans="1:9" x14ac:dyDescent="0.25">
      <c r="A134">
        <v>133</v>
      </c>
      <c r="B134" t="s">
        <v>272</v>
      </c>
      <c r="C134" t="s">
        <v>432</v>
      </c>
      <c r="D134" t="s">
        <v>273</v>
      </c>
      <c r="E134" t="s">
        <v>983</v>
      </c>
      <c r="F134" t="str">
        <f t="shared" si="2"/>
        <v>2.16.840.1.113883.10.20.22.4.52|http://cdasearch.hl7.org/sections/Immunizations</v>
      </c>
      <c r="I134" t="s">
        <v>1010</v>
      </c>
    </row>
    <row r="135" spans="1:9" x14ac:dyDescent="0.25">
      <c r="A135">
        <v>134</v>
      </c>
      <c r="B135" t="s">
        <v>274</v>
      </c>
      <c r="C135" t="s">
        <v>432</v>
      </c>
      <c r="D135" t="s">
        <v>275</v>
      </c>
      <c r="E135" t="s">
        <v>983</v>
      </c>
      <c r="F135" t="str">
        <f t="shared" si="2"/>
        <v>2.16.840.1.113883.10.20.22.4.54|http://cdasearch.hl7.org/sections/Immunizations</v>
      </c>
      <c r="I135" t="s">
        <v>1013</v>
      </c>
    </row>
    <row r="136" spans="1:9" x14ac:dyDescent="0.25">
      <c r="A136">
        <v>135</v>
      </c>
      <c r="B136" t="s">
        <v>276</v>
      </c>
      <c r="C136" t="s">
        <v>432</v>
      </c>
      <c r="D136" t="s">
        <v>277</v>
      </c>
      <c r="E136" t="s">
        <v>983</v>
      </c>
      <c r="F136" t="str">
        <f t="shared" si="2"/>
        <v>2.16.840.1.113883.10.20.22.4.53|http://cdasearch.hl7.org/sections/Immunizations</v>
      </c>
      <c r="I136" t="s">
        <v>1002</v>
      </c>
    </row>
    <row r="137" spans="1:9" x14ac:dyDescent="0.25">
      <c r="A137">
        <v>136</v>
      </c>
      <c r="B137" t="s">
        <v>278</v>
      </c>
      <c r="C137" t="s">
        <v>432</v>
      </c>
      <c r="D137" t="s">
        <v>279</v>
      </c>
      <c r="F137" t="str">
        <f t="shared" si="2"/>
        <v/>
      </c>
      <c r="I137" t="s">
        <v>1001</v>
      </c>
    </row>
    <row r="138" spans="1:9" x14ac:dyDescent="0.25">
      <c r="A138">
        <v>137</v>
      </c>
      <c r="B138" t="s">
        <v>280</v>
      </c>
      <c r="C138" t="s">
        <v>432</v>
      </c>
      <c r="D138" t="s">
        <v>281</v>
      </c>
      <c r="F138" t="str">
        <f t="shared" si="2"/>
        <v/>
      </c>
      <c r="I138" t="s">
        <v>1028</v>
      </c>
    </row>
    <row r="139" spans="1:9" x14ac:dyDescent="0.25">
      <c r="A139">
        <v>138</v>
      </c>
      <c r="B139" t="s">
        <v>282</v>
      </c>
      <c r="C139" t="s">
        <v>432</v>
      </c>
      <c r="D139" t="s">
        <v>283</v>
      </c>
      <c r="E139" t="s">
        <v>987</v>
      </c>
      <c r="F139" t="str">
        <f t="shared" si="2"/>
        <v>2.16.840.1.113883.10.20.22.4.131|http://cdasearch.hl7.org/sections/Interventions</v>
      </c>
      <c r="I139" t="s">
        <v>1006</v>
      </c>
    </row>
    <row r="140" spans="1:9" x14ac:dyDescent="0.25">
      <c r="A140">
        <v>139</v>
      </c>
      <c r="B140" t="s">
        <v>284</v>
      </c>
      <c r="C140" t="s">
        <v>432</v>
      </c>
      <c r="D140" t="s">
        <v>651</v>
      </c>
      <c r="E140" t="s">
        <v>979</v>
      </c>
      <c r="F140" t="str">
        <f t="shared" si="2"/>
        <v>2.16.840.1.113883.10.20.22.4.135|http://cdasearch.hl7.org/sections/Medical%20Equipment</v>
      </c>
      <c r="I140" t="s">
        <v>1005</v>
      </c>
    </row>
    <row r="141" spans="1:9" x14ac:dyDescent="0.25">
      <c r="A141">
        <v>140</v>
      </c>
      <c r="B141" t="s">
        <v>285</v>
      </c>
      <c r="C141" t="s">
        <v>432</v>
      </c>
      <c r="D141" t="s">
        <v>286</v>
      </c>
      <c r="E141" t="s">
        <v>988</v>
      </c>
      <c r="F141" t="str">
        <f t="shared" si="2"/>
        <v>2.16.840.1.113883.10.20.22.4.16|http://cdasearch.hl7.org/sections/Medications</v>
      </c>
      <c r="I141" t="s">
        <v>1000</v>
      </c>
    </row>
    <row r="142" spans="1:9" x14ac:dyDescent="0.25">
      <c r="A142">
        <v>141</v>
      </c>
      <c r="B142" t="s">
        <v>287</v>
      </c>
      <c r="C142" t="s">
        <v>432</v>
      </c>
      <c r="D142" t="s">
        <v>288</v>
      </c>
      <c r="E142" t="s">
        <v>988</v>
      </c>
      <c r="F142" t="str">
        <f t="shared" si="2"/>
        <v>2.16.840.1.113883.10.20.22.4.18|http://cdasearch.hl7.org/sections/Medications</v>
      </c>
      <c r="I142" t="s">
        <v>999</v>
      </c>
    </row>
    <row r="143" spans="1:9" x14ac:dyDescent="0.25">
      <c r="A143">
        <v>142</v>
      </c>
      <c r="B143" t="s">
        <v>289</v>
      </c>
      <c r="C143" t="s">
        <v>432</v>
      </c>
      <c r="D143" t="s">
        <v>290</v>
      </c>
      <c r="E143" t="s">
        <v>988</v>
      </c>
      <c r="F143" t="str">
        <f t="shared" si="2"/>
        <v>2.16.840.1.113883.10.20.22.4.147|http://cdasearch.hl7.org/sections/Medications</v>
      </c>
      <c r="I143" t="s">
        <v>1008</v>
      </c>
    </row>
    <row r="144" spans="1:9" x14ac:dyDescent="0.25">
      <c r="A144">
        <v>143</v>
      </c>
      <c r="B144" t="s">
        <v>291</v>
      </c>
      <c r="C144" t="s">
        <v>432</v>
      </c>
      <c r="D144" t="s">
        <v>292</v>
      </c>
      <c r="E144" t="s">
        <v>988</v>
      </c>
      <c r="F144" t="str">
        <f t="shared" si="2"/>
        <v>2.16.840.1.113883.10.20.22.4.23|http://cdasearch.hl7.org/sections/Medications</v>
      </c>
      <c r="I144" t="s">
        <v>1017</v>
      </c>
    </row>
    <row r="145" spans="1:9" x14ac:dyDescent="0.25">
      <c r="A145">
        <v>144</v>
      </c>
      <c r="B145" t="s">
        <v>293</v>
      </c>
      <c r="C145" t="s">
        <v>432</v>
      </c>
      <c r="D145" t="s">
        <v>294</v>
      </c>
      <c r="E145" t="s">
        <v>988</v>
      </c>
      <c r="F145" t="str">
        <f t="shared" si="2"/>
        <v>2.16.840.1.113883.10.20.22.4.17|http://cdasearch.hl7.org/sections/Medications</v>
      </c>
      <c r="I145" t="s">
        <v>1020</v>
      </c>
    </row>
    <row r="146" spans="1:9" x14ac:dyDescent="0.25">
      <c r="A146">
        <v>145</v>
      </c>
      <c r="B146" t="s">
        <v>295</v>
      </c>
      <c r="C146" t="s">
        <v>432</v>
      </c>
      <c r="D146" t="s">
        <v>296</v>
      </c>
      <c r="E146" t="s">
        <v>977</v>
      </c>
      <c r="F146" t="str">
        <f t="shared" si="2"/>
        <v>2.16.840.1.113883.10.20.22.4.74|http://cdasearch.hl7.org/sections/Mental%20Status</v>
      </c>
      <c r="I146" t="s">
        <v>1022</v>
      </c>
    </row>
    <row r="147" spans="1:9" x14ac:dyDescent="0.25">
      <c r="A147">
        <v>146</v>
      </c>
      <c r="B147" t="s">
        <v>297</v>
      </c>
      <c r="C147" t="s">
        <v>432</v>
      </c>
      <c r="D147" t="s">
        <v>298</v>
      </c>
      <c r="E147" t="s">
        <v>977</v>
      </c>
      <c r="F147" t="str">
        <f t="shared" si="2"/>
        <v>2.16.840.1.113883.10.20.22.4.75|http://cdasearch.hl7.org/sections/Mental%20Status</v>
      </c>
      <c r="I147" t="s">
        <v>1027</v>
      </c>
    </row>
    <row r="148" spans="1:9" x14ac:dyDescent="0.25">
      <c r="A148">
        <v>147</v>
      </c>
      <c r="B148" t="s">
        <v>299</v>
      </c>
      <c r="C148" t="s">
        <v>432</v>
      </c>
      <c r="D148" t="s">
        <v>300</v>
      </c>
      <c r="F148" t="str">
        <f t="shared" si="2"/>
        <v/>
      </c>
      <c r="I148" t="s">
        <v>1026</v>
      </c>
    </row>
    <row r="149" spans="1:9" x14ac:dyDescent="0.25">
      <c r="A149">
        <v>148</v>
      </c>
      <c r="B149" t="s">
        <v>301</v>
      </c>
      <c r="C149" t="s">
        <v>432</v>
      </c>
      <c r="D149" t="s">
        <v>302</v>
      </c>
      <c r="F149" t="str">
        <f t="shared" si="2"/>
        <v/>
      </c>
      <c r="I149" t="s">
        <v>1014</v>
      </c>
    </row>
    <row r="150" spans="1:9" x14ac:dyDescent="0.25">
      <c r="A150">
        <v>149</v>
      </c>
      <c r="B150" t="s">
        <v>303</v>
      </c>
      <c r="C150" t="s">
        <v>432</v>
      </c>
      <c r="D150" t="s">
        <v>304</v>
      </c>
      <c r="F150" t="str">
        <f t="shared" si="2"/>
        <v/>
      </c>
      <c r="I150" t="s">
        <v>1023</v>
      </c>
    </row>
    <row r="151" spans="1:9" x14ac:dyDescent="0.25">
      <c r="A151">
        <v>150</v>
      </c>
      <c r="B151" t="s">
        <v>305</v>
      </c>
      <c r="C151" t="s">
        <v>432</v>
      </c>
      <c r="D151" t="s">
        <v>652</v>
      </c>
      <c r="F151" t="str">
        <f t="shared" si="2"/>
        <v/>
      </c>
      <c r="I151" t="s">
        <v>1009</v>
      </c>
    </row>
    <row r="152" spans="1:9" x14ac:dyDescent="0.25">
      <c r="A152">
        <v>151</v>
      </c>
      <c r="B152" t="s">
        <v>306</v>
      </c>
      <c r="C152" t="s">
        <v>432</v>
      </c>
      <c r="D152" t="s">
        <v>307</v>
      </c>
      <c r="F152" t="str">
        <f t="shared" si="2"/>
        <v/>
      </c>
      <c r="I152" t="s">
        <v>1030</v>
      </c>
    </row>
    <row r="153" spans="1:9" x14ac:dyDescent="0.25">
      <c r="A153">
        <v>152</v>
      </c>
      <c r="B153" t="s">
        <v>308</v>
      </c>
      <c r="C153" t="s">
        <v>432</v>
      </c>
      <c r="D153" t="s">
        <v>309</v>
      </c>
      <c r="F153" t="str">
        <f t="shared" si="2"/>
        <v/>
      </c>
      <c r="I153" t="s">
        <v>1029</v>
      </c>
    </row>
    <row r="154" spans="1:9" x14ac:dyDescent="0.25">
      <c r="A154">
        <v>153</v>
      </c>
      <c r="B154" t="s">
        <v>310</v>
      </c>
      <c r="C154" t="s">
        <v>432</v>
      </c>
      <c r="D154" t="s">
        <v>311</v>
      </c>
      <c r="F154" t="str">
        <f t="shared" si="2"/>
        <v/>
      </c>
      <c r="I154" t="s">
        <v>1021</v>
      </c>
    </row>
    <row r="155" spans="1:9" x14ac:dyDescent="0.25">
      <c r="A155">
        <v>154</v>
      </c>
      <c r="B155" t="s">
        <v>312</v>
      </c>
      <c r="C155" t="s">
        <v>432</v>
      </c>
      <c r="D155" t="s">
        <v>313</v>
      </c>
      <c r="E155" t="s">
        <v>989</v>
      </c>
      <c r="F155" t="str">
        <f t="shared" si="2"/>
        <v>2.16.840.1.113883.10.20.22.4.39|http://cdasearch.hl7.org/sections/Plan%20of%20Treatment</v>
      </c>
      <c r="I155" t="s">
        <v>1016</v>
      </c>
    </row>
    <row r="156" spans="1:9" x14ac:dyDescent="0.25">
      <c r="A156">
        <v>155</v>
      </c>
      <c r="B156" t="s">
        <v>314</v>
      </c>
      <c r="C156" t="s">
        <v>432</v>
      </c>
      <c r="D156" t="s">
        <v>315</v>
      </c>
      <c r="E156" t="s">
        <v>989</v>
      </c>
      <c r="F156" t="str">
        <f t="shared" si="2"/>
        <v>2.16.840.1.113883.10.20.22.4.129|http://cdasearch.hl7.org/sections/Plan%20of%20Treatment</v>
      </c>
      <c r="I156" t="s">
        <v>1015</v>
      </c>
    </row>
    <row r="157" spans="1:9" x14ac:dyDescent="0.25">
      <c r="A157">
        <v>156</v>
      </c>
      <c r="B157" t="s">
        <v>316</v>
      </c>
      <c r="C157" t="s">
        <v>432</v>
      </c>
      <c r="D157" t="s">
        <v>317</v>
      </c>
      <c r="E157" t="s">
        <v>989</v>
      </c>
      <c r="F157" t="str">
        <f t="shared" si="2"/>
        <v>2.16.840.1.113883.10.20.22.4.40|http://cdasearch.hl7.org/sections/Plan%20of%20Treatment</v>
      </c>
      <c r="I157" t="s">
        <v>1087</v>
      </c>
    </row>
    <row r="158" spans="1:9" x14ac:dyDescent="0.25">
      <c r="A158">
        <v>157</v>
      </c>
      <c r="B158" t="s">
        <v>318</v>
      </c>
      <c r="C158" t="s">
        <v>432</v>
      </c>
      <c r="D158" t="s">
        <v>319</v>
      </c>
      <c r="E158" t="s">
        <v>989</v>
      </c>
      <c r="F158" t="str">
        <f t="shared" si="2"/>
        <v>2.16.840.1.113883.10.20.22.4.120|http://cdasearch.hl7.org/sections/Plan%20of%20Treatment</v>
      </c>
      <c r="I158" t="s">
        <v>1012</v>
      </c>
    </row>
    <row r="159" spans="1:9" x14ac:dyDescent="0.25">
      <c r="A159">
        <v>158</v>
      </c>
      <c r="B159" t="s">
        <v>320</v>
      </c>
      <c r="C159" t="s">
        <v>432</v>
      </c>
      <c r="D159" t="s">
        <v>321</v>
      </c>
      <c r="E159" t="s">
        <v>989</v>
      </c>
      <c r="F159" t="str">
        <f t="shared" si="2"/>
        <v>2.16.840.1.113883.10.20.22.4.146|http://cdasearch.hl7.org/sections/Plan%20of%20Treatment</v>
      </c>
      <c r="I159" t="s">
        <v>1004</v>
      </c>
    </row>
    <row r="160" spans="1:9" x14ac:dyDescent="0.25">
      <c r="A160">
        <v>159</v>
      </c>
      <c r="B160" t="s">
        <v>322</v>
      </c>
      <c r="C160" t="s">
        <v>432</v>
      </c>
      <c r="D160" t="s">
        <v>323</v>
      </c>
      <c r="E160" t="s">
        <v>989</v>
      </c>
      <c r="F160" t="str">
        <f t="shared" si="2"/>
        <v>2.16.840.1.113883.10.20.22.4.42|http://cdasearch.hl7.org/sections/Plan%20of%20Treatment</v>
      </c>
      <c r="I160" t="s">
        <v>998</v>
      </c>
    </row>
    <row r="161" spans="1:9" x14ac:dyDescent="0.25">
      <c r="A161">
        <v>160</v>
      </c>
      <c r="B161" t="s">
        <v>324</v>
      </c>
      <c r="C161" t="s">
        <v>432</v>
      </c>
      <c r="D161" t="s">
        <v>325</v>
      </c>
      <c r="E161" t="s">
        <v>989</v>
      </c>
      <c r="F161" t="str">
        <f t="shared" si="2"/>
        <v>2.16.840.1.113883.10.20.22.4.44|http://cdasearch.hl7.org/sections/Plan%20of%20Treatment</v>
      </c>
      <c r="I161" t="s">
        <v>997</v>
      </c>
    </row>
    <row r="162" spans="1:9" x14ac:dyDescent="0.25">
      <c r="A162">
        <v>161</v>
      </c>
      <c r="B162" t="s">
        <v>326</v>
      </c>
      <c r="C162" t="s">
        <v>432</v>
      </c>
      <c r="D162" t="s">
        <v>327</v>
      </c>
      <c r="E162" t="s">
        <v>989</v>
      </c>
      <c r="F162" t="str">
        <f t="shared" si="2"/>
        <v>2.16.840.1.113883.10.20.22.4.41|http://cdasearch.hl7.org/sections/Plan%20of%20Treatment</v>
      </c>
      <c r="I162" t="s">
        <v>1003</v>
      </c>
    </row>
    <row r="163" spans="1:9" x14ac:dyDescent="0.25">
      <c r="A163">
        <v>162</v>
      </c>
      <c r="B163" t="s">
        <v>328</v>
      </c>
      <c r="C163" t="s">
        <v>432</v>
      </c>
      <c r="D163" t="s">
        <v>329</v>
      </c>
      <c r="E163" t="s">
        <v>989</v>
      </c>
      <c r="F163" t="str">
        <f t="shared" si="2"/>
        <v>2.16.840.1.113883.10.20.22.4.43|http://cdasearch.hl7.org/sections/Plan%20of%20Treatment</v>
      </c>
      <c r="I163" t="s">
        <v>1088</v>
      </c>
    </row>
    <row r="164" spans="1:9" x14ac:dyDescent="0.25">
      <c r="A164">
        <v>163</v>
      </c>
      <c r="B164" t="s">
        <v>330</v>
      </c>
      <c r="C164" t="s">
        <v>432</v>
      </c>
      <c r="D164" t="s">
        <v>331</v>
      </c>
      <c r="F164" t="str">
        <f t="shared" si="2"/>
        <v/>
      </c>
      <c r="I164" t="s">
        <v>1025</v>
      </c>
    </row>
    <row r="165" spans="1:9" x14ac:dyDescent="0.25">
      <c r="A165">
        <v>164</v>
      </c>
      <c r="B165" t="s">
        <v>332</v>
      </c>
      <c r="C165" t="s">
        <v>432</v>
      </c>
      <c r="D165" t="s">
        <v>333</v>
      </c>
      <c r="F165" t="str">
        <f t="shared" si="2"/>
        <v/>
      </c>
      <c r="I165" t="s">
        <v>1024</v>
      </c>
    </row>
    <row r="166" spans="1:9" x14ac:dyDescent="0.25">
      <c r="A166">
        <v>165</v>
      </c>
      <c r="B166" t="s">
        <v>334</v>
      </c>
      <c r="C166" t="s">
        <v>432</v>
      </c>
      <c r="D166" t="s">
        <v>335</v>
      </c>
      <c r="F166" t="str">
        <f t="shared" si="2"/>
        <v/>
      </c>
      <c r="I166" t="s">
        <v>1073</v>
      </c>
    </row>
    <row r="167" spans="1:9" x14ac:dyDescent="0.25">
      <c r="A167">
        <v>166</v>
      </c>
      <c r="B167" t="s">
        <v>336</v>
      </c>
      <c r="C167" t="s">
        <v>432</v>
      </c>
      <c r="D167" t="s">
        <v>337</v>
      </c>
      <c r="F167" t="str">
        <f t="shared" si="2"/>
        <v/>
      </c>
      <c r="I167" t="s">
        <v>1076</v>
      </c>
    </row>
    <row r="168" spans="1:9" x14ac:dyDescent="0.25">
      <c r="A168">
        <v>167</v>
      </c>
      <c r="B168" t="s">
        <v>338</v>
      </c>
      <c r="C168" t="s">
        <v>432</v>
      </c>
      <c r="D168" t="s">
        <v>339</v>
      </c>
      <c r="F168" t="str">
        <f t="shared" si="2"/>
        <v/>
      </c>
      <c r="I168" t="s">
        <v>1067</v>
      </c>
    </row>
    <row r="169" spans="1:9" x14ac:dyDescent="0.25">
      <c r="A169">
        <v>168</v>
      </c>
      <c r="B169" t="s">
        <v>340</v>
      </c>
      <c r="C169" t="s">
        <v>432</v>
      </c>
      <c r="D169" t="s">
        <v>341</v>
      </c>
      <c r="F169" t="str">
        <f t="shared" si="2"/>
        <v/>
      </c>
      <c r="I169" t="s">
        <v>1058</v>
      </c>
    </row>
    <row r="170" spans="1:9" x14ac:dyDescent="0.25">
      <c r="A170">
        <v>169</v>
      </c>
      <c r="B170" t="s">
        <v>342</v>
      </c>
      <c r="C170" t="s">
        <v>432</v>
      </c>
      <c r="D170" t="s">
        <v>343</v>
      </c>
      <c r="F170" t="str">
        <f t="shared" si="2"/>
        <v/>
      </c>
      <c r="I170" t="s">
        <v>1041</v>
      </c>
    </row>
    <row r="171" spans="1:9" x14ac:dyDescent="0.25">
      <c r="A171">
        <v>170</v>
      </c>
      <c r="B171" t="s">
        <v>344</v>
      </c>
      <c r="C171" t="s">
        <v>432</v>
      </c>
      <c r="D171" t="s">
        <v>345</v>
      </c>
      <c r="E171" t="s">
        <v>990</v>
      </c>
      <c r="F171" t="str">
        <f t="shared" si="2"/>
        <v>2.16.840.1.113883.10.20.22.4.3|http://cdasearch.hl7.org/sections/Problems</v>
      </c>
      <c r="I171" t="s">
        <v>1056</v>
      </c>
    </row>
    <row r="172" spans="1:9" x14ac:dyDescent="0.25">
      <c r="A172">
        <v>171</v>
      </c>
      <c r="B172" t="s">
        <v>346</v>
      </c>
      <c r="C172" t="s">
        <v>432</v>
      </c>
      <c r="D172" t="s">
        <v>347</v>
      </c>
      <c r="E172" t="s">
        <v>990</v>
      </c>
      <c r="F172" t="str">
        <f t="shared" si="2"/>
        <v>2.16.840.1.113883.10.20.22.4.4|http://cdasearch.hl7.org/sections/Problems</v>
      </c>
      <c r="I172" t="s">
        <v>1068</v>
      </c>
    </row>
    <row r="173" spans="1:9" x14ac:dyDescent="0.25">
      <c r="A173">
        <v>172</v>
      </c>
      <c r="B173" t="s">
        <v>348</v>
      </c>
      <c r="C173" t="s">
        <v>432</v>
      </c>
      <c r="D173" t="s">
        <v>349</v>
      </c>
      <c r="F173" t="str">
        <f t="shared" si="2"/>
        <v/>
      </c>
      <c r="I173" t="s">
        <v>1046</v>
      </c>
    </row>
    <row r="174" spans="1:9" x14ac:dyDescent="0.25">
      <c r="A174">
        <v>173</v>
      </c>
      <c r="B174" t="s">
        <v>350</v>
      </c>
      <c r="C174" t="s">
        <v>432</v>
      </c>
      <c r="D174" t="s">
        <v>351</v>
      </c>
      <c r="E174" t="s">
        <v>990</v>
      </c>
      <c r="F174" t="str">
        <f t="shared" si="2"/>
        <v>2.16.840.1.113883.10.20.22.4.6|http://cdasearch.hl7.org/sections/Problems</v>
      </c>
      <c r="I174" t="s">
        <v>1042</v>
      </c>
    </row>
    <row r="175" spans="1:9" x14ac:dyDescent="0.25">
      <c r="A175">
        <v>174</v>
      </c>
      <c r="B175" t="s">
        <v>352</v>
      </c>
      <c r="C175" t="s">
        <v>432</v>
      </c>
      <c r="D175" t="s">
        <v>353</v>
      </c>
      <c r="E175" t="s">
        <v>991</v>
      </c>
      <c r="F175" t="str">
        <f t="shared" si="2"/>
        <v>2.16.840.1.113883.10.20.22.4.12|http://cdasearch.hl7.org/sections/Procedures</v>
      </c>
      <c r="I175" t="s">
        <v>1047</v>
      </c>
    </row>
    <row r="176" spans="1:9" x14ac:dyDescent="0.25">
      <c r="A176">
        <v>175</v>
      </c>
      <c r="B176" t="s">
        <v>354</v>
      </c>
      <c r="C176" t="s">
        <v>432</v>
      </c>
      <c r="D176" t="s">
        <v>355</v>
      </c>
      <c r="E176" t="s">
        <v>991</v>
      </c>
      <c r="F176" t="str">
        <f t="shared" si="2"/>
        <v>2.16.840.1.113883.10.20.22.4.13|http://cdasearch.hl7.org/sections/Procedures</v>
      </c>
      <c r="I176" t="s">
        <v>1069</v>
      </c>
    </row>
    <row r="177" spans="1:9" x14ac:dyDescent="0.25">
      <c r="A177">
        <v>176</v>
      </c>
      <c r="B177" t="s">
        <v>356</v>
      </c>
      <c r="C177" t="s">
        <v>432</v>
      </c>
      <c r="D177" t="s">
        <v>357</v>
      </c>
      <c r="E177" t="s">
        <v>991</v>
      </c>
      <c r="F177" t="str">
        <f t="shared" si="2"/>
        <v>2.16.840.1.113883.10.20.22.4.14|http://cdasearch.hl7.org/sections/Procedures</v>
      </c>
      <c r="I177" t="s">
        <v>1059</v>
      </c>
    </row>
    <row r="178" spans="1:9" x14ac:dyDescent="0.25">
      <c r="A178">
        <v>177</v>
      </c>
      <c r="B178" t="s">
        <v>358</v>
      </c>
      <c r="C178" t="s">
        <v>432</v>
      </c>
      <c r="D178" t="s">
        <v>359</v>
      </c>
      <c r="E178" t="s">
        <v>991</v>
      </c>
      <c r="F178" t="str">
        <f t="shared" si="2"/>
        <v>2.16.840.1.113883.10.20.6.2.5|http://cdasearch.hl7.org/sections/Procedures</v>
      </c>
      <c r="I178" t="s">
        <v>1050</v>
      </c>
    </row>
    <row r="179" spans="1:9" x14ac:dyDescent="0.25">
      <c r="A179">
        <v>178</v>
      </c>
      <c r="B179" t="s">
        <v>360</v>
      </c>
      <c r="C179" t="s">
        <v>432</v>
      </c>
      <c r="D179" t="s">
        <v>361</v>
      </c>
      <c r="E179" t="s">
        <v>979</v>
      </c>
      <c r="F179" t="str">
        <f t="shared" si="2"/>
        <v>2.16.840.1.113883.10.20.22.4.37|http://cdasearch.hl7.org/sections/Medical%20Equipment</v>
      </c>
      <c r="I179" t="s">
        <v>1048</v>
      </c>
    </row>
    <row r="180" spans="1:9" x14ac:dyDescent="0.25">
      <c r="A180">
        <v>179</v>
      </c>
      <c r="B180" t="s">
        <v>362</v>
      </c>
      <c r="C180" t="s">
        <v>432</v>
      </c>
      <c r="D180" t="s">
        <v>363</v>
      </c>
      <c r="F180" t="str">
        <f t="shared" si="2"/>
        <v/>
      </c>
      <c r="I180" t="s">
        <v>1052</v>
      </c>
    </row>
    <row r="181" spans="1:9" x14ac:dyDescent="0.25">
      <c r="A181">
        <v>180</v>
      </c>
      <c r="B181" t="s">
        <v>364</v>
      </c>
      <c r="C181" t="s">
        <v>432</v>
      </c>
      <c r="D181" t="s">
        <v>365</v>
      </c>
      <c r="F181" t="str">
        <f t="shared" si="2"/>
        <v/>
      </c>
      <c r="I181" t="s">
        <v>1049</v>
      </c>
    </row>
    <row r="182" spans="1:9" x14ac:dyDescent="0.25">
      <c r="A182">
        <v>181</v>
      </c>
      <c r="B182" t="s">
        <v>366</v>
      </c>
      <c r="C182" t="s">
        <v>432</v>
      </c>
      <c r="D182" t="s">
        <v>367</v>
      </c>
      <c r="F182" t="str">
        <f t="shared" si="2"/>
        <v/>
      </c>
      <c r="I182" t="s">
        <v>1072</v>
      </c>
    </row>
    <row r="183" spans="1:9" x14ac:dyDescent="0.25">
      <c r="A183">
        <v>182</v>
      </c>
      <c r="B183" t="s">
        <v>368</v>
      </c>
      <c r="C183" t="s">
        <v>432</v>
      </c>
      <c r="D183" t="s">
        <v>369</v>
      </c>
      <c r="F183" t="str">
        <f t="shared" si="2"/>
        <v/>
      </c>
      <c r="I183" t="s">
        <v>1089</v>
      </c>
    </row>
    <row r="184" spans="1:9" x14ac:dyDescent="0.25">
      <c r="A184">
        <v>183</v>
      </c>
      <c r="B184" t="s">
        <v>370</v>
      </c>
      <c r="C184" t="s">
        <v>432</v>
      </c>
      <c r="D184" t="s">
        <v>371</v>
      </c>
      <c r="F184" t="str">
        <f t="shared" si="2"/>
        <v/>
      </c>
      <c r="I184" t="s">
        <v>1094</v>
      </c>
    </row>
    <row r="185" spans="1:9" x14ac:dyDescent="0.25">
      <c r="A185">
        <v>184</v>
      </c>
      <c r="B185" t="s">
        <v>372</v>
      </c>
      <c r="C185" t="s">
        <v>432</v>
      </c>
      <c r="D185" t="s">
        <v>373</v>
      </c>
      <c r="F185" t="str">
        <f t="shared" si="2"/>
        <v/>
      </c>
      <c r="I185" t="s">
        <v>1051</v>
      </c>
    </row>
    <row r="186" spans="1:9" x14ac:dyDescent="0.25">
      <c r="A186">
        <v>185</v>
      </c>
      <c r="B186" t="s">
        <v>374</v>
      </c>
      <c r="C186" t="s">
        <v>432</v>
      </c>
      <c r="D186" t="s">
        <v>375</v>
      </c>
      <c r="E186" t="s">
        <v>992</v>
      </c>
      <c r="F186" t="str">
        <f t="shared" si="2"/>
        <v>2.16.840.1.113883.10.20.22.4.2|http://cdasearch.hl7.org/sections/Results</v>
      </c>
      <c r="I186" t="s">
        <v>1079</v>
      </c>
    </row>
    <row r="187" spans="1:9" x14ac:dyDescent="0.25">
      <c r="A187">
        <v>186</v>
      </c>
      <c r="B187" t="s">
        <v>376</v>
      </c>
      <c r="C187" t="s">
        <v>432</v>
      </c>
      <c r="D187" t="s">
        <v>377</v>
      </c>
      <c r="E187" t="s">
        <v>992</v>
      </c>
      <c r="F187" t="str">
        <f t="shared" si="2"/>
        <v>2.16.840.1.113883.10.20.22.4.1|http://cdasearch.hl7.org/sections/Results</v>
      </c>
      <c r="I187" t="s">
        <v>1078</v>
      </c>
    </row>
    <row r="188" spans="1:9" x14ac:dyDescent="0.25">
      <c r="A188">
        <v>187</v>
      </c>
      <c r="B188" t="s">
        <v>378</v>
      </c>
      <c r="C188" t="s">
        <v>432</v>
      </c>
      <c r="D188" t="s">
        <v>379</v>
      </c>
      <c r="F188" t="str">
        <f t="shared" si="2"/>
        <v/>
      </c>
      <c r="I188" t="s">
        <v>1032</v>
      </c>
    </row>
    <row r="189" spans="1:9" x14ac:dyDescent="0.25">
      <c r="A189">
        <v>188</v>
      </c>
      <c r="B189" t="s">
        <v>380</v>
      </c>
      <c r="C189" t="s">
        <v>432</v>
      </c>
      <c r="D189" t="s">
        <v>381</v>
      </c>
      <c r="F189" t="str">
        <f t="shared" si="2"/>
        <v/>
      </c>
      <c r="I189" t="s">
        <v>1064</v>
      </c>
    </row>
    <row r="190" spans="1:9" x14ac:dyDescent="0.25">
      <c r="A190">
        <v>189</v>
      </c>
      <c r="B190" t="s">
        <v>382</v>
      </c>
      <c r="C190" t="s">
        <v>432</v>
      </c>
      <c r="D190" t="s">
        <v>383</v>
      </c>
      <c r="F190" t="str">
        <f t="shared" si="2"/>
        <v/>
      </c>
      <c r="I190" t="s">
        <v>1031</v>
      </c>
    </row>
    <row r="191" spans="1:9" x14ac:dyDescent="0.25">
      <c r="A191">
        <v>190</v>
      </c>
      <c r="B191" t="s">
        <v>384</v>
      </c>
      <c r="C191" t="s">
        <v>432</v>
      </c>
      <c r="D191" t="s">
        <v>385</v>
      </c>
      <c r="F191" t="str">
        <f t="shared" si="2"/>
        <v/>
      </c>
      <c r="I191" t="s">
        <v>1096</v>
      </c>
    </row>
    <row r="192" spans="1:9" x14ac:dyDescent="0.25">
      <c r="A192">
        <v>191</v>
      </c>
      <c r="B192" t="s">
        <v>386</v>
      </c>
      <c r="C192" t="s">
        <v>432</v>
      </c>
      <c r="D192" t="s">
        <v>387</v>
      </c>
      <c r="F192" t="str">
        <f t="shared" si="2"/>
        <v/>
      </c>
      <c r="I192" t="s">
        <v>1097</v>
      </c>
    </row>
    <row r="193" spans="1:9" x14ac:dyDescent="0.25">
      <c r="A193">
        <v>192</v>
      </c>
      <c r="B193" t="s">
        <v>388</v>
      </c>
      <c r="C193" t="s">
        <v>432</v>
      </c>
      <c r="D193" t="s">
        <v>389</v>
      </c>
      <c r="F193" t="str">
        <f t="shared" si="2"/>
        <v/>
      </c>
      <c r="I193" t="s">
        <v>1098</v>
      </c>
    </row>
    <row r="194" spans="1:9" x14ac:dyDescent="0.25">
      <c r="A194">
        <v>193</v>
      </c>
      <c r="B194" t="s">
        <v>390</v>
      </c>
      <c r="C194" t="s">
        <v>432</v>
      </c>
      <c r="D194" t="s">
        <v>391</v>
      </c>
      <c r="E194" t="s">
        <v>976</v>
      </c>
      <c r="F194" t="str">
        <f t="shared" si="2"/>
        <v>2.16.840.1.113883.10.20.22.4.78|http://cdasearch.hl7.org/sections/Social%20History</v>
      </c>
      <c r="I194" t="s">
        <v>1099</v>
      </c>
    </row>
    <row r="195" spans="1:9" x14ac:dyDescent="0.25">
      <c r="A195">
        <v>194</v>
      </c>
      <c r="B195" t="s">
        <v>392</v>
      </c>
      <c r="C195" t="s">
        <v>432</v>
      </c>
      <c r="D195" t="s">
        <v>393</v>
      </c>
      <c r="E195" t="s">
        <v>976</v>
      </c>
      <c r="F195" t="str">
        <f t="shared" ref="F195:F240" si="3">IF(E195="","",D195&amp;"|"&amp;E195)</f>
        <v>2.16.840.1.113883.10.20.22.4.38|http://cdasearch.hl7.org/sections/Social%20History</v>
      </c>
      <c r="I195" t="s">
        <v>1102</v>
      </c>
    </row>
    <row r="196" spans="1:9" x14ac:dyDescent="0.25">
      <c r="A196">
        <v>195</v>
      </c>
      <c r="B196" t="s">
        <v>394</v>
      </c>
      <c r="C196" t="s">
        <v>432</v>
      </c>
      <c r="D196" t="s">
        <v>395</v>
      </c>
      <c r="F196" t="str">
        <f t="shared" si="3"/>
        <v/>
      </c>
      <c r="I196" t="s">
        <v>1100</v>
      </c>
    </row>
    <row r="197" spans="1:9" x14ac:dyDescent="0.25">
      <c r="A197">
        <v>196</v>
      </c>
      <c r="B197" t="s">
        <v>396</v>
      </c>
      <c r="C197" t="s">
        <v>432</v>
      </c>
      <c r="D197" t="s">
        <v>397</v>
      </c>
      <c r="F197" t="str">
        <f t="shared" si="3"/>
        <v/>
      </c>
      <c r="I197" t="s">
        <v>1101</v>
      </c>
    </row>
    <row r="198" spans="1:9" x14ac:dyDescent="0.25">
      <c r="A198">
        <v>197</v>
      </c>
      <c r="B198" t="s">
        <v>398</v>
      </c>
      <c r="C198" t="s">
        <v>432</v>
      </c>
      <c r="D198" t="s">
        <v>399</v>
      </c>
      <c r="E198" t="s">
        <v>988</v>
      </c>
      <c r="F198" t="str">
        <f t="shared" si="3"/>
        <v>2.16.840.1.113883.10.20.22.4.118|http://cdasearch.hl7.org/sections/Medications</v>
      </c>
      <c r="I198" t="s">
        <v>1095</v>
      </c>
    </row>
    <row r="199" spans="1:9" x14ac:dyDescent="0.25">
      <c r="A199">
        <v>198</v>
      </c>
      <c r="B199" t="s">
        <v>400</v>
      </c>
      <c r="C199" t="s">
        <v>432</v>
      </c>
      <c r="D199" t="s">
        <v>401</v>
      </c>
      <c r="F199" t="str">
        <f t="shared" si="3"/>
        <v/>
      </c>
      <c r="I199" t="s">
        <v>1103</v>
      </c>
    </row>
    <row r="200" spans="1:9" x14ac:dyDescent="0.25">
      <c r="A200">
        <v>199</v>
      </c>
      <c r="B200" t="s">
        <v>402</v>
      </c>
      <c r="C200" t="s">
        <v>432</v>
      </c>
      <c r="D200" t="s">
        <v>403</v>
      </c>
      <c r="E200" t="s">
        <v>975</v>
      </c>
      <c r="F200" t="str">
        <f t="shared" si="3"/>
        <v>2.16.840.1.113883.10.20.22.4.7|http://cdasearch.hl7.org/sections/Allergies</v>
      </c>
      <c r="I200" t="s">
        <v>1104</v>
      </c>
    </row>
    <row r="201" spans="1:9" x14ac:dyDescent="0.25">
      <c r="A201">
        <v>200</v>
      </c>
      <c r="B201" t="s">
        <v>404</v>
      </c>
      <c r="C201" t="s">
        <v>432</v>
      </c>
      <c r="D201" t="s">
        <v>405</v>
      </c>
      <c r="F201" t="str">
        <f t="shared" si="3"/>
        <v/>
      </c>
      <c r="I201" t="s">
        <v>1105</v>
      </c>
    </row>
    <row r="202" spans="1:9" x14ac:dyDescent="0.25">
      <c r="A202">
        <v>201</v>
      </c>
      <c r="B202" t="s">
        <v>406</v>
      </c>
      <c r="C202" t="s">
        <v>432</v>
      </c>
      <c r="D202" t="s">
        <v>407</v>
      </c>
      <c r="F202" t="str">
        <f t="shared" si="3"/>
        <v/>
      </c>
      <c r="I202" t="s">
        <v>1106</v>
      </c>
    </row>
    <row r="203" spans="1:9" x14ac:dyDescent="0.25">
      <c r="A203">
        <v>202</v>
      </c>
      <c r="B203" t="s">
        <v>408</v>
      </c>
      <c r="C203" t="s">
        <v>432</v>
      </c>
      <c r="D203" t="s">
        <v>409</v>
      </c>
      <c r="E203" t="s">
        <v>993</v>
      </c>
      <c r="F203" t="str">
        <f t="shared" si="3"/>
        <v>2.16.840.1.113883.10.20.22.4.27|http://cdasearch.hl7.org/sections/Vital%20Signs</v>
      </c>
      <c r="I203" t="s">
        <v>1107</v>
      </c>
    </row>
    <row r="204" spans="1:9" x14ac:dyDescent="0.25">
      <c r="A204">
        <v>203</v>
      </c>
      <c r="B204" t="s">
        <v>410</v>
      </c>
      <c r="C204" t="s">
        <v>432</v>
      </c>
      <c r="D204" t="s">
        <v>411</v>
      </c>
      <c r="E204" t="s">
        <v>993</v>
      </c>
      <c r="F204" t="str">
        <f t="shared" si="3"/>
        <v>2.16.840.1.113883.10.20.22.4.26|http://cdasearch.hl7.org/sections/Vital%20Signs</v>
      </c>
      <c r="I204" t="s">
        <v>1108</v>
      </c>
    </row>
    <row r="205" spans="1:9" x14ac:dyDescent="0.25">
      <c r="A205">
        <v>204</v>
      </c>
      <c r="B205" t="s">
        <v>412</v>
      </c>
      <c r="C205" t="s">
        <v>432</v>
      </c>
      <c r="D205" t="s">
        <v>413</v>
      </c>
      <c r="F205" t="str">
        <f t="shared" si="3"/>
        <v/>
      </c>
      <c r="I205" t="s">
        <v>1071</v>
      </c>
    </row>
    <row r="206" spans="1:9" x14ac:dyDescent="0.25">
      <c r="A206">
        <v>205</v>
      </c>
      <c r="B206" t="s">
        <v>414</v>
      </c>
      <c r="C206" t="s">
        <v>432</v>
      </c>
      <c r="D206" t="s">
        <v>653</v>
      </c>
      <c r="F206" t="str">
        <f t="shared" si="3"/>
        <v/>
      </c>
      <c r="I206" t="s">
        <v>1075</v>
      </c>
    </row>
    <row r="207" spans="1:9" x14ac:dyDescent="0.25">
      <c r="A207">
        <v>206</v>
      </c>
      <c r="B207" t="s">
        <v>5</v>
      </c>
      <c r="C207" t="s">
        <v>431</v>
      </c>
      <c r="D207" t="s">
        <v>6</v>
      </c>
      <c r="E207" t="s">
        <v>994</v>
      </c>
      <c r="F207" t="str">
        <f t="shared" si="3"/>
        <v>2.16.840.1.113883.10.20.22.1.1|http://cdasearch.hl7.org/sections/Header</v>
      </c>
      <c r="I207" t="s">
        <v>1055</v>
      </c>
    </row>
    <row r="208" spans="1:9" x14ac:dyDescent="0.25">
      <c r="A208">
        <v>207</v>
      </c>
      <c r="B208" t="s">
        <v>31</v>
      </c>
      <c r="C208" t="s">
        <v>431</v>
      </c>
      <c r="D208" t="s">
        <v>32</v>
      </c>
      <c r="E208" t="s">
        <v>994</v>
      </c>
      <c r="F208" t="str">
        <f t="shared" si="3"/>
        <v>2.16.840.1.113883.10.20.29.1|http://cdasearch.hl7.org/sections/Header</v>
      </c>
      <c r="I208" t="s">
        <v>1065</v>
      </c>
    </row>
    <row r="209" spans="1:9" x14ac:dyDescent="0.25">
      <c r="A209">
        <v>208</v>
      </c>
      <c r="B209" t="s">
        <v>415</v>
      </c>
      <c r="C209" t="s">
        <v>431</v>
      </c>
      <c r="D209" t="s">
        <v>416</v>
      </c>
      <c r="F209" t="str">
        <f t="shared" si="3"/>
        <v/>
      </c>
      <c r="I209" t="s">
        <v>1057</v>
      </c>
    </row>
    <row r="210" spans="1:9" x14ac:dyDescent="0.25">
      <c r="A210">
        <v>209</v>
      </c>
      <c r="B210" t="s">
        <v>417</v>
      </c>
      <c r="C210" t="s">
        <v>431</v>
      </c>
      <c r="D210" t="s">
        <v>418</v>
      </c>
      <c r="F210" t="str">
        <f t="shared" si="3"/>
        <v/>
      </c>
      <c r="I210" t="s">
        <v>1062</v>
      </c>
    </row>
    <row r="211" spans="1:9" x14ac:dyDescent="0.25">
      <c r="A211">
        <v>210</v>
      </c>
      <c r="B211" t="s">
        <v>419</v>
      </c>
      <c r="C211" t="s">
        <v>431</v>
      </c>
      <c r="D211" t="s">
        <v>420</v>
      </c>
      <c r="F211" t="str">
        <f t="shared" si="3"/>
        <v/>
      </c>
      <c r="I211" t="s">
        <v>1060</v>
      </c>
    </row>
    <row r="212" spans="1:9" x14ac:dyDescent="0.25">
      <c r="A212">
        <v>211</v>
      </c>
      <c r="B212" t="s">
        <v>421</v>
      </c>
      <c r="C212" t="s">
        <v>431</v>
      </c>
      <c r="D212" t="s">
        <v>422</v>
      </c>
      <c r="E212" t="s">
        <v>994</v>
      </c>
      <c r="F212" t="str">
        <f t="shared" si="3"/>
        <v>2.16.840.1.113883.10.20.22.5.2|http://cdasearch.hl7.org/sections/Header</v>
      </c>
      <c r="I212" t="s">
        <v>1063</v>
      </c>
    </row>
    <row r="213" spans="1:9" x14ac:dyDescent="0.25">
      <c r="A213">
        <v>212</v>
      </c>
      <c r="B213" t="s">
        <v>423</v>
      </c>
      <c r="C213" t="s">
        <v>431</v>
      </c>
      <c r="D213" t="s">
        <v>424</v>
      </c>
      <c r="E213" t="s">
        <v>994</v>
      </c>
      <c r="F213" t="str">
        <f t="shared" si="3"/>
        <v>2.16.840.1.113883.10.20.22.5.3|http://cdasearch.hl7.org/sections/Header</v>
      </c>
      <c r="I213" t="s">
        <v>1061</v>
      </c>
    </row>
    <row r="214" spans="1:9" x14ac:dyDescent="0.25">
      <c r="A214">
        <v>213</v>
      </c>
      <c r="B214" t="s">
        <v>425</v>
      </c>
      <c r="C214" t="s">
        <v>431</v>
      </c>
      <c r="D214" t="s">
        <v>426</v>
      </c>
      <c r="E214" t="s">
        <v>994</v>
      </c>
      <c r="F214" t="str">
        <f t="shared" si="3"/>
        <v>2.16.840.1.113883.10.20.22.5.4|http://cdasearch.hl7.org/sections/Header</v>
      </c>
      <c r="I214" t="s">
        <v>1037</v>
      </c>
    </row>
    <row r="215" spans="1:9" x14ac:dyDescent="0.25">
      <c r="A215">
        <v>214</v>
      </c>
      <c r="B215" t="s">
        <v>427</v>
      </c>
      <c r="C215" t="s">
        <v>431</v>
      </c>
      <c r="D215" t="s">
        <v>428</v>
      </c>
      <c r="E215" t="s">
        <v>994</v>
      </c>
      <c r="F215" t="str">
        <f t="shared" si="3"/>
        <v>2.16.840.1.113883.10.20.22.5.1|http://cdasearch.hl7.org/sections/Header</v>
      </c>
      <c r="I215" t="s">
        <v>1036</v>
      </c>
    </row>
    <row r="216" spans="1:9" x14ac:dyDescent="0.25">
      <c r="A216">
        <v>215</v>
      </c>
      <c r="B216" t="s">
        <v>429</v>
      </c>
      <c r="C216" t="s">
        <v>431</v>
      </c>
      <c r="D216" t="s">
        <v>430</v>
      </c>
      <c r="E216" t="s">
        <v>994</v>
      </c>
      <c r="F216" t="str">
        <f t="shared" si="3"/>
        <v>2.16.840.1.113883.10.20.22.5.1.1|http://cdasearch.hl7.org/sections/Header</v>
      </c>
      <c r="I216" t="s">
        <v>1035</v>
      </c>
    </row>
    <row r="217" spans="1:9" x14ac:dyDescent="0.25">
      <c r="A217">
        <v>216</v>
      </c>
      <c r="B217" t="s">
        <v>951</v>
      </c>
      <c r="C217" t="s">
        <v>433</v>
      </c>
      <c r="D217" t="s">
        <v>924</v>
      </c>
      <c r="E217" t="s">
        <v>978</v>
      </c>
      <c r="F217" t="str">
        <f t="shared" si="3"/>
        <v>2.16.840.1.113883.10.20.22.2.500|http://cdasearch.hl7.org/sections/Care%20Team</v>
      </c>
      <c r="I217" t="s">
        <v>1033</v>
      </c>
    </row>
    <row r="218" spans="1:9" x14ac:dyDescent="0.25">
      <c r="A218">
        <v>217</v>
      </c>
      <c r="B218" t="s">
        <v>952</v>
      </c>
      <c r="C218" t="s">
        <v>433</v>
      </c>
      <c r="D218" t="s">
        <v>925</v>
      </c>
      <c r="E218" t="s">
        <v>980</v>
      </c>
      <c r="F218" t="str">
        <f t="shared" si="3"/>
        <v>2.16.840.1.113883.10.20.22.2.65|http://cdasearch.hl7.org/sections/Notes</v>
      </c>
      <c r="I218" t="s">
        <v>1090</v>
      </c>
    </row>
    <row r="219" spans="1:9" x14ac:dyDescent="0.25">
      <c r="A219">
        <v>218</v>
      </c>
      <c r="B219" t="s">
        <v>953</v>
      </c>
      <c r="C219" t="s">
        <v>432</v>
      </c>
      <c r="D219" t="s">
        <v>926</v>
      </c>
      <c r="E219" t="s">
        <v>976</v>
      </c>
      <c r="F219" t="str">
        <f t="shared" si="3"/>
        <v>2.16.840.1.113883.10.20.22.4.200|http://cdasearch.hl7.org/sections/Social%20History</v>
      </c>
      <c r="I219" t="s">
        <v>1093</v>
      </c>
    </row>
    <row r="220" spans="1:9" x14ac:dyDescent="0.25">
      <c r="A220">
        <v>219</v>
      </c>
      <c r="B220" t="s">
        <v>954</v>
      </c>
      <c r="C220" t="s">
        <v>432</v>
      </c>
      <c r="D220" t="s">
        <v>927</v>
      </c>
      <c r="E220" t="s">
        <v>978</v>
      </c>
      <c r="F220" t="str">
        <f t="shared" si="3"/>
        <v>2.16.840.1.113883.10.20.22.4.500.1|http://cdasearch.hl7.org/sections/Care%20Team</v>
      </c>
      <c r="I220" t="s">
        <v>1091</v>
      </c>
    </row>
    <row r="221" spans="1:9" x14ac:dyDescent="0.25">
      <c r="A221">
        <v>220</v>
      </c>
      <c r="B221" t="s">
        <v>955</v>
      </c>
      <c r="C221" t="s">
        <v>432</v>
      </c>
      <c r="D221" t="s">
        <v>928</v>
      </c>
      <c r="E221" t="s">
        <v>978</v>
      </c>
      <c r="F221" t="str">
        <f t="shared" si="3"/>
        <v>2.16.840.1.113883.10.20.22.4.500.3|http://cdasearch.hl7.org/sections/Care%20Team</v>
      </c>
      <c r="I221" t="s">
        <v>1092</v>
      </c>
    </row>
    <row r="222" spans="1:9" x14ac:dyDescent="0.25">
      <c r="A222">
        <v>221</v>
      </c>
      <c r="B222" t="s">
        <v>956</v>
      </c>
      <c r="C222" t="s">
        <v>432</v>
      </c>
      <c r="D222" t="s">
        <v>929</v>
      </c>
      <c r="E222" t="s">
        <v>978</v>
      </c>
      <c r="F222" t="str">
        <f t="shared" si="3"/>
        <v>2.16.840.1.113883.10.20.22.4.500|http://cdasearch.hl7.org/sections/Care%20Team</v>
      </c>
      <c r="I222" t="s">
        <v>1043</v>
      </c>
    </row>
    <row r="223" spans="1:9" x14ac:dyDescent="0.25">
      <c r="A223">
        <v>222</v>
      </c>
      <c r="B223" t="s">
        <v>957</v>
      </c>
      <c r="C223" t="s">
        <v>432</v>
      </c>
      <c r="D223" t="s">
        <v>930</v>
      </c>
      <c r="E223" t="s">
        <v>978</v>
      </c>
      <c r="F223" t="str">
        <f t="shared" si="3"/>
        <v>2.16.840.1.113883.10.20.22.4.500.2|http://cdasearch.hl7.org/sections/Care%20Team</v>
      </c>
      <c r="I223" t="s">
        <v>1045</v>
      </c>
    </row>
    <row r="224" spans="1:9" x14ac:dyDescent="0.25">
      <c r="A224">
        <v>223</v>
      </c>
      <c r="B224" t="s">
        <v>950</v>
      </c>
      <c r="C224" t="s">
        <v>432</v>
      </c>
      <c r="D224" t="s">
        <v>931</v>
      </c>
      <c r="E224" t="s">
        <v>980</v>
      </c>
      <c r="F224" t="str">
        <f t="shared" si="3"/>
        <v>2.16.840.1.113883.10.20.22.4.202|http://cdasearch.hl7.org/sections/Notes</v>
      </c>
      <c r="I224" t="s">
        <v>1044</v>
      </c>
    </row>
    <row r="225" spans="1:9" x14ac:dyDescent="0.25">
      <c r="A225">
        <v>224</v>
      </c>
      <c r="B225" t="s">
        <v>949</v>
      </c>
      <c r="C225" t="s">
        <v>432</v>
      </c>
      <c r="D225" t="s">
        <v>932</v>
      </c>
      <c r="F225" t="str">
        <f t="shared" si="3"/>
        <v/>
      </c>
      <c r="I225" t="s">
        <v>1066</v>
      </c>
    </row>
    <row r="226" spans="1:9" x14ac:dyDescent="0.25">
      <c r="A226">
        <v>225</v>
      </c>
      <c r="B226" t="s">
        <v>948</v>
      </c>
      <c r="C226" t="s">
        <v>432</v>
      </c>
      <c r="D226" t="s">
        <v>958</v>
      </c>
      <c r="E226" t="s">
        <v>979</v>
      </c>
      <c r="F226" t="str">
        <f t="shared" si="3"/>
        <v>2.16.840.1.113883.10.20.22.4.311|http://cdasearch.hl7.org/sections/Medical%20Equipment</v>
      </c>
      <c r="I226" t="s">
        <v>1039</v>
      </c>
    </row>
    <row r="227" spans="1:9" x14ac:dyDescent="0.25">
      <c r="A227">
        <v>226</v>
      </c>
      <c r="B227" t="s">
        <v>947</v>
      </c>
      <c r="C227" t="s">
        <v>431</v>
      </c>
      <c r="D227" t="s">
        <v>959</v>
      </c>
      <c r="E227" t="s">
        <v>979</v>
      </c>
      <c r="F227" t="str">
        <f t="shared" si="3"/>
        <v>2.16.840.1.113883.10.20.22.4.301|http://cdasearch.hl7.org/sections/Medical%20Equipment</v>
      </c>
      <c r="I227" t="s">
        <v>1038</v>
      </c>
    </row>
    <row r="228" spans="1:9" x14ac:dyDescent="0.25">
      <c r="A228">
        <v>227</v>
      </c>
      <c r="B228" t="s">
        <v>946</v>
      </c>
      <c r="C228" t="s">
        <v>431</v>
      </c>
      <c r="D228" t="s">
        <v>960</v>
      </c>
      <c r="E228" t="s">
        <v>979</v>
      </c>
      <c r="F228" t="str">
        <f t="shared" si="3"/>
        <v>2.16.840.1.113883.10.20.22.4.302|http://cdasearch.hl7.org/sections/Medical%20Equipment</v>
      </c>
      <c r="I228" t="s">
        <v>1040</v>
      </c>
    </row>
    <row r="229" spans="1:9" x14ac:dyDescent="0.25">
      <c r="A229">
        <v>228</v>
      </c>
      <c r="B229" t="s">
        <v>945</v>
      </c>
      <c r="C229" t="s">
        <v>431</v>
      </c>
      <c r="D229" t="s">
        <v>961</v>
      </c>
      <c r="E229" t="s">
        <v>979</v>
      </c>
      <c r="F229" t="str">
        <f t="shared" si="3"/>
        <v>2.16.840.1.113883.10.20.22.4.303|http://cdasearch.hl7.org/sections/Medical%20Equipment</v>
      </c>
      <c r="I229" t="s">
        <v>1077</v>
      </c>
    </row>
    <row r="230" spans="1:9" x14ac:dyDescent="0.25">
      <c r="A230">
        <v>229</v>
      </c>
      <c r="B230" t="s">
        <v>944</v>
      </c>
      <c r="C230" t="s">
        <v>431</v>
      </c>
      <c r="D230" t="s">
        <v>962</v>
      </c>
      <c r="E230" t="s">
        <v>979</v>
      </c>
      <c r="F230" t="str">
        <f t="shared" si="3"/>
        <v>2.16.840.1.113883.10.20.22.4.304|http://cdasearch.hl7.org/sections/Medical%20Equipment</v>
      </c>
      <c r="I230" t="s">
        <v>1053</v>
      </c>
    </row>
    <row r="231" spans="1:9" x14ac:dyDescent="0.25">
      <c r="A231">
        <v>230</v>
      </c>
      <c r="B231" t="s">
        <v>943</v>
      </c>
      <c r="C231" t="s">
        <v>431</v>
      </c>
      <c r="D231" t="s">
        <v>963</v>
      </c>
      <c r="E231" t="s">
        <v>979</v>
      </c>
      <c r="F231" t="str">
        <f t="shared" si="3"/>
        <v>2.16.840.1.113883.10.20.22.4.308|http://cdasearch.hl7.org/sections/Medical%20Equipment</v>
      </c>
      <c r="I231" t="s">
        <v>1054</v>
      </c>
    </row>
    <row r="232" spans="1:9" x14ac:dyDescent="0.25">
      <c r="A232">
        <v>231</v>
      </c>
      <c r="B232" t="s">
        <v>942</v>
      </c>
      <c r="C232" t="s">
        <v>431</v>
      </c>
      <c r="D232" t="s">
        <v>964</v>
      </c>
      <c r="E232" t="s">
        <v>979</v>
      </c>
      <c r="F232" t="str">
        <f t="shared" si="3"/>
        <v>2.16.840.1.113883.10.20.22.4.309|http://cdasearch.hl7.org/sections/Medical%20Equipment</v>
      </c>
      <c r="I232" t="s">
        <v>1074</v>
      </c>
    </row>
    <row r="233" spans="1:9" x14ac:dyDescent="0.25">
      <c r="A233">
        <v>232</v>
      </c>
      <c r="B233" t="s">
        <v>941</v>
      </c>
      <c r="C233" t="s">
        <v>431</v>
      </c>
      <c r="D233" t="s">
        <v>965</v>
      </c>
      <c r="E233" t="s">
        <v>979</v>
      </c>
      <c r="F233" t="str">
        <f t="shared" si="3"/>
        <v>2.16.840.1.113883.10.20.22.4.305|http://cdasearch.hl7.org/sections/Medical%20Equipment</v>
      </c>
      <c r="I233" t="s">
        <v>1034</v>
      </c>
    </row>
    <row r="234" spans="1:9" x14ac:dyDescent="0.25">
      <c r="A234">
        <v>233</v>
      </c>
      <c r="B234" t="s">
        <v>940</v>
      </c>
      <c r="C234" t="s">
        <v>431</v>
      </c>
      <c r="D234" t="s">
        <v>966</v>
      </c>
      <c r="E234" t="s">
        <v>979</v>
      </c>
      <c r="F234" t="str">
        <f t="shared" si="3"/>
        <v>2.16.840.1.113883.10.20.22.4.314|http://cdasearch.hl7.org/sections/Medical%20Equipment</v>
      </c>
      <c r="I234" t="s">
        <v>1086</v>
      </c>
    </row>
    <row r="235" spans="1:9" x14ac:dyDescent="0.25">
      <c r="A235">
        <v>234</v>
      </c>
      <c r="B235" t="s">
        <v>939</v>
      </c>
      <c r="C235" t="s">
        <v>431</v>
      </c>
      <c r="D235" t="s">
        <v>967</v>
      </c>
      <c r="E235" t="s">
        <v>979</v>
      </c>
      <c r="F235" t="str">
        <f t="shared" si="3"/>
        <v>2.16.840.1.113883.10.20.22.4.315|http://cdasearch.hl7.org/sections/Medical%20Equipment</v>
      </c>
      <c r="I235" t="s">
        <v>1085</v>
      </c>
    </row>
    <row r="236" spans="1:9" x14ac:dyDescent="0.25">
      <c r="A236">
        <v>235</v>
      </c>
      <c r="B236" t="s">
        <v>938</v>
      </c>
      <c r="C236" t="s">
        <v>431</v>
      </c>
      <c r="D236" t="s">
        <v>968</v>
      </c>
      <c r="E236" t="s">
        <v>979</v>
      </c>
      <c r="F236" t="str">
        <f t="shared" si="3"/>
        <v>2.16.840.1.113883.10.20.22.4.316|http://cdasearch.hl7.org/sections/Medical%20Equipment</v>
      </c>
      <c r="I236" t="s">
        <v>1082</v>
      </c>
    </row>
    <row r="237" spans="1:9" x14ac:dyDescent="0.25">
      <c r="A237">
        <v>236</v>
      </c>
      <c r="B237" t="s">
        <v>937</v>
      </c>
      <c r="C237" t="s">
        <v>431</v>
      </c>
      <c r="D237" t="s">
        <v>969</v>
      </c>
      <c r="E237" t="s">
        <v>979</v>
      </c>
      <c r="F237" t="str">
        <f t="shared" si="3"/>
        <v>2.16.840.1.113883.10.20.22.4.317|http://cdasearch.hl7.org/sections/Medical%20Equipment</v>
      </c>
      <c r="I237" t="s">
        <v>1083</v>
      </c>
    </row>
    <row r="238" spans="1:9" x14ac:dyDescent="0.25">
      <c r="A238">
        <v>237</v>
      </c>
      <c r="B238" t="s">
        <v>936</v>
      </c>
      <c r="C238" t="s">
        <v>431</v>
      </c>
      <c r="D238" t="s">
        <v>970</v>
      </c>
      <c r="E238" t="s">
        <v>979</v>
      </c>
      <c r="F238" t="str">
        <f t="shared" si="3"/>
        <v>2.16.840.1.113883.10.20.22.4.318|http://cdasearch.hl7.org/sections/Medical%20Equipment</v>
      </c>
      <c r="I238" t="s">
        <v>1084</v>
      </c>
    </row>
    <row r="239" spans="1:9" x14ac:dyDescent="0.25">
      <c r="A239">
        <v>238</v>
      </c>
      <c r="B239" t="s">
        <v>935</v>
      </c>
      <c r="C239" t="s">
        <v>431</v>
      </c>
      <c r="D239" t="s">
        <v>971</v>
      </c>
      <c r="E239" t="s">
        <v>979</v>
      </c>
      <c r="F239" t="str">
        <f t="shared" si="3"/>
        <v>2.16.840.1.113883.10.20.22.4.319|http://cdasearch.hl7.org/sections/Medical%20Equipment</v>
      </c>
      <c r="I239" t="s">
        <v>1081</v>
      </c>
    </row>
    <row r="240" spans="1:9" x14ac:dyDescent="0.25">
      <c r="A240">
        <v>239</v>
      </c>
      <c r="B240" t="s">
        <v>934</v>
      </c>
      <c r="C240" t="s">
        <v>431</v>
      </c>
      <c r="D240" t="s">
        <v>933</v>
      </c>
      <c r="F240" t="str">
        <f t="shared" si="3"/>
        <v/>
      </c>
      <c r="I240" t="s">
        <v>1070</v>
      </c>
    </row>
  </sheetData>
  <sortState xmlns:xlrd2="http://schemas.microsoft.com/office/spreadsheetml/2017/richdata2" ref="I3:I240">
    <sortCondition ref="I3:I24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7374-245A-4438-BAF7-491F432597FE}">
  <dimension ref="A1:A4"/>
  <sheetViews>
    <sheetView workbookViewId="0">
      <selection activeCell="G13" sqref="G13"/>
    </sheetView>
  </sheetViews>
  <sheetFormatPr defaultRowHeight="15" x14ac:dyDescent="0.25"/>
  <cols>
    <col min="2" max="2" width="10.42578125" bestFit="1" customWidth="1"/>
  </cols>
  <sheetData>
    <row r="1" spans="1:1" x14ac:dyDescent="0.25">
      <c r="A1" t="s">
        <v>656</v>
      </c>
    </row>
    <row r="2" spans="1:1" x14ac:dyDescent="0.25">
      <c r="A2" t="s">
        <v>655</v>
      </c>
    </row>
    <row r="3" spans="1:1" x14ac:dyDescent="0.25">
      <c r="A3" t="s">
        <v>658</v>
      </c>
    </row>
    <row r="4" spans="1:1" x14ac:dyDescent="0.25">
      <c r="A4" t="s">
        <v>657</v>
      </c>
    </row>
  </sheetData>
  <sortState xmlns:xlrd2="http://schemas.microsoft.com/office/spreadsheetml/2017/richdata2" ref="E5:F133">
    <sortCondition ref="F5:F1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666A2-EBFB-468C-BA88-745DCF5F6AAF}">
  <dimension ref="A1:T96"/>
  <sheetViews>
    <sheetView topLeftCell="A83" workbookViewId="0">
      <selection activeCell="A104" sqref="A104"/>
    </sheetView>
  </sheetViews>
  <sheetFormatPr defaultRowHeight="15" x14ac:dyDescent="0.25"/>
  <cols>
    <col min="1" max="1" width="31.42578125" bestFit="1" customWidth="1"/>
    <col min="2" max="2" width="31.42578125" customWidth="1"/>
  </cols>
  <sheetData>
    <row r="1" spans="1:20" x14ac:dyDescent="0.25">
      <c r="A1" t="s">
        <v>926</v>
      </c>
      <c r="B1">
        <v>1</v>
      </c>
      <c r="C1" t="s">
        <v>1109</v>
      </c>
      <c r="D1" t="s">
        <v>1110</v>
      </c>
      <c r="F1" t="s">
        <v>1204</v>
      </c>
      <c r="G1" t="str">
        <f t="shared" ref="G1:G26" si="0">IF(A2=A1,F2)</f>
        <v>CONF:3250-18231;</v>
      </c>
      <c r="H1" t="str">
        <f t="shared" ref="H1:H26" si="1">IF(A3=A1,F3)</f>
        <v>CONF:3250-18232;CONF:3250-18233;CONF:3250-32949;</v>
      </c>
      <c r="I1" t="str">
        <f t="shared" ref="I1:I26" si="2">IF(A4=A1,F4)</f>
        <v>CONF:3250-18234;CONF:3250-18235;CONF:3250-21163;</v>
      </c>
      <c r="J1" t="str">
        <f t="shared" ref="J1:J26" si="3">IF(A5=A1,F5)</f>
        <v>CONF:3250-18124;CONF:3250-18125;</v>
      </c>
      <c r="K1" t="str">
        <f t="shared" ref="K1:K26" si="4">IF(A6=A1,F6)</f>
        <v>CONF:3250-32947;CONF:3250-32948;</v>
      </c>
      <c r="L1" t="b">
        <f t="shared" ref="L1:L26" si="5">IF(A7=A1,F7)</f>
        <v>0</v>
      </c>
      <c r="M1" t="b">
        <f t="shared" ref="M1:M26" si="6">IF(A8=A1,F8)</f>
        <v>0</v>
      </c>
      <c r="N1" t="b">
        <f t="shared" ref="N1:N26" si="7">IF(A9=A1,F9)</f>
        <v>0</v>
      </c>
      <c r="O1" t="b">
        <f t="shared" ref="O1:O26" si="8">IF(A10=A1,F10)</f>
        <v>0</v>
      </c>
      <c r="P1" t="b">
        <f t="shared" ref="P1:P26" si="9">IF(A11=A1,F11)</f>
        <v>0</v>
      </c>
      <c r="Q1" t="b">
        <f t="shared" ref="Q1:Q26" si="10">IF(A12=A1,F12)</f>
        <v>0</v>
      </c>
      <c r="R1" t="b">
        <f t="shared" ref="R1:R26" si="11">IF(A13=A1,F13)</f>
        <v>0</v>
      </c>
      <c r="S1" t="b">
        <f t="shared" ref="S1:S26" si="12">IF(A14=A1,F14)</f>
        <v>0</v>
      </c>
      <c r="T1" t="b">
        <f t="shared" ref="T1:T26" si="13">IF(A15=A1,F15)</f>
        <v>0</v>
      </c>
    </row>
    <row r="2" spans="1:20" x14ac:dyDescent="0.25">
      <c r="A2" t="s">
        <v>926</v>
      </c>
      <c r="B2">
        <f>+IF(A2=A1,B1+1,1)</f>
        <v>2</v>
      </c>
      <c r="C2" t="s">
        <v>1109</v>
      </c>
      <c r="D2" t="s">
        <v>1111</v>
      </c>
      <c r="F2" t="s">
        <v>1205</v>
      </c>
      <c r="G2" t="str">
        <f t="shared" si="0"/>
        <v>CONF:3250-18232;CONF:3250-18233;CONF:3250-32949;</v>
      </c>
      <c r="H2" t="str">
        <f t="shared" si="1"/>
        <v>CONF:3250-18234;CONF:3250-18235;CONF:3250-21163;</v>
      </c>
      <c r="I2" t="str">
        <f t="shared" si="2"/>
        <v>CONF:3250-18124;CONF:3250-18125;</v>
      </c>
      <c r="J2" t="str">
        <f t="shared" si="3"/>
        <v>CONF:3250-32947;CONF:3250-32948;</v>
      </c>
      <c r="K2" t="b">
        <f t="shared" si="4"/>
        <v>0</v>
      </c>
      <c r="L2" t="b">
        <f t="shared" si="5"/>
        <v>0</v>
      </c>
      <c r="M2" t="b">
        <f t="shared" si="6"/>
        <v>0</v>
      </c>
      <c r="N2" t="b">
        <f t="shared" si="7"/>
        <v>0</v>
      </c>
      <c r="O2" t="b">
        <f t="shared" si="8"/>
        <v>0</v>
      </c>
      <c r="P2" t="b">
        <f t="shared" si="9"/>
        <v>0</v>
      </c>
      <c r="Q2" t="b">
        <f t="shared" si="10"/>
        <v>0</v>
      </c>
      <c r="R2" t="b">
        <f t="shared" si="11"/>
        <v>0</v>
      </c>
      <c r="S2" t="b">
        <f t="shared" si="12"/>
        <v>0</v>
      </c>
      <c r="T2" t="b">
        <f t="shared" si="13"/>
        <v>0</v>
      </c>
    </row>
    <row r="3" spans="1:20" x14ac:dyDescent="0.25">
      <c r="A3" t="s">
        <v>926</v>
      </c>
      <c r="B3">
        <f t="shared" ref="B3:B66" si="14">+IF(A3=A2,B2+1,1)</f>
        <v>3</v>
      </c>
      <c r="C3" t="s">
        <v>1109</v>
      </c>
      <c r="D3" t="s">
        <v>1112</v>
      </c>
      <c r="F3" t="s">
        <v>1206</v>
      </c>
      <c r="G3" t="str">
        <f t="shared" si="0"/>
        <v>CONF:3250-18234;CONF:3250-18235;CONF:3250-21163;</v>
      </c>
      <c r="H3" t="str">
        <f t="shared" si="1"/>
        <v>CONF:3250-18124;CONF:3250-18125;</v>
      </c>
      <c r="I3" t="str">
        <f t="shared" si="2"/>
        <v>CONF:3250-32947;CONF:3250-32948;</v>
      </c>
      <c r="J3" t="b">
        <f t="shared" si="3"/>
        <v>0</v>
      </c>
      <c r="K3" t="b">
        <f t="shared" si="4"/>
        <v>0</v>
      </c>
      <c r="L3" t="b">
        <f t="shared" si="5"/>
        <v>0</v>
      </c>
      <c r="M3" t="b">
        <f t="shared" si="6"/>
        <v>0</v>
      </c>
      <c r="N3" t="b">
        <f t="shared" si="7"/>
        <v>0</v>
      </c>
      <c r="O3" t="b">
        <f t="shared" si="8"/>
        <v>0</v>
      </c>
      <c r="P3" t="b">
        <f t="shared" si="9"/>
        <v>0</v>
      </c>
      <c r="Q3" t="b">
        <f t="shared" si="10"/>
        <v>0</v>
      </c>
      <c r="R3" t="b">
        <f t="shared" si="11"/>
        <v>0</v>
      </c>
      <c r="S3" t="b">
        <f t="shared" si="12"/>
        <v>0</v>
      </c>
      <c r="T3" t="b">
        <f t="shared" si="13"/>
        <v>0</v>
      </c>
    </row>
    <row r="4" spans="1:20" x14ac:dyDescent="0.25">
      <c r="A4" t="s">
        <v>926</v>
      </c>
      <c r="B4">
        <f t="shared" si="14"/>
        <v>4</v>
      </c>
      <c r="C4" t="s">
        <v>1109</v>
      </c>
      <c r="D4" t="s">
        <v>1113</v>
      </c>
      <c r="F4" t="s">
        <v>1207</v>
      </c>
      <c r="G4" t="str">
        <f t="shared" si="0"/>
        <v>CONF:3250-18124;CONF:3250-18125;</v>
      </c>
      <c r="H4" t="str">
        <f t="shared" si="1"/>
        <v>CONF:3250-32947;CONF:3250-32948;</v>
      </c>
      <c r="I4" t="b">
        <f t="shared" si="2"/>
        <v>0</v>
      </c>
      <c r="J4" t="b">
        <f t="shared" si="3"/>
        <v>0</v>
      </c>
      <c r="K4" t="b">
        <f t="shared" si="4"/>
        <v>0</v>
      </c>
      <c r="L4" t="b">
        <f t="shared" si="5"/>
        <v>0</v>
      </c>
      <c r="M4" t="b">
        <f t="shared" si="6"/>
        <v>0</v>
      </c>
      <c r="N4" t="b">
        <f t="shared" si="7"/>
        <v>0</v>
      </c>
      <c r="O4" t="b">
        <f t="shared" si="8"/>
        <v>0</v>
      </c>
      <c r="P4" t="b">
        <f t="shared" si="9"/>
        <v>0</v>
      </c>
      <c r="Q4" t="b">
        <f t="shared" si="10"/>
        <v>0</v>
      </c>
      <c r="R4" t="b">
        <f t="shared" si="11"/>
        <v>0</v>
      </c>
      <c r="S4" t="b">
        <f t="shared" si="12"/>
        <v>0</v>
      </c>
      <c r="T4" t="b">
        <f t="shared" si="13"/>
        <v>0</v>
      </c>
    </row>
    <row r="5" spans="1:20" x14ac:dyDescent="0.25">
      <c r="A5" t="s">
        <v>926</v>
      </c>
      <c r="B5">
        <f t="shared" si="14"/>
        <v>5</v>
      </c>
      <c r="C5" t="s">
        <v>1109</v>
      </c>
      <c r="D5" t="s">
        <v>1114</v>
      </c>
      <c r="F5" t="s">
        <v>1208</v>
      </c>
      <c r="G5" t="str">
        <f t="shared" si="0"/>
        <v>CONF:3250-32947;CONF:3250-32948;</v>
      </c>
      <c r="H5" t="b">
        <f t="shared" si="1"/>
        <v>0</v>
      </c>
      <c r="I5" t="b">
        <f t="shared" si="2"/>
        <v>0</v>
      </c>
      <c r="J5" t="b">
        <f t="shared" si="3"/>
        <v>0</v>
      </c>
      <c r="K5" t="b">
        <f t="shared" si="4"/>
        <v>0</v>
      </c>
      <c r="L5" t="b">
        <f t="shared" si="5"/>
        <v>0</v>
      </c>
      <c r="M5" t="b">
        <f t="shared" si="6"/>
        <v>0</v>
      </c>
      <c r="N5" t="b">
        <f t="shared" si="7"/>
        <v>0</v>
      </c>
      <c r="O5" t="b">
        <f t="shared" si="8"/>
        <v>0</v>
      </c>
      <c r="P5" t="b">
        <f t="shared" si="9"/>
        <v>0</v>
      </c>
      <c r="Q5" t="b">
        <f t="shared" si="10"/>
        <v>0</v>
      </c>
      <c r="R5" t="b">
        <f t="shared" si="11"/>
        <v>0</v>
      </c>
      <c r="S5" t="b">
        <f t="shared" si="12"/>
        <v>0</v>
      </c>
      <c r="T5" t="b">
        <f t="shared" si="13"/>
        <v>0</v>
      </c>
    </row>
    <row r="6" spans="1:20" x14ac:dyDescent="0.25">
      <c r="A6" t="s">
        <v>926</v>
      </c>
      <c r="B6">
        <f t="shared" si="14"/>
        <v>6</v>
      </c>
      <c r="C6" t="s">
        <v>1109</v>
      </c>
      <c r="D6" t="s">
        <v>1115</v>
      </c>
      <c r="F6" t="s">
        <v>1209</v>
      </c>
      <c r="G6" t="b">
        <f t="shared" si="0"/>
        <v>0</v>
      </c>
      <c r="H6" t="b">
        <f t="shared" si="1"/>
        <v>0</v>
      </c>
      <c r="I6" t="b">
        <f t="shared" si="2"/>
        <v>0</v>
      </c>
      <c r="J6" t="b">
        <f t="shared" si="3"/>
        <v>0</v>
      </c>
      <c r="K6" t="b">
        <f t="shared" si="4"/>
        <v>0</v>
      </c>
      <c r="L6" t="b">
        <f t="shared" si="5"/>
        <v>0</v>
      </c>
      <c r="M6" t="b">
        <f t="shared" si="6"/>
        <v>0</v>
      </c>
      <c r="N6" t="b">
        <f t="shared" si="7"/>
        <v>0</v>
      </c>
      <c r="O6" t="b">
        <f t="shared" si="8"/>
        <v>0</v>
      </c>
      <c r="P6" t="b">
        <f t="shared" si="9"/>
        <v>0</v>
      </c>
      <c r="Q6" t="b">
        <f t="shared" si="10"/>
        <v>0</v>
      </c>
      <c r="R6" t="b">
        <f t="shared" si="11"/>
        <v>0</v>
      </c>
      <c r="S6" t="b">
        <f t="shared" si="12"/>
        <v>0</v>
      </c>
      <c r="T6" t="b">
        <f t="shared" si="13"/>
        <v>0</v>
      </c>
    </row>
    <row r="7" spans="1:20" x14ac:dyDescent="0.25">
      <c r="A7" t="s">
        <v>927</v>
      </c>
      <c r="B7">
        <f t="shared" si="14"/>
        <v>1</v>
      </c>
      <c r="C7" t="s">
        <v>1116</v>
      </c>
      <c r="D7" t="s">
        <v>1117</v>
      </c>
      <c r="F7" t="s">
        <v>1210</v>
      </c>
      <c r="G7" t="str">
        <f t="shared" si="0"/>
        <v>CONF:4435-54;</v>
      </c>
      <c r="H7" t="str">
        <f t="shared" si="1"/>
        <v>CONF:4435-45;CONF:4435-66;CONF:4435-67;</v>
      </c>
      <c r="I7" t="str">
        <f t="shared" si="2"/>
        <v>CONF:4435-162;</v>
      </c>
      <c r="J7" t="str">
        <f t="shared" si="3"/>
        <v>CONF:4435-27;CONF:4435-48;CONF:4435-49;</v>
      </c>
      <c r="K7" t="str">
        <f t="shared" si="4"/>
        <v>CONF:4435-62;CONF:4435-68;</v>
      </c>
      <c r="L7" t="str">
        <f t="shared" si="5"/>
        <v>CONF:4435-33;CONF:4435-167;CONF:4435-168;</v>
      </c>
      <c r="M7" t="str">
        <f t="shared" si="6"/>
        <v>CONF:4435-160;CONF:4435-161;</v>
      </c>
      <c r="N7" t="str">
        <f t="shared" si="7"/>
        <v>CONF:4435-76;CONF:4435-78;CONF:4435-169;CONF:4435-172;</v>
      </c>
      <c r="O7" t="str">
        <f t="shared" si="8"/>
        <v>CONF:4435-171;CONF:4435-174;CONF:4435-173;</v>
      </c>
      <c r="P7" t="str">
        <f t="shared" si="9"/>
        <v>CONF:4435-86;CONF:4435-87;CONF:4435-88;CONF:4435-89;CONF:4435-90;</v>
      </c>
      <c r="Q7" t="str">
        <f t="shared" si="10"/>
        <v>CONF:4435-91;CONF:4435-92;CONF:4435-93;</v>
      </c>
      <c r="R7" t="str">
        <f t="shared" si="11"/>
        <v>CONF:4435-94;CONF:4435-96;CONF:4435-95;</v>
      </c>
      <c r="S7" t="b">
        <f t="shared" si="12"/>
        <v>0</v>
      </c>
      <c r="T7" t="b">
        <f t="shared" si="13"/>
        <v>0</v>
      </c>
    </row>
    <row r="8" spans="1:20" x14ac:dyDescent="0.25">
      <c r="A8" t="s">
        <v>927</v>
      </c>
      <c r="B8">
        <f t="shared" si="14"/>
        <v>2</v>
      </c>
      <c r="C8" t="s">
        <v>1116</v>
      </c>
      <c r="D8" t="s">
        <v>1118</v>
      </c>
      <c r="F8" t="s">
        <v>1211</v>
      </c>
      <c r="G8" t="str">
        <f t="shared" si="0"/>
        <v>CONF:4435-45;CONF:4435-66;CONF:4435-67;</v>
      </c>
      <c r="H8" t="str">
        <f t="shared" si="1"/>
        <v>CONF:4435-162;</v>
      </c>
      <c r="I8" t="str">
        <f t="shared" si="2"/>
        <v>CONF:4435-27;CONF:4435-48;CONF:4435-49;</v>
      </c>
      <c r="J8" t="str">
        <f t="shared" si="3"/>
        <v>CONF:4435-62;CONF:4435-68;</v>
      </c>
      <c r="K8" t="str">
        <f t="shared" si="4"/>
        <v>CONF:4435-33;CONF:4435-167;CONF:4435-168;</v>
      </c>
      <c r="L8" t="str">
        <f t="shared" si="5"/>
        <v>CONF:4435-160;CONF:4435-161;</v>
      </c>
      <c r="M8" t="str">
        <f t="shared" si="6"/>
        <v>CONF:4435-76;CONF:4435-78;CONF:4435-169;CONF:4435-172;</v>
      </c>
      <c r="N8" t="str">
        <f t="shared" si="7"/>
        <v>CONF:4435-171;CONF:4435-174;CONF:4435-173;</v>
      </c>
      <c r="O8" t="str">
        <f t="shared" si="8"/>
        <v>CONF:4435-86;CONF:4435-87;CONF:4435-88;CONF:4435-89;CONF:4435-90;</v>
      </c>
      <c r="P8" t="str">
        <f t="shared" si="9"/>
        <v>CONF:4435-91;CONF:4435-92;CONF:4435-93;</v>
      </c>
      <c r="Q8" t="str">
        <f t="shared" si="10"/>
        <v>CONF:4435-94;CONF:4435-96;CONF:4435-95;</v>
      </c>
      <c r="R8" t="b">
        <f t="shared" si="11"/>
        <v>0</v>
      </c>
      <c r="S8" t="b">
        <f t="shared" si="12"/>
        <v>0</v>
      </c>
      <c r="T8" t="b">
        <f t="shared" si="13"/>
        <v>0</v>
      </c>
    </row>
    <row r="9" spans="1:20" x14ac:dyDescent="0.25">
      <c r="A9" t="s">
        <v>927</v>
      </c>
      <c r="B9">
        <f t="shared" si="14"/>
        <v>3</v>
      </c>
      <c r="C9" t="s">
        <v>1116</v>
      </c>
      <c r="D9" t="s">
        <v>1119</v>
      </c>
      <c r="F9" t="s">
        <v>1212</v>
      </c>
      <c r="G9" t="str">
        <f t="shared" si="0"/>
        <v>CONF:4435-162;</v>
      </c>
      <c r="H9" t="str">
        <f t="shared" si="1"/>
        <v>CONF:4435-27;CONF:4435-48;CONF:4435-49;</v>
      </c>
      <c r="I9" t="str">
        <f t="shared" si="2"/>
        <v>CONF:4435-62;CONF:4435-68;</v>
      </c>
      <c r="J9" t="str">
        <f t="shared" si="3"/>
        <v>CONF:4435-33;CONF:4435-167;CONF:4435-168;</v>
      </c>
      <c r="K9" t="str">
        <f t="shared" si="4"/>
        <v>CONF:4435-160;CONF:4435-161;</v>
      </c>
      <c r="L9" t="str">
        <f t="shared" si="5"/>
        <v>CONF:4435-76;CONF:4435-78;CONF:4435-169;CONF:4435-172;</v>
      </c>
      <c r="M9" t="str">
        <f t="shared" si="6"/>
        <v>CONF:4435-171;CONF:4435-174;CONF:4435-173;</v>
      </c>
      <c r="N9" t="str">
        <f t="shared" si="7"/>
        <v>CONF:4435-86;CONF:4435-87;CONF:4435-88;CONF:4435-89;CONF:4435-90;</v>
      </c>
      <c r="O9" t="str">
        <f t="shared" si="8"/>
        <v>CONF:4435-91;CONF:4435-92;CONF:4435-93;</v>
      </c>
      <c r="P9" t="str">
        <f t="shared" si="9"/>
        <v>CONF:4435-94;CONF:4435-96;CONF:4435-95;</v>
      </c>
      <c r="Q9" t="b">
        <f t="shared" si="10"/>
        <v>0</v>
      </c>
      <c r="R9" t="b">
        <f t="shared" si="11"/>
        <v>0</v>
      </c>
      <c r="S9" t="b">
        <f t="shared" si="12"/>
        <v>0</v>
      </c>
      <c r="T9" t="b">
        <f t="shared" si="13"/>
        <v>0</v>
      </c>
    </row>
    <row r="10" spans="1:20" x14ac:dyDescent="0.25">
      <c r="A10" t="s">
        <v>927</v>
      </c>
      <c r="B10">
        <f t="shared" si="14"/>
        <v>4</v>
      </c>
      <c r="C10" t="s">
        <v>1116</v>
      </c>
      <c r="D10" t="s">
        <v>1120</v>
      </c>
      <c r="F10" t="s">
        <v>1213</v>
      </c>
      <c r="G10" t="str">
        <f t="shared" si="0"/>
        <v>CONF:4435-27;CONF:4435-48;CONF:4435-49;</v>
      </c>
      <c r="H10" t="str">
        <f t="shared" si="1"/>
        <v>CONF:4435-62;CONF:4435-68;</v>
      </c>
      <c r="I10" t="str">
        <f t="shared" si="2"/>
        <v>CONF:4435-33;CONF:4435-167;CONF:4435-168;</v>
      </c>
      <c r="J10" t="str">
        <f t="shared" si="3"/>
        <v>CONF:4435-160;CONF:4435-161;</v>
      </c>
      <c r="K10" t="str">
        <f t="shared" si="4"/>
        <v>CONF:4435-76;CONF:4435-78;CONF:4435-169;CONF:4435-172;</v>
      </c>
      <c r="L10" t="str">
        <f t="shared" si="5"/>
        <v>CONF:4435-171;CONF:4435-174;CONF:4435-173;</v>
      </c>
      <c r="M10" t="str">
        <f t="shared" si="6"/>
        <v>CONF:4435-86;CONF:4435-87;CONF:4435-88;CONF:4435-89;CONF:4435-90;</v>
      </c>
      <c r="N10" t="str">
        <f t="shared" si="7"/>
        <v>CONF:4435-91;CONF:4435-92;CONF:4435-93;</v>
      </c>
      <c r="O10" t="str">
        <f t="shared" si="8"/>
        <v>CONF:4435-94;CONF:4435-96;CONF:4435-95;</v>
      </c>
      <c r="P10" t="b">
        <f t="shared" si="9"/>
        <v>0</v>
      </c>
      <c r="Q10" t="b">
        <f t="shared" si="10"/>
        <v>0</v>
      </c>
      <c r="R10" t="b">
        <f t="shared" si="11"/>
        <v>0</v>
      </c>
      <c r="S10" t="b">
        <f t="shared" si="12"/>
        <v>0</v>
      </c>
      <c r="T10" t="b">
        <f t="shared" si="13"/>
        <v>0</v>
      </c>
    </row>
    <row r="11" spans="1:20" x14ac:dyDescent="0.25">
      <c r="A11" t="s">
        <v>927</v>
      </c>
      <c r="B11">
        <f t="shared" si="14"/>
        <v>5</v>
      </c>
      <c r="C11" t="s">
        <v>1116</v>
      </c>
      <c r="D11" t="s">
        <v>1121</v>
      </c>
      <c r="F11" t="s">
        <v>1214</v>
      </c>
      <c r="G11" t="str">
        <f t="shared" si="0"/>
        <v>CONF:4435-62;CONF:4435-68;</v>
      </c>
      <c r="H11" t="str">
        <f t="shared" si="1"/>
        <v>CONF:4435-33;CONF:4435-167;CONF:4435-168;</v>
      </c>
      <c r="I11" t="str">
        <f t="shared" si="2"/>
        <v>CONF:4435-160;CONF:4435-161;</v>
      </c>
      <c r="J11" t="str">
        <f t="shared" si="3"/>
        <v>CONF:4435-76;CONF:4435-78;CONF:4435-169;CONF:4435-172;</v>
      </c>
      <c r="K11" t="str">
        <f t="shared" si="4"/>
        <v>CONF:4435-171;CONF:4435-174;CONF:4435-173;</v>
      </c>
      <c r="L11" t="str">
        <f t="shared" si="5"/>
        <v>CONF:4435-86;CONF:4435-87;CONF:4435-88;CONF:4435-89;CONF:4435-90;</v>
      </c>
      <c r="M11" t="str">
        <f t="shared" si="6"/>
        <v>CONF:4435-91;CONF:4435-92;CONF:4435-93;</v>
      </c>
      <c r="N11" t="str">
        <f t="shared" si="7"/>
        <v>CONF:4435-94;CONF:4435-96;CONF:4435-95;</v>
      </c>
      <c r="O11" t="b">
        <f t="shared" si="8"/>
        <v>0</v>
      </c>
      <c r="P11" t="b">
        <f t="shared" si="9"/>
        <v>0</v>
      </c>
      <c r="Q11" t="b">
        <f t="shared" si="10"/>
        <v>0</v>
      </c>
      <c r="R11" t="b">
        <f t="shared" si="11"/>
        <v>0</v>
      </c>
      <c r="S11" t="b">
        <f t="shared" si="12"/>
        <v>0</v>
      </c>
      <c r="T11" t="b">
        <f t="shared" si="13"/>
        <v>0</v>
      </c>
    </row>
    <row r="12" spans="1:20" x14ac:dyDescent="0.25">
      <c r="A12" t="s">
        <v>927</v>
      </c>
      <c r="B12">
        <f t="shared" si="14"/>
        <v>6</v>
      </c>
      <c r="C12" t="s">
        <v>1116</v>
      </c>
      <c r="D12" t="s">
        <v>1122</v>
      </c>
      <c r="F12" t="s">
        <v>1215</v>
      </c>
      <c r="G12" t="str">
        <f t="shared" si="0"/>
        <v>CONF:4435-33;CONF:4435-167;CONF:4435-168;</v>
      </c>
      <c r="H12" t="str">
        <f t="shared" si="1"/>
        <v>CONF:4435-160;CONF:4435-161;</v>
      </c>
      <c r="I12" t="str">
        <f t="shared" si="2"/>
        <v>CONF:4435-76;CONF:4435-78;CONF:4435-169;CONF:4435-172;</v>
      </c>
      <c r="J12" t="str">
        <f t="shared" si="3"/>
        <v>CONF:4435-171;CONF:4435-174;CONF:4435-173;</v>
      </c>
      <c r="K12" t="str">
        <f t="shared" si="4"/>
        <v>CONF:4435-86;CONF:4435-87;CONF:4435-88;CONF:4435-89;CONF:4435-90;</v>
      </c>
      <c r="L12" t="str">
        <f t="shared" si="5"/>
        <v>CONF:4435-91;CONF:4435-92;CONF:4435-93;</v>
      </c>
      <c r="M12" t="str">
        <f t="shared" si="6"/>
        <v>CONF:4435-94;CONF:4435-96;CONF:4435-95;</v>
      </c>
      <c r="N12" t="b">
        <f t="shared" si="7"/>
        <v>0</v>
      </c>
      <c r="O12" t="b">
        <f t="shared" si="8"/>
        <v>0</v>
      </c>
      <c r="P12" t="b">
        <f t="shared" si="9"/>
        <v>0</v>
      </c>
      <c r="Q12" t="b">
        <f t="shared" si="10"/>
        <v>0</v>
      </c>
      <c r="R12" t="b">
        <f t="shared" si="11"/>
        <v>0</v>
      </c>
      <c r="S12" t="b">
        <f t="shared" si="12"/>
        <v>0</v>
      </c>
      <c r="T12" t="b">
        <f t="shared" si="13"/>
        <v>0</v>
      </c>
    </row>
    <row r="13" spans="1:20" x14ac:dyDescent="0.25">
      <c r="A13" t="s">
        <v>927</v>
      </c>
      <c r="B13">
        <f t="shared" si="14"/>
        <v>7</v>
      </c>
      <c r="C13" t="s">
        <v>1116</v>
      </c>
      <c r="D13" t="s">
        <v>1123</v>
      </c>
      <c r="F13" t="s">
        <v>1216</v>
      </c>
      <c r="G13" t="str">
        <f t="shared" si="0"/>
        <v>CONF:4435-160;CONF:4435-161;</v>
      </c>
      <c r="H13" t="str">
        <f t="shared" si="1"/>
        <v>CONF:4435-76;CONF:4435-78;CONF:4435-169;CONF:4435-172;</v>
      </c>
      <c r="I13" t="str">
        <f t="shared" si="2"/>
        <v>CONF:4435-171;CONF:4435-174;CONF:4435-173;</v>
      </c>
      <c r="J13" t="str">
        <f t="shared" si="3"/>
        <v>CONF:4435-86;CONF:4435-87;CONF:4435-88;CONF:4435-89;CONF:4435-90;</v>
      </c>
      <c r="K13" t="str">
        <f t="shared" si="4"/>
        <v>CONF:4435-91;CONF:4435-92;CONF:4435-93;</v>
      </c>
      <c r="L13" t="str">
        <f t="shared" si="5"/>
        <v>CONF:4435-94;CONF:4435-96;CONF:4435-95;</v>
      </c>
      <c r="M13" t="b">
        <f t="shared" si="6"/>
        <v>0</v>
      </c>
      <c r="N13" t="b">
        <f t="shared" si="7"/>
        <v>0</v>
      </c>
      <c r="O13" t="b">
        <f t="shared" si="8"/>
        <v>0</v>
      </c>
      <c r="P13" t="b">
        <f t="shared" si="9"/>
        <v>0</v>
      </c>
      <c r="Q13" t="b">
        <f t="shared" si="10"/>
        <v>0</v>
      </c>
      <c r="R13" t="b">
        <f t="shared" si="11"/>
        <v>0</v>
      </c>
      <c r="S13" t="b">
        <f t="shared" si="12"/>
        <v>0</v>
      </c>
      <c r="T13" t="b">
        <f t="shared" si="13"/>
        <v>0</v>
      </c>
    </row>
    <row r="14" spans="1:20" x14ac:dyDescent="0.25">
      <c r="A14" t="s">
        <v>927</v>
      </c>
      <c r="B14">
        <f t="shared" si="14"/>
        <v>8</v>
      </c>
      <c r="C14" t="s">
        <v>1116</v>
      </c>
      <c r="D14" t="s">
        <v>1124</v>
      </c>
      <c r="F14" t="s">
        <v>1217</v>
      </c>
      <c r="G14" t="str">
        <f t="shared" si="0"/>
        <v>CONF:4435-76;CONF:4435-78;CONF:4435-169;CONF:4435-172;</v>
      </c>
      <c r="H14" t="str">
        <f t="shared" si="1"/>
        <v>CONF:4435-171;CONF:4435-174;CONF:4435-173;</v>
      </c>
      <c r="I14" t="str">
        <f t="shared" si="2"/>
        <v>CONF:4435-86;CONF:4435-87;CONF:4435-88;CONF:4435-89;CONF:4435-90;</v>
      </c>
      <c r="J14" t="str">
        <f t="shared" si="3"/>
        <v>CONF:4435-91;CONF:4435-92;CONF:4435-93;</v>
      </c>
      <c r="K14" t="str">
        <f t="shared" si="4"/>
        <v>CONF:4435-94;CONF:4435-96;CONF:4435-95;</v>
      </c>
      <c r="L14" t="b">
        <f t="shared" si="5"/>
        <v>0</v>
      </c>
      <c r="M14" t="b">
        <f t="shared" si="6"/>
        <v>0</v>
      </c>
      <c r="N14" t="b">
        <f t="shared" si="7"/>
        <v>0</v>
      </c>
      <c r="O14" t="b">
        <f t="shared" si="8"/>
        <v>0</v>
      </c>
      <c r="P14" t="b">
        <f t="shared" si="9"/>
        <v>0</v>
      </c>
      <c r="Q14" t="b">
        <f t="shared" si="10"/>
        <v>0</v>
      </c>
      <c r="R14" t="b">
        <f t="shared" si="11"/>
        <v>0</v>
      </c>
      <c r="S14" t="b">
        <f t="shared" si="12"/>
        <v>0</v>
      </c>
      <c r="T14" t="b">
        <f t="shared" si="13"/>
        <v>0</v>
      </c>
    </row>
    <row r="15" spans="1:20" x14ac:dyDescent="0.25">
      <c r="A15" t="s">
        <v>927</v>
      </c>
      <c r="B15">
        <f t="shared" si="14"/>
        <v>9</v>
      </c>
      <c r="C15" t="s">
        <v>1116</v>
      </c>
      <c r="D15" t="s">
        <v>1125</v>
      </c>
      <c r="F15" t="s">
        <v>1218</v>
      </c>
      <c r="G15" t="str">
        <f t="shared" si="0"/>
        <v>CONF:4435-171;CONF:4435-174;CONF:4435-173;</v>
      </c>
      <c r="H15" t="str">
        <f t="shared" si="1"/>
        <v>CONF:4435-86;CONF:4435-87;CONF:4435-88;CONF:4435-89;CONF:4435-90;</v>
      </c>
      <c r="I15" t="str">
        <f t="shared" si="2"/>
        <v>CONF:4435-91;CONF:4435-92;CONF:4435-93;</v>
      </c>
      <c r="J15" t="str">
        <f t="shared" si="3"/>
        <v>CONF:4435-94;CONF:4435-96;CONF:4435-95;</v>
      </c>
      <c r="K15" t="b">
        <f t="shared" si="4"/>
        <v>0</v>
      </c>
      <c r="L15" t="b">
        <f t="shared" si="5"/>
        <v>0</v>
      </c>
      <c r="M15" t="b">
        <f t="shared" si="6"/>
        <v>0</v>
      </c>
      <c r="N15" t="b">
        <f t="shared" si="7"/>
        <v>0</v>
      </c>
      <c r="O15" t="b">
        <f t="shared" si="8"/>
        <v>0</v>
      </c>
      <c r="P15" t="b">
        <f t="shared" si="9"/>
        <v>0</v>
      </c>
      <c r="Q15" t="b">
        <f t="shared" si="10"/>
        <v>0</v>
      </c>
      <c r="R15" t="b">
        <f t="shared" si="11"/>
        <v>0</v>
      </c>
      <c r="S15" t="b">
        <f t="shared" si="12"/>
        <v>0</v>
      </c>
      <c r="T15" t="b">
        <f t="shared" si="13"/>
        <v>0</v>
      </c>
    </row>
    <row r="16" spans="1:20" x14ac:dyDescent="0.25">
      <c r="A16" t="s">
        <v>927</v>
      </c>
      <c r="B16">
        <f t="shared" si="14"/>
        <v>10</v>
      </c>
      <c r="C16" t="s">
        <v>1116</v>
      </c>
      <c r="D16" t="s">
        <v>1126</v>
      </c>
      <c r="F16" t="s">
        <v>1219</v>
      </c>
      <c r="G16" t="str">
        <f t="shared" si="0"/>
        <v>CONF:4435-86;CONF:4435-87;CONF:4435-88;CONF:4435-89;CONF:4435-90;</v>
      </c>
      <c r="H16" t="str">
        <f t="shared" si="1"/>
        <v>CONF:4435-91;CONF:4435-92;CONF:4435-93;</v>
      </c>
      <c r="I16" t="str">
        <f t="shared" si="2"/>
        <v>CONF:4435-94;CONF:4435-96;CONF:4435-95;</v>
      </c>
      <c r="J16" t="b">
        <f t="shared" si="3"/>
        <v>0</v>
      </c>
      <c r="K16" t="b">
        <f t="shared" si="4"/>
        <v>0</v>
      </c>
      <c r="L16" t="b">
        <f t="shared" si="5"/>
        <v>0</v>
      </c>
      <c r="M16" t="b">
        <f t="shared" si="6"/>
        <v>0</v>
      </c>
      <c r="N16" t="b">
        <f t="shared" si="7"/>
        <v>0</v>
      </c>
      <c r="O16" t="b">
        <f t="shared" si="8"/>
        <v>0</v>
      </c>
      <c r="P16" t="b">
        <f t="shared" si="9"/>
        <v>0</v>
      </c>
      <c r="Q16" t="b">
        <f t="shared" si="10"/>
        <v>0</v>
      </c>
      <c r="R16" t="b">
        <f t="shared" si="11"/>
        <v>0</v>
      </c>
      <c r="S16" t="b">
        <f t="shared" si="12"/>
        <v>0</v>
      </c>
      <c r="T16" t="b">
        <f t="shared" si="13"/>
        <v>0</v>
      </c>
    </row>
    <row r="17" spans="1:20" x14ac:dyDescent="0.25">
      <c r="A17" t="s">
        <v>927</v>
      </c>
      <c r="B17">
        <f t="shared" si="14"/>
        <v>11</v>
      </c>
      <c r="C17" t="s">
        <v>1116</v>
      </c>
      <c r="D17" t="s">
        <v>1127</v>
      </c>
      <c r="F17" t="s">
        <v>1220</v>
      </c>
      <c r="G17" t="str">
        <f t="shared" si="0"/>
        <v>CONF:4435-91;CONF:4435-92;CONF:4435-93;</v>
      </c>
      <c r="H17" t="str">
        <f t="shared" si="1"/>
        <v>CONF:4435-94;CONF:4435-96;CONF:4435-95;</v>
      </c>
      <c r="I17" t="b">
        <f t="shared" si="2"/>
        <v>0</v>
      </c>
      <c r="J17" t="b">
        <f t="shared" si="3"/>
        <v>0</v>
      </c>
      <c r="K17" t="b">
        <f t="shared" si="4"/>
        <v>0</v>
      </c>
      <c r="L17" t="b">
        <f t="shared" si="5"/>
        <v>0</v>
      </c>
      <c r="M17" t="b">
        <f t="shared" si="6"/>
        <v>0</v>
      </c>
      <c r="N17" t="b">
        <f t="shared" si="7"/>
        <v>0</v>
      </c>
      <c r="O17" t="b">
        <f t="shared" si="8"/>
        <v>0</v>
      </c>
      <c r="P17" t="b">
        <f t="shared" si="9"/>
        <v>0</v>
      </c>
      <c r="Q17" t="b">
        <f t="shared" si="10"/>
        <v>0</v>
      </c>
      <c r="R17" t="b">
        <f t="shared" si="11"/>
        <v>0</v>
      </c>
      <c r="S17" t="b">
        <f t="shared" si="12"/>
        <v>0</v>
      </c>
      <c r="T17" t="b">
        <f t="shared" si="13"/>
        <v>0</v>
      </c>
    </row>
    <row r="18" spans="1:20" x14ac:dyDescent="0.25">
      <c r="A18" t="s">
        <v>927</v>
      </c>
      <c r="B18">
        <f t="shared" si="14"/>
        <v>12</v>
      </c>
      <c r="C18" t="s">
        <v>1116</v>
      </c>
      <c r="D18" t="s">
        <v>1128</v>
      </c>
      <c r="F18" t="s">
        <v>1221</v>
      </c>
      <c r="G18" t="str">
        <f t="shared" si="0"/>
        <v>CONF:4435-94;CONF:4435-96;CONF:4435-95;</v>
      </c>
      <c r="H18" t="b">
        <f t="shared" si="1"/>
        <v>0</v>
      </c>
      <c r="I18" t="b">
        <f t="shared" si="2"/>
        <v>0</v>
      </c>
      <c r="J18" t="b">
        <f t="shared" si="3"/>
        <v>0</v>
      </c>
      <c r="K18" t="b">
        <f t="shared" si="4"/>
        <v>0</v>
      </c>
      <c r="L18" t="b">
        <f t="shared" si="5"/>
        <v>0</v>
      </c>
      <c r="M18" t="b">
        <f t="shared" si="6"/>
        <v>0</v>
      </c>
      <c r="N18" t="b">
        <f t="shared" si="7"/>
        <v>0</v>
      </c>
      <c r="O18" t="b">
        <f t="shared" si="8"/>
        <v>0</v>
      </c>
      <c r="P18" t="b">
        <f t="shared" si="9"/>
        <v>0</v>
      </c>
      <c r="Q18" t="b">
        <f t="shared" si="10"/>
        <v>0</v>
      </c>
      <c r="R18" t="b">
        <f t="shared" si="11"/>
        <v>0</v>
      </c>
      <c r="S18" t="b">
        <f t="shared" si="12"/>
        <v>0</v>
      </c>
      <c r="T18" t="b">
        <f t="shared" si="13"/>
        <v>0</v>
      </c>
    </row>
    <row r="19" spans="1:20" x14ac:dyDescent="0.25">
      <c r="A19" t="s">
        <v>927</v>
      </c>
      <c r="B19">
        <f t="shared" si="14"/>
        <v>13</v>
      </c>
      <c r="C19" t="s">
        <v>1116</v>
      </c>
      <c r="D19" t="s">
        <v>1129</v>
      </c>
      <c r="F19" t="s">
        <v>1222</v>
      </c>
      <c r="G19" t="b">
        <f t="shared" si="0"/>
        <v>0</v>
      </c>
      <c r="H19" t="b">
        <f t="shared" si="1"/>
        <v>0</v>
      </c>
      <c r="I19" t="b">
        <f t="shared" si="2"/>
        <v>0</v>
      </c>
      <c r="J19" t="b">
        <f t="shared" si="3"/>
        <v>0</v>
      </c>
      <c r="K19" t="b">
        <f t="shared" si="4"/>
        <v>0</v>
      </c>
      <c r="L19" t="b">
        <f t="shared" si="5"/>
        <v>0</v>
      </c>
      <c r="M19" t="b">
        <f t="shared" si="6"/>
        <v>0</v>
      </c>
      <c r="N19" t="b">
        <f t="shared" si="7"/>
        <v>0</v>
      </c>
      <c r="O19" t="b">
        <f t="shared" si="8"/>
        <v>0</v>
      </c>
      <c r="P19" t="b">
        <f t="shared" si="9"/>
        <v>0</v>
      </c>
      <c r="Q19" t="b">
        <f t="shared" si="10"/>
        <v>0</v>
      </c>
      <c r="R19" t="b">
        <f t="shared" si="11"/>
        <v>0</v>
      </c>
      <c r="S19" t="b">
        <f t="shared" si="12"/>
        <v>0</v>
      </c>
      <c r="T19" t="b">
        <f t="shared" si="13"/>
        <v>0</v>
      </c>
    </row>
    <row r="20" spans="1:20" x14ac:dyDescent="0.25">
      <c r="A20" t="s">
        <v>928</v>
      </c>
      <c r="B20">
        <f t="shared" si="14"/>
        <v>1</v>
      </c>
      <c r="C20" t="s">
        <v>1130</v>
      </c>
      <c r="D20" t="s">
        <v>1131</v>
      </c>
      <c r="F20" t="s">
        <v>1223</v>
      </c>
      <c r="G20" t="str">
        <f t="shared" si="0"/>
        <v>CONF:4435-25;</v>
      </c>
      <c r="H20" t="str">
        <f t="shared" si="1"/>
        <v>CONF:4435-12;CONF:4435-18;CONF:4435-19;</v>
      </c>
      <c r="I20" t="str">
        <f t="shared" si="2"/>
        <v>CONF:4435-13;CONF:4435-20;CONF:4435-21;</v>
      </c>
      <c r="J20" t="str">
        <f t="shared" si="3"/>
        <v>CONF:4435-15;CONF:4435-16;CONF:4435-26;</v>
      </c>
      <c r="K20" t="str">
        <f t="shared" si="4"/>
        <v>CONF:4435-11;CONF:4435-17;</v>
      </c>
      <c r="L20" t="str">
        <f t="shared" si="5"/>
        <v>CONF:4435-14;</v>
      </c>
      <c r="M20" t="b">
        <f t="shared" si="6"/>
        <v>0</v>
      </c>
      <c r="N20" t="b">
        <f t="shared" si="7"/>
        <v>0</v>
      </c>
      <c r="O20" t="b">
        <f t="shared" si="8"/>
        <v>0</v>
      </c>
      <c r="P20" t="b">
        <f t="shared" si="9"/>
        <v>0</v>
      </c>
      <c r="Q20" t="b">
        <f t="shared" si="10"/>
        <v>0</v>
      </c>
      <c r="R20" t="b">
        <f t="shared" si="11"/>
        <v>0</v>
      </c>
      <c r="S20" t="b">
        <f t="shared" si="12"/>
        <v>0</v>
      </c>
      <c r="T20" t="b">
        <f t="shared" si="13"/>
        <v>0</v>
      </c>
    </row>
    <row r="21" spans="1:20" x14ac:dyDescent="0.25">
      <c r="A21" t="s">
        <v>928</v>
      </c>
      <c r="B21">
        <f t="shared" si="14"/>
        <v>2</v>
      </c>
      <c r="C21" t="s">
        <v>1130</v>
      </c>
      <c r="D21" t="s">
        <v>1132</v>
      </c>
      <c r="F21" t="s">
        <v>1224</v>
      </c>
      <c r="G21" t="str">
        <f t="shared" si="0"/>
        <v>CONF:4435-12;CONF:4435-18;CONF:4435-19;</v>
      </c>
      <c r="H21" t="str">
        <f t="shared" si="1"/>
        <v>CONF:4435-13;CONF:4435-20;CONF:4435-21;</v>
      </c>
      <c r="I21" t="str">
        <f t="shared" si="2"/>
        <v>CONF:4435-15;CONF:4435-16;CONF:4435-26;</v>
      </c>
      <c r="J21" t="str">
        <f t="shared" si="3"/>
        <v>CONF:4435-11;CONF:4435-17;</v>
      </c>
      <c r="K21" t="str">
        <f t="shared" si="4"/>
        <v>CONF:4435-14;</v>
      </c>
      <c r="L21" t="b">
        <f t="shared" si="5"/>
        <v>0</v>
      </c>
      <c r="M21" t="b">
        <f t="shared" si="6"/>
        <v>0</v>
      </c>
      <c r="N21" t="b">
        <f t="shared" si="7"/>
        <v>0</v>
      </c>
      <c r="O21" t="b">
        <f t="shared" si="8"/>
        <v>0</v>
      </c>
      <c r="P21" t="b">
        <f t="shared" si="9"/>
        <v>0</v>
      </c>
      <c r="Q21" t="b">
        <f t="shared" si="10"/>
        <v>0</v>
      </c>
      <c r="R21" t="b">
        <f t="shared" si="11"/>
        <v>0</v>
      </c>
      <c r="S21" t="b">
        <f t="shared" si="12"/>
        <v>0</v>
      </c>
      <c r="T21" t="b">
        <f t="shared" si="13"/>
        <v>0</v>
      </c>
    </row>
    <row r="22" spans="1:20" x14ac:dyDescent="0.25">
      <c r="A22" t="s">
        <v>928</v>
      </c>
      <c r="B22">
        <f t="shared" si="14"/>
        <v>3</v>
      </c>
      <c r="C22" t="s">
        <v>1130</v>
      </c>
      <c r="D22" t="s">
        <v>1133</v>
      </c>
      <c r="F22" t="s">
        <v>1225</v>
      </c>
      <c r="G22" t="str">
        <f t="shared" si="0"/>
        <v>CONF:4435-13;CONF:4435-20;CONF:4435-21;</v>
      </c>
      <c r="H22" t="str">
        <f t="shared" si="1"/>
        <v>CONF:4435-15;CONF:4435-16;CONF:4435-26;</v>
      </c>
      <c r="I22" t="str">
        <f t="shared" si="2"/>
        <v>CONF:4435-11;CONF:4435-17;</v>
      </c>
      <c r="J22" t="str">
        <f t="shared" si="3"/>
        <v>CONF:4435-14;</v>
      </c>
      <c r="K22" t="b">
        <f t="shared" si="4"/>
        <v>0</v>
      </c>
      <c r="L22" t="b">
        <f t="shared" si="5"/>
        <v>0</v>
      </c>
      <c r="M22" t="b">
        <f t="shared" si="6"/>
        <v>0</v>
      </c>
      <c r="N22" t="b">
        <f t="shared" si="7"/>
        <v>0</v>
      </c>
      <c r="O22" t="b">
        <f t="shared" si="8"/>
        <v>0</v>
      </c>
      <c r="P22" t="b">
        <f t="shared" si="9"/>
        <v>0</v>
      </c>
      <c r="Q22" t="b">
        <f t="shared" si="10"/>
        <v>0</v>
      </c>
      <c r="R22" t="b">
        <f t="shared" si="11"/>
        <v>0</v>
      </c>
      <c r="S22" t="b">
        <f t="shared" si="12"/>
        <v>0</v>
      </c>
      <c r="T22" t="b">
        <f t="shared" si="13"/>
        <v>0</v>
      </c>
    </row>
    <row r="23" spans="1:20" x14ac:dyDescent="0.25">
      <c r="A23" t="s">
        <v>928</v>
      </c>
      <c r="B23">
        <f t="shared" si="14"/>
        <v>4</v>
      </c>
      <c r="C23" t="s">
        <v>1130</v>
      </c>
      <c r="D23" t="s">
        <v>1134</v>
      </c>
      <c r="F23" t="s">
        <v>1226</v>
      </c>
      <c r="G23" t="str">
        <f t="shared" si="0"/>
        <v>CONF:4435-15;CONF:4435-16;CONF:4435-26;</v>
      </c>
      <c r="H23" t="str">
        <f t="shared" si="1"/>
        <v>CONF:4435-11;CONF:4435-17;</v>
      </c>
      <c r="I23" t="str">
        <f t="shared" si="2"/>
        <v>CONF:4435-14;</v>
      </c>
      <c r="J23" t="b">
        <f t="shared" si="3"/>
        <v>0</v>
      </c>
      <c r="K23" t="b">
        <f t="shared" si="4"/>
        <v>0</v>
      </c>
      <c r="L23" t="b">
        <f t="shared" si="5"/>
        <v>0</v>
      </c>
      <c r="M23" t="b">
        <f t="shared" si="6"/>
        <v>0</v>
      </c>
      <c r="N23" t="b">
        <f t="shared" si="7"/>
        <v>0</v>
      </c>
      <c r="O23" t="b">
        <f t="shared" si="8"/>
        <v>0</v>
      </c>
      <c r="P23" t="b">
        <f t="shared" si="9"/>
        <v>0</v>
      </c>
      <c r="Q23" t="b">
        <f t="shared" si="10"/>
        <v>0</v>
      </c>
      <c r="R23" t="b">
        <f t="shared" si="11"/>
        <v>0</v>
      </c>
      <c r="S23" t="b">
        <f t="shared" si="12"/>
        <v>0</v>
      </c>
      <c r="T23" t="b">
        <f t="shared" si="13"/>
        <v>0</v>
      </c>
    </row>
    <row r="24" spans="1:20" x14ac:dyDescent="0.25">
      <c r="A24" t="s">
        <v>928</v>
      </c>
      <c r="B24">
        <f t="shared" si="14"/>
        <v>5</v>
      </c>
      <c r="C24" t="s">
        <v>1130</v>
      </c>
      <c r="D24" t="s">
        <v>1135</v>
      </c>
      <c r="F24" t="s">
        <v>1227</v>
      </c>
      <c r="G24" t="str">
        <f t="shared" si="0"/>
        <v>CONF:4435-11;CONF:4435-17;</v>
      </c>
      <c r="H24" t="str">
        <f t="shared" si="1"/>
        <v>CONF:4435-14;</v>
      </c>
      <c r="I24" t="b">
        <f t="shared" si="2"/>
        <v>0</v>
      </c>
      <c r="J24" t="b">
        <f t="shared" si="3"/>
        <v>0</v>
      </c>
      <c r="K24" t="b">
        <f t="shared" si="4"/>
        <v>0</v>
      </c>
      <c r="L24" t="b">
        <f t="shared" si="5"/>
        <v>0</v>
      </c>
      <c r="M24" t="b">
        <f t="shared" si="6"/>
        <v>0</v>
      </c>
      <c r="N24" t="b">
        <f t="shared" si="7"/>
        <v>0</v>
      </c>
      <c r="O24" t="b">
        <f t="shared" si="8"/>
        <v>0</v>
      </c>
      <c r="P24" t="b">
        <f t="shared" si="9"/>
        <v>0</v>
      </c>
      <c r="Q24" t="b">
        <f t="shared" si="10"/>
        <v>0</v>
      </c>
      <c r="R24" t="b">
        <f t="shared" si="11"/>
        <v>0</v>
      </c>
      <c r="S24" t="b">
        <f t="shared" si="12"/>
        <v>0</v>
      </c>
      <c r="T24" t="b">
        <f t="shared" si="13"/>
        <v>0</v>
      </c>
    </row>
    <row r="25" spans="1:20" x14ac:dyDescent="0.25">
      <c r="A25" t="s">
        <v>928</v>
      </c>
      <c r="B25">
        <f t="shared" si="14"/>
        <v>6</v>
      </c>
      <c r="C25" t="s">
        <v>1130</v>
      </c>
      <c r="D25" t="s">
        <v>1136</v>
      </c>
      <c r="F25" t="s">
        <v>1228</v>
      </c>
      <c r="G25" t="str">
        <f t="shared" si="0"/>
        <v>CONF:4435-14;</v>
      </c>
      <c r="H25" t="b">
        <f t="shared" si="1"/>
        <v>0</v>
      </c>
      <c r="I25" t="b">
        <f t="shared" si="2"/>
        <v>0</v>
      </c>
      <c r="J25" t="b">
        <f t="shared" si="3"/>
        <v>0</v>
      </c>
      <c r="K25" t="b">
        <f t="shared" si="4"/>
        <v>0</v>
      </c>
      <c r="L25" t="b">
        <f t="shared" si="5"/>
        <v>0</v>
      </c>
      <c r="M25" t="b">
        <f t="shared" si="6"/>
        <v>0</v>
      </c>
      <c r="N25" t="b">
        <f t="shared" si="7"/>
        <v>0</v>
      </c>
      <c r="O25" t="b">
        <f t="shared" si="8"/>
        <v>0</v>
      </c>
      <c r="P25" t="b">
        <f t="shared" si="9"/>
        <v>0</v>
      </c>
      <c r="Q25" t="b">
        <f t="shared" si="10"/>
        <v>0</v>
      </c>
      <c r="R25" t="b">
        <f t="shared" si="11"/>
        <v>0</v>
      </c>
      <c r="S25" t="b">
        <f t="shared" si="12"/>
        <v>0</v>
      </c>
      <c r="T25" t="b">
        <f t="shared" si="13"/>
        <v>0</v>
      </c>
    </row>
    <row r="26" spans="1:20" x14ac:dyDescent="0.25">
      <c r="A26" t="s">
        <v>928</v>
      </c>
      <c r="B26">
        <f t="shared" si="14"/>
        <v>7</v>
      </c>
      <c r="C26" t="s">
        <v>1130</v>
      </c>
      <c r="D26" t="s">
        <v>1137</v>
      </c>
      <c r="F26" t="s">
        <v>1229</v>
      </c>
      <c r="G26" t="b">
        <f t="shared" si="0"/>
        <v>0</v>
      </c>
      <c r="H26" t="b">
        <f t="shared" si="1"/>
        <v>0</v>
      </c>
      <c r="I26" t="b">
        <f t="shared" si="2"/>
        <v>0</v>
      </c>
      <c r="J26" t="b">
        <f t="shared" si="3"/>
        <v>0</v>
      </c>
      <c r="K26" t="b">
        <f t="shared" si="4"/>
        <v>0</v>
      </c>
      <c r="L26" t="b">
        <f t="shared" si="5"/>
        <v>0</v>
      </c>
      <c r="M26" t="b">
        <f t="shared" si="6"/>
        <v>0</v>
      </c>
      <c r="N26" t="b">
        <f t="shared" si="7"/>
        <v>0</v>
      </c>
      <c r="O26" t="b">
        <f t="shared" si="8"/>
        <v>0</v>
      </c>
      <c r="P26" t="b">
        <f t="shared" si="9"/>
        <v>0</v>
      </c>
      <c r="Q26" t="b">
        <f t="shared" si="10"/>
        <v>0</v>
      </c>
      <c r="R26" t="b">
        <f t="shared" si="11"/>
        <v>0</v>
      </c>
      <c r="S26" t="b">
        <f t="shared" si="12"/>
        <v>0</v>
      </c>
      <c r="T26" t="b">
        <f t="shared" si="13"/>
        <v>0</v>
      </c>
    </row>
    <row r="27" spans="1:20" x14ac:dyDescent="0.25">
      <c r="A27" t="s">
        <v>929</v>
      </c>
      <c r="B27">
        <f t="shared" si="14"/>
        <v>1</v>
      </c>
      <c r="C27" t="s">
        <v>1138</v>
      </c>
      <c r="D27" t="s">
        <v>1139</v>
      </c>
      <c r="F27" t="s">
        <v>1230</v>
      </c>
      <c r="G27" t="str">
        <f>IF(A28=A27,F28)</f>
        <v>CONF:4435-125;</v>
      </c>
      <c r="H27" t="str">
        <f>IF(A29=A27,F29)</f>
        <v>CONF:4435-112;CONF:4435-117;CONF:4435-118;</v>
      </c>
      <c r="I27" t="str">
        <f>IF(A30=A27,F30)</f>
        <v>CONF:4435-126;</v>
      </c>
      <c r="J27" t="str">
        <f>IF(A31=A27,F31)</f>
        <v>CONF:4435-114;CONF:4435-120;CONF:4435-121;CONF:4435-154;CONF:4435-155;CONF:4435-156;</v>
      </c>
      <c r="K27" t="str">
        <f>IF(A32=A27,F32)</f>
        <v>CONF:4435-113;CONF:4435-119;</v>
      </c>
      <c r="L27" t="str">
        <f>IF(A33=A27,F33)</f>
        <v>CONF:4435-127;CONF:4435-157;CONF:4435-158;</v>
      </c>
      <c r="M27" t="str">
        <f>IF(A34=A27,F34)</f>
        <v>CONF:4435-116;</v>
      </c>
      <c r="N27" t="str">
        <f>IF(A35=A27,F35)</f>
        <v>CONF:4435-128;CONF:4435-129;CONF:4435-130;CONF:4435-131;CONF:4435-132;CONF:4435-133;</v>
      </c>
      <c r="O27" t="str">
        <f>IF(A36=A27,F36)</f>
        <v>CONF:4435-134;CONF:4435-137;CONF:4435-135;CONF:4435-138;CONF:4435-139;CONF:4435-140;CONF:4435-136;CONF:4435-141;CONF:4435-142;</v>
      </c>
      <c r="P27" t="str">
        <f>IF(A37=A27,F37)</f>
        <v>CONF:4435-110;CONF:4435-163;</v>
      </c>
      <c r="Q27" t="str">
        <f>IF(A38=A27,F38)</f>
        <v>CONF:4435-146;CONF:4435-147;</v>
      </c>
      <c r="R27" t="str">
        <f>IF(A39=A27,F39)</f>
        <v>CONF:4435-148;CONF:4435-164;CONF:4435-165;CONF:4435-145;</v>
      </c>
      <c r="S27" t="str">
        <f>IF(A40=A27,F40)</f>
        <v>CONF:4435-150;CONF:4435-151;</v>
      </c>
      <c r="T27" t="str">
        <f>IF(A41=A27,F41)</f>
        <v>CONF:4435-152;CONF:4435-166;</v>
      </c>
    </row>
    <row r="28" spans="1:20" x14ac:dyDescent="0.25">
      <c r="A28" t="s">
        <v>929</v>
      </c>
      <c r="B28">
        <f t="shared" si="14"/>
        <v>2</v>
      </c>
      <c r="C28" t="s">
        <v>1138</v>
      </c>
      <c r="D28" t="s">
        <v>1140</v>
      </c>
      <c r="F28" t="s">
        <v>1231</v>
      </c>
      <c r="G28" t="str">
        <f t="shared" ref="G28:G83" si="15">IF(A29=A28,F29)</f>
        <v>CONF:4435-112;CONF:4435-117;CONF:4435-118;</v>
      </c>
      <c r="H28" t="str">
        <f t="shared" ref="H28:H83" si="16">IF(A30=A28,F30)</f>
        <v>CONF:4435-126;</v>
      </c>
      <c r="I28" t="str">
        <f t="shared" ref="I28:I83" si="17">IF(A31=A28,F31)</f>
        <v>CONF:4435-114;CONF:4435-120;CONF:4435-121;CONF:4435-154;CONF:4435-155;CONF:4435-156;</v>
      </c>
      <c r="J28" t="str">
        <f t="shared" ref="J28:J83" si="18">IF(A32=A28,F32)</f>
        <v>CONF:4435-113;CONF:4435-119;</v>
      </c>
      <c r="K28" t="str">
        <f t="shared" ref="K28:K83" si="19">IF(A33=A28,F33)</f>
        <v>CONF:4435-127;CONF:4435-157;CONF:4435-158;</v>
      </c>
      <c r="L28" t="str">
        <f t="shared" ref="L28:L83" si="20">IF(A34=A28,F34)</f>
        <v>CONF:4435-116;</v>
      </c>
      <c r="M28" t="str">
        <f t="shared" ref="M28:M83" si="21">IF(A35=A28,F35)</f>
        <v>CONF:4435-128;CONF:4435-129;CONF:4435-130;CONF:4435-131;CONF:4435-132;CONF:4435-133;</v>
      </c>
      <c r="N28" t="str">
        <f t="shared" ref="N28:N83" si="22">IF(A36=A28,F36)</f>
        <v>CONF:4435-134;CONF:4435-137;CONF:4435-135;CONF:4435-138;CONF:4435-139;CONF:4435-140;CONF:4435-136;CONF:4435-141;CONF:4435-142;</v>
      </c>
      <c r="O28" t="str">
        <f t="shared" ref="O28:O83" si="23">IF(A37=A28,F37)</f>
        <v>CONF:4435-110;CONF:4435-163;</v>
      </c>
      <c r="P28" t="str">
        <f t="shared" ref="P28:P83" si="24">IF(A38=A28,F38)</f>
        <v>CONF:4435-146;CONF:4435-147;</v>
      </c>
      <c r="Q28" t="str">
        <f t="shared" ref="Q28:Q83" si="25">IF(A39=A28,F39)</f>
        <v>CONF:4435-148;CONF:4435-164;CONF:4435-165;CONF:4435-145;</v>
      </c>
      <c r="R28" t="str">
        <f t="shared" ref="R28:R83" si="26">IF(A40=A28,F40)</f>
        <v>CONF:4435-150;CONF:4435-151;</v>
      </c>
      <c r="S28" t="str">
        <f t="shared" ref="S28:S83" si="27">IF(A41=A28,F41)</f>
        <v>CONF:4435-152;CONF:4435-166;</v>
      </c>
      <c r="T28" t="b">
        <f t="shared" ref="T28:T83" si="28">IF(A42=A28,F42)</f>
        <v>0</v>
      </c>
    </row>
    <row r="29" spans="1:20" x14ac:dyDescent="0.25">
      <c r="A29" t="s">
        <v>929</v>
      </c>
      <c r="B29">
        <f t="shared" si="14"/>
        <v>3</v>
      </c>
      <c r="C29" t="s">
        <v>1138</v>
      </c>
      <c r="D29" t="s">
        <v>1141</v>
      </c>
      <c r="F29" t="s">
        <v>1232</v>
      </c>
      <c r="G29" t="str">
        <f t="shared" si="15"/>
        <v>CONF:4435-126;</v>
      </c>
      <c r="H29" t="str">
        <f t="shared" si="16"/>
        <v>CONF:4435-114;CONF:4435-120;CONF:4435-121;CONF:4435-154;CONF:4435-155;CONF:4435-156;</v>
      </c>
      <c r="I29" t="str">
        <f t="shared" si="17"/>
        <v>CONF:4435-113;CONF:4435-119;</v>
      </c>
      <c r="J29" t="str">
        <f t="shared" si="18"/>
        <v>CONF:4435-127;CONF:4435-157;CONF:4435-158;</v>
      </c>
      <c r="K29" t="str">
        <f t="shared" si="19"/>
        <v>CONF:4435-116;</v>
      </c>
      <c r="L29" t="str">
        <f t="shared" si="20"/>
        <v>CONF:4435-128;CONF:4435-129;CONF:4435-130;CONF:4435-131;CONF:4435-132;CONF:4435-133;</v>
      </c>
      <c r="M29" t="str">
        <f t="shared" si="21"/>
        <v>CONF:4435-134;CONF:4435-137;CONF:4435-135;CONF:4435-138;CONF:4435-139;CONF:4435-140;CONF:4435-136;CONF:4435-141;CONF:4435-142;</v>
      </c>
      <c r="N29" t="str">
        <f t="shared" si="22"/>
        <v>CONF:4435-110;CONF:4435-163;</v>
      </c>
      <c r="O29" t="str">
        <f t="shared" si="23"/>
        <v>CONF:4435-146;CONF:4435-147;</v>
      </c>
      <c r="P29" t="str">
        <f t="shared" si="24"/>
        <v>CONF:4435-148;CONF:4435-164;CONF:4435-165;CONF:4435-145;</v>
      </c>
      <c r="Q29" t="str">
        <f t="shared" si="25"/>
        <v>CONF:4435-150;CONF:4435-151;</v>
      </c>
      <c r="R29" t="str">
        <f t="shared" si="26"/>
        <v>CONF:4435-152;CONF:4435-166;</v>
      </c>
      <c r="S29" t="b">
        <f t="shared" si="27"/>
        <v>0</v>
      </c>
      <c r="T29" t="b">
        <f t="shared" si="28"/>
        <v>0</v>
      </c>
    </row>
    <row r="30" spans="1:20" x14ac:dyDescent="0.25">
      <c r="A30" t="s">
        <v>929</v>
      </c>
      <c r="B30">
        <f t="shared" si="14"/>
        <v>4</v>
      </c>
      <c r="C30" t="s">
        <v>1138</v>
      </c>
      <c r="D30" t="s">
        <v>1142</v>
      </c>
      <c r="F30" t="s">
        <v>1233</v>
      </c>
      <c r="G30" t="str">
        <f t="shared" si="15"/>
        <v>CONF:4435-114;CONF:4435-120;CONF:4435-121;CONF:4435-154;CONF:4435-155;CONF:4435-156;</v>
      </c>
      <c r="H30" t="str">
        <f t="shared" si="16"/>
        <v>CONF:4435-113;CONF:4435-119;</v>
      </c>
      <c r="I30" t="str">
        <f t="shared" si="17"/>
        <v>CONF:4435-127;CONF:4435-157;CONF:4435-158;</v>
      </c>
      <c r="J30" t="str">
        <f t="shared" si="18"/>
        <v>CONF:4435-116;</v>
      </c>
      <c r="K30" t="str">
        <f t="shared" si="19"/>
        <v>CONF:4435-128;CONF:4435-129;CONF:4435-130;CONF:4435-131;CONF:4435-132;CONF:4435-133;</v>
      </c>
      <c r="L30" t="str">
        <f t="shared" si="20"/>
        <v>CONF:4435-134;CONF:4435-137;CONF:4435-135;CONF:4435-138;CONF:4435-139;CONF:4435-140;CONF:4435-136;CONF:4435-141;CONF:4435-142;</v>
      </c>
      <c r="M30" t="str">
        <f t="shared" si="21"/>
        <v>CONF:4435-110;CONF:4435-163;</v>
      </c>
      <c r="N30" t="str">
        <f t="shared" si="22"/>
        <v>CONF:4435-146;CONF:4435-147;</v>
      </c>
      <c r="O30" t="str">
        <f t="shared" si="23"/>
        <v>CONF:4435-148;CONF:4435-164;CONF:4435-165;CONF:4435-145;</v>
      </c>
      <c r="P30" t="str">
        <f t="shared" si="24"/>
        <v>CONF:4435-150;CONF:4435-151;</v>
      </c>
      <c r="Q30" t="str">
        <f t="shared" si="25"/>
        <v>CONF:4435-152;CONF:4435-166;</v>
      </c>
      <c r="R30" t="b">
        <f t="shared" si="26"/>
        <v>0</v>
      </c>
      <c r="S30" t="b">
        <f t="shared" si="27"/>
        <v>0</v>
      </c>
      <c r="T30" t="b">
        <f t="shared" si="28"/>
        <v>0</v>
      </c>
    </row>
    <row r="31" spans="1:20" x14ac:dyDescent="0.25">
      <c r="A31" t="s">
        <v>929</v>
      </c>
      <c r="B31">
        <f t="shared" si="14"/>
        <v>5</v>
      </c>
      <c r="C31" t="s">
        <v>1138</v>
      </c>
      <c r="D31" t="s">
        <v>1143</v>
      </c>
      <c r="F31" t="s">
        <v>1234</v>
      </c>
      <c r="G31" t="str">
        <f t="shared" si="15"/>
        <v>CONF:4435-113;CONF:4435-119;</v>
      </c>
      <c r="H31" t="str">
        <f t="shared" si="16"/>
        <v>CONF:4435-127;CONF:4435-157;CONF:4435-158;</v>
      </c>
      <c r="I31" t="str">
        <f t="shared" si="17"/>
        <v>CONF:4435-116;</v>
      </c>
      <c r="J31" t="str">
        <f t="shared" si="18"/>
        <v>CONF:4435-128;CONF:4435-129;CONF:4435-130;CONF:4435-131;CONF:4435-132;CONF:4435-133;</v>
      </c>
      <c r="K31" t="str">
        <f t="shared" si="19"/>
        <v>CONF:4435-134;CONF:4435-137;CONF:4435-135;CONF:4435-138;CONF:4435-139;CONF:4435-140;CONF:4435-136;CONF:4435-141;CONF:4435-142;</v>
      </c>
      <c r="L31" t="str">
        <f t="shared" si="20"/>
        <v>CONF:4435-110;CONF:4435-163;</v>
      </c>
      <c r="M31" t="str">
        <f t="shared" si="21"/>
        <v>CONF:4435-146;CONF:4435-147;</v>
      </c>
      <c r="N31" t="str">
        <f t="shared" si="22"/>
        <v>CONF:4435-148;CONF:4435-164;CONF:4435-165;CONF:4435-145;</v>
      </c>
      <c r="O31" t="str">
        <f t="shared" si="23"/>
        <v>CONF:4435-150;CONF:4435-151;</v>
      </c>
      <c r="P31" t="str">
        <f t="shared" si="24"/>
        <v>CONF:4435-152;CONF:4435-166;</v>
      </c>
      <c r="Q31" t="b">
        <f t="shared" si="25"/>
        <v>0</v>
      </c>
      <c r="R31" t="b">
        <f t="shared" si="26"/>
        <v>0</v>
      </c>
      <c r="S31" t="b">
        <f t="shared" si="27"/>
        <v>0</v>
      </c>
      <c r="T31" t="b">
        <f t="shared" si="28"/>
        <v>0</v>
      </c>
    </row>
    <row r="32" spans="1:20" x14ac:dyDescent="0.25">
      <c r="A32" t="s">
        <v>929</v>
      </c>
      <c r="B32">
        <f t="shared" si="14"/>
        <v>6</v>
      </c>
      <c r="C32" t="s">
        <v>1138</v>
      </c>
      <c r="D32" t="s">
        <v>1144</v>
      </c>
      <c r="F32" t="s">
        <v>1235</v>
      </c>
      <c r="G32" t="str">
        <f t="shared" si="15"/>
        <v>CONF:4435-127;CONF:4435-157;CONF:4435-158;</v>
      </c>
      <c r="H32" t="str">
        <f t="shared" si="16"/>
        <v>CONF:4435-116;</v>
      </c>
      <c r="I32" t="str">
        <f t="shared" si="17"/>
        <v>CONF:4435-128;CONF:4435-129;CONF:4435-130;CONF:4435-131;CONF:4435-132;CONF:4435-133;</v>
      </c>
      <c r="J32" t="str">
        <f t="shared" si="18"/>
        <v>CONF:4435-134;CONF:4435-137;CONF:4435-135;CONF:4435-138;CONF:4435-139;CONF:4435-140;CONF:4435-136;CONF:4435-141;CONF:4435-142;</v>
      </c>
      <c r="K32" t="str">
        <f t="shared" si="19"/>
        <v>CONF:4435-110;CONF:4435-163;</v>
      </c>
      <c r="L32" t="str">
        <f t="shared" si="20"/>
        <v>CONF:4435-146;CONF:4435-147;</v>
      </c>
      <c r="M32" t="str">
        <f t="shared" si="21"/>
        <v>CONF:4435-148;CONF:4435-164;CONF:4435-165;CONF:4435-145;</v>
      </c>
      <c r="N32" t="str">
        <f t="shared" si="22"/>
        <v>CONF:4435-150;CONF:4435-151;</v>
      </c>
      <c r="O32" t="str">
        <f t="shared" si="23"/>
        <v>CONF:4435-152;CONF:4435-166;</v>
      </c>
      <c r="P32" t="b">
        <f t="shared" si="24"/>
        <v>0</v>
      </c>
      <c r="Q32" t="b">
        <f t="shared" si="25"/>
        <v>0</v>
      </c>
      <c r="R32" t="b">
        <f t="shared" si="26"/>
        <v>0</v>
      </c>
      <c r="S32" t="b">
        <f t="shared" si="27"/>
        <v>0</v>
      </c>
      <c r="T32" t="b">
        <f t="shared" si="28"/>
        <v>0</v>
      </c>
    </row>
    <row r="33" spans="1:20" x14ac:dyDescent="0.25">
      <c r="A33" t="s">
        <v>929</v>
      </c>
      <c r="B33">
        <f t="shared" si="14"/>
        <v>7</v>
      </c>
      <c r="C33" t="s">
        <v>1138</v>
      </c>
      <c r="D33" t="s">
        <v>1145</v>
      </c>
      <c r="F33" t="s">
        <v>1236</v>
      </c>
      <c r="G33" t="str">
        <f t="shared" si="15"/>
        <v>CONF:4435-116;</v>
      </c>
      <c r="H33" t="str">
        <f t="shared" si="16"/>
        <v>CONF:4435-128;CONF:4435-129;CONF:4435-130;CONF:4435-131;CONF:4435-132;CONF:4435-133;</v>
      </c>
      <c r="I33" t="str">
        <f t="shared" si="17"/>
        <v>CONF:4435-134;CONF:4435-137;CONF:4435-135;CONF:4435-138;CONF:4435-139;CONF:4435-140;CONF:4435-136;CONF:4435-141;CONF:4435-142;</v>
      </c>
      <c r="J33" t="str">
        <f t="shared" si="18"/>
        <v>CONF:4435-110;CONF:4435-163;</v>
      </c>
      <c r="K33" t="str">
        <f t="shared" si="19"/>
        <v>CONF:4435-146;CONF:4435-147;</v>
      </c>
      <c r="L33" t="str">
        <f t="shared" si="20"/>
        <v>CONF:4435-148;CONF:4435-164;CONF:4435-165;CONF:4435-145;</v>
      </c>
      <c r="M33" t="str">
        <f t="shared" si="21"/>
        <v>CONF:4435-150;CONF:4435-151;</v>
      </c>
      <c r="N33" t="str">
        <f t="shared" si="22"/>
        <v>CONF:4435-152;CONF:4435-166;</v>
      </c>
      <c r="O33" t="b">
        <f t="shared" si="23"/>
        <v>0</v>
      </c>
      <c r="P33" t="b">
        <f t="shared" si="24"/>
        <v>0</v>
      </c>
      <c r="Q33" t="b">
        <f t="shared" si="25"/>
        <v>0</v>
      </c>
      <c r="R33" t="b">
        <f t="shared" si="26"/>
        <v>0</v>
      </c>
      <c r="S33" t="b">
        <f t="shared" si="27"/>
        <v>0</v>
      </c>
      <c r="T33" t="b">
        <f t="shared" si="28"/>
        <v>0</v>
      </c>
    </row>
    <row r="34" spans="1:20" x14ac:dyDescent="0.25">
      <c r="A34" t="s">
        <v>929</v>
      </c>
      <c r="B34">
        <f t="shared" si="14"/>
        <v>8</v>
      </c>
      <c r="C34" t="s">
        <v>1138</v>
      </c>
      <c r="D34" t="s">
        <v>1146</v>
      </c>
      <c r="F34" t="s">
        <v>1237</v>
      </c>
      <c r="G34" t="str">
        <f t="shared" si="15"/>
        <v>CONF:4435-128;CONF:4435-129;CONF:4435-130;CONF:4435-131;CONF:4435-132;CONF:4435-133;</v>
      </c>
      <c r="H34" t="str">
        <f t="shared" si="16"/>
        <v>CONF:4435-134;CONF:4435-137;CONF:4435-135;CONF:4435-138;CONF:4435-139;CONF:4435-140;CONF:4435-136;CONF:4435-141;CONF:4435-142;</v>
      </c>
      <c r="I34" t="str">
        <f t="shared" si="17"/>
        <v>CONF:4435-110;CONF:4435-163;</v>
      </c>
      <c r="J34" t="str">
        <f t="shared" si="18"/>
        <v>CONF:4435-146;CONF:4435-147;</v>
      </c>
      <c r="K34" t="str">
        <f t="shared" si="19"/>
        <v>CONF:4435-148;CONF:4435-164;CONF:4435-165;CONF:4435-145;</v>
      </c>
      <c r="L34" t="str">
        <f t="shared" si="20"/>
        <v>CONF:4435-150;CONF:4435-151;</v>
      </c>
      <c r="M34" t="str">
        <f t="shared" si="21"/>
        <v>CONF:4435-152;CONF:4435-166;</v>
      </c>
      <c r="N34" t="b">
        <f t="shared" si="22"/>
        <v>0</v>
      </c>
      <c r="O34" t="b">
        <f t="shared" si="23"/>
        <v>0</v>
      </c>
      <c r="P34" t="b">
        <f t="shared" si="24"/>
        <v>0</v>
      </c>
      <c r="Q34" t="b">
        <f t="shared" si="25"/>
        <v>0</v>
      </c>
      <c r="R34" t="b">
        <f t="shared" si="26"/>
        <v>0</v>
      </c>
      <c r="S34" t="b">
        <f t="shared" si="27"/>
        <v>0</v>
      </c>
      <c r="T34" t="b">
        <f t="shared" si="28"/>
        <v>0</v>
      </c>
    </row>
    <row r="35" spans="1:20" x14ac:dyDescent="0.25">
      <c r="A35" t="s">
        <v>929</v>
      </c>
      <c r="B35">
        <f t="shared" si="14"/>
        <v>9</v>
      </c>
      <c r="C35" t="s">
        <v>1138</v>
      </c>
      <c r="D35" t="s">
        <v>1147</v>
      </c>
      <c r="F35" t="s">
        <v>1238</v>
      </c>
      <c r="G35" t="str">
        <f t="shared" si="15"/>
        <v>CONF:4435-134;CONF:4435-137;CONF:4435-135;CONF:4435-138;CONF:4435-139;CONF:4435-140;CONF:4435-136;CONF:4435-141;CONF:4435-142;</v>
      </c>
      <c r="H35" t="str">
        <f t="shared" si="16"/>
        <v>CONF:4435-110;CONF:4435-163;</v>
      </c>
      <c r="I35" t="str">
        <f t="shared" si="17"/>
        <v>CONF:4435-146;CONF:4435-147;</v>
      </c>
      <c r="J35" t="str">
        <f t="shared" si="18"/>
        <v>CONF:4435-148;CONF:4435-164;CONF:4435-165;CONF:4435-145;</v>
      </c>
      <c r="K35" t="str">
        <f t="shared" si="19"/>
        <v>CONF:4435-150;CONF:4435-151;</v>
      </c>
      <c r="L35" t="str">
        <f t="shared" si="20"/>
        <v>CONF:4435-152;CONF:4435-166;</v>
      </c>
      <c r="M35" t="b">
        <f t="shared" si="21"/>
        <v>0</v>
      </c>
      <c r="N35" t="b">
        <f t="shared" si="22"/>
        <v>0</v>
      </c>
      <c r="O35" t="b">
        <f t="shared" si="23"/>
        <v>0</v>
      </c>
      <c r="P35" t="b">
        <f t="shared" si="24"/>
        <v>0</v>
      </c>
      <c r="Q35" t="b">
        <f t="shared" si="25"/>
        <v>0</v>
      </c>
      <c r="R35" t="b">
        <f t="shared" si="26"/>
        <v>0</v>
      </c>
      <c r="S35" t="b">
        <f t="shared" si="27"/>
        <v>0</v>
      </c>
      <c r="T35" t="b">
        <f t="shared" si="28"/>
        <v>0</v>
      </c>
    </row>
    <row r="36" spans="1:20" x14ac:dyDescent="0.25">
      <c r="A36" t="s">
        <v>929</v>
      </c>
      <c r="B36">
        <f t="shared" si="14"/>
        <v>10</v>
      </c>
      <c r="C36" t="s">
        <v>1138</v>
      </c>
      <c r="D36" t="s">
        <v>1148</v>
      </c>
      <c r="F36" t="s">
        <v>1239</v>
      </c>
      <c r="G36" t="str">
        <f t="shared" si="15"/>
        <v>CONF:4435-110;CONF:4435-163;</v>
      </c>
      <c r="H36" t="str">
        <f t="shared" si="16"/>
        <v>CONF:4435-146;CONF:4435-147;</v>
      </c>
      <c r="I36" t="str">
        <f t="shared" si="17"/>
        <v>CONF:4435-148;CONF:4435-164;CONF:4435-165;CONF:4435-145;</v>
      </c>
      <c r="J36" t="str">
        <f t="shared" si="18"/>
        <v>CONF:4435-150;CONF:4435-151;</v>
      </c>
      <c r="K36" t="str">
        <f t="shared" si="19"/>
        <v>CONF:4435-152;CONF:4435-166;</v>
      </c>
      <c r="L36" t="b">
        <f t="shared" si="20"/>
        <v>0</v>
      </c>
      <c r="M36" t="b">
        <f t="shared" si="21"/>
        <v>0</v>
      </c>
      <c r="N36" t="b">
        <f t="shared" si="22"/>
        <v>0</v>
      </c>
      <c r="O36" t="b">
        <f t="shared" si="23"/>
        <v>0</v>
      </c>
      <c r="P36" t="b">
        <f t="shared" si="24"/>
        <v>0</v>
      </c>
      <c r="Q36" t="b">
        <f t="shared" si="25"/>
        <v>0</v>
      </c>
      <c r="R36" t="b">
        <f t="shared" si="26"/>
        <v>0</v>
      </c>
      <c r="S36" t="b">
        <f t="shared" si="27"/>
        <v>0</v>
      </c>
      <c r="T36" t="b">
        <f t="shared" si="28"/>
        <v>0</v>
      </c>
    </row>
    <row r="37" spans="1:20" x14ac:dyDescent="0.25">
      <c r="A37" t="s">
        <v>929</v>
      </c>
      <c r="B37">
        <f t="shared" si="14"/>
        <v>11</v>
      </c>
      <c r="C37" t="s">
        <v>1138</v>
      </c>
      <c r="D37" t="s">
        <v>1149</v>
      </c>
      <c r="F37" t="s">
        <v>1240</v>
      </c>
      <c r="G37" t="str">
        <f t="shared" si="15"/>
        <v>CONF:4435-146;CONF:4435-147;</v>
      </c>
      <c r="H37" t="str">
        <f t="shared" si="16"/>
        <v>CONF:4435-148;CONF:4435-164;CONF:4435-165;CONF:4435-145;</v>
      </c>
      <c r="I37" t="str">
        <f t="shared" si="17"/>
        <v>CONF:4435-150;CONF:4435-151;</v>
      </c>
      <c r="J37" t="str">
        <f t="shared" si="18"/>
        <v>CONF:4435-152;CONF:4435-166;</v>
      </c>
      <c r="K37" t="b">
        <f t="shared" si="19"/>
        <v>0</v>
      </c>
      <c r="L37" t="b">
        <f t="shared" si="20"/>
        <v>0</v>
      </c>
      <c r="M37" t="b">
        <f t="shared" si="21"/>
        <v>0</v>
      </c>
      <c r="N37" t="b">
        <f t="shared" si="22"/>
        <v>0</v>
      </c>
      <c r="O37" t="b">
        <f t="shared" si="23"/>
        <v>0</v>
      </c>
      <c r="P37" t="b">
        <f t="shared" si="24"/>
        <v>0</v>
      </c>
      <c r="Q37" t="b">
        <f t="shared" si="25"/>
        <v>0</v>
      </c>
      <c r="R37" t="b">
        <f t="shared" si="26"/>
        <v>0</v>
      </c>
      <c r="S37" t="b">
        <f t="shared" si="27"/>
        <v>0</v>
      </c>
      <c r="T37" t="b">
        <f t="shared" si="28"/>
        <v>0</v>
      </c>
    </row>
    <row r="38" spans="1:20" x14ac:dyDescent="0.25">
      <c r="A38" t="s">
        <v>929</v>
      </c>
      <c r="B38">
        <f t="shared" si="14"/>
        <v>12</v>
      </c>
      <c r="C38" t="s">
        <v>1138</v>
      </c>
      <c r="D38" t="s">
        <v>1150</v>
      </c>
      <c r="F38" t="s">
        <v>1241</v>
      </c>
      <c r="G38" t="str">
        <f t="shared" si="15"/>
        <v>CONF:4435-148;CONF:4435-164;CONF:4435-165;CONF:4435-145;</v>
      </c>
      <c r="H38" t="str">
        <f t="shared" si="16"/>
        <v>CONF:4435-150;CONF:4435-151;</v>
      </c>
      <c r="I38" t="str">
        <f t="shared" si="17"/>
        <v>CONF:4435-152;CONF:4435-166;</v>
      </c>
      <c r="J38" t="b">
        <f t="shared" si="18"/>
        <v>0</v>
      </c>
      <c r="K38" t="b">
        <f t="shared" si="19"/>
        <v>0</v>
      </c>
      <c r="L38" t="b">
        <f t="shared" si="20"/>
        <v>0</v>
      </c>
      <c r="M38" t="b">
        <f t="shared" si="21"/>
        <v>0</v>
      </c>
      <c r="N38" t="b">
        <f t="shared" si="22"/>
        <v>0</v>
      </c>
      <c r="O38" t="b">
        <f t="shared" si="23"/>
        <v>0</v>
      </c>
      <c r="P38" t="b">
        <f t="shared" si="24"/>
        <v>0</v>
      </c>
      <c r="Q38" t="b">
        <f t="shared" si="25"/>
        <v>0</v>
      </c>
      <c r="R38" t="b">
        <f t="shared" si="26"/>
        <v>0</v>
      </c>
      <c r="S38" t="b">
        <f t="shared" si="27"/>
        <v>0</v>
      </c>
      <c r="T38" t="b">
        <f t="shared" si="28"/>
        <v>0</v>
      </c>
    </row>
    <row r="39" spans="1:20" x14ac:dyDescent="0.25">
      <c r="A39" t="s">
        <v>929</v>
      </c>
      <c r="B39">
        <f t="shared" si="14"/>
        <v>13</v>
      </c>
      <c r="C39" t="s">
        <v>1138</v>
      </c>
      <c r="D39" t="s">
        <v>1151</v>
      </c>
      <c r="F39" t="s">
        <v>1242</v>
      </c>
      <c r="G39" t="str">
        <f t="shared" si="15"/>
        <v>CONF:4435-150;CONF:4435-151;</v>
      </c>
      <c r="H39" t="str">
        <f t="shared" si="16"/>
        <v>CONF:4435-152;CONF:4435-166;</v>
      </c>
      <c r="I39" t="b">
        <f t="shared" si="17"/>
        <v>0</v>
      </c>
      <c r="J39" t="b">
        <f t="shared" si="18"/>
        <v>0</v>
      </c>
      <c r="K39" t="b">
        <f t="shared" si="19"/>
        <v>0</v>
      </c>
      <c r="L39" t="b">
        <f t="shared" si="20"/>
        <v>0</v>
      </c>
      <c r="M39" t="b">
        <f t="shared" si="21"/>
        <v>0</v>
      </c>
      <c r="N39" t="b">
        <f t="shared" si="22"/>
        <v>0</v>
      </c>
      <c r="O39" t="b">
        <f t="shared" si="23"/>
        <v>0</v>
      </c>
      <c r="P39" t="b">
        <f t="shared" si="24"/>
        <v>0</v>
      </c>
      <c r="Q39" t="b">
        <f t="shared" si="25"/>
        <v>0</v>
      </c>
      <c r="R39" t="b">
        <f t="shared" si="26"/>
        <v>0</v>
      </c>
      <c r="S39" t="b">
        <f t="shared" si="27"/>
        <v>0</v>
      </c>
      <c r="T39" t="b">
        <f t="shared" si="28"/>
        <v>0</v>
      </c>
    </row>
    <row r="40" spans="1:20" x14ac:dyDescent="0.25">
      <c r="A40" t="s">
        <v>929</v>
      </c>
      <c r="B40">
        <f t="shared" si="14"/>
        <v>14</v>
      </c>
      <c r="C40" t="s">
        <v>1138</v>
      </c>
      <c r="D40" t="s">
        <v>1152</v>
      </c>
      <c r="F40" t="s">
        <v>1243</v>
      </c>
      <c r="G40" t="str">
        <f t="shared" si="15"/>
        <v>CONF:4435-152;CONF:4435-166;</v>
      </c>
      <c r="H40" t="b">
        <f t="shared" si="16"/>
        <v>0</v>
      </c>
      <c r="I40" t="b">
        <f t="shared" si="17"/>
        <v>0</v>
      </c>
      <c r="J40" t="b">
        <f t="shared" si="18"/>
        <v>0</v>
      </c>
      <c r="K40" t="b">
        <f t="shared" si="19"/>
        <v>0</v>
      </c>
      <c r="L40" t="b">
        <f t="shared" si="20"/>
        <v>0</v>
      </c>
      <c r="M40" t="b">
        <f t="shared" si="21"/>
        <v>0</v>
      </c>
      <c r="N40" t="b">
        <f t="shared" si="22"/>
        <v>0</v>
      </c>
      <c r="O40" t="b">
        <f t="shared" si="23"/>
        <v>0</v>
      </c>
      <c r="P40" t="b">
        <f t="shared" si="24"/>
        <v>0</v>
      </c>
      <c r="Q40" t="b">
        <f t="shared" si="25"/>
        <v>0</v>
      </c>
      <c r="R40" t="b">
        <f t="shared" si="26"/>
        <v>0</v>
      </c>
      <c r="S40" t="b">
        <f t="shared" si="27"/>
        <v>0</v>
      </c>
      <c r="T40" t="b">
        <f t="shared" si="28"/>
        <v>0</v>
      </c>
    </row>
    <row r="41" spans="1:20" x14ac:dyDescent="0.25">
      <c r="A41" t="s">
        <v>929</v>
      </c>
      <c r="B41">
        <f t="shared" si="14"/>
        <v>15</v>
      </c>
      <c r="C41" t="s">
        <v>1138</v>
      </c>
      <c r="D41" t="s">
        <v>1153</v>
      </c>
      <c r="F41" t="s">
        <v>1244</v>
      </c>
      <c r="G41" t="b">
        <f t="shared" si="15"/>
        <v>0</v>
      </c>
      <c r="H41" t="b">
        <f t="shared" si="16"/>
        <v>0</v>
      </c>
      <c r="I41" t="b">
        <f t="shared" si="17"/>
        <v>0</v>
      </c>
      <c r="J41" t="b">
        <f t="shared" si="18"/>
        <v>0</v>
      </c>
      <c r="K41" t="b">
        <f t="shared" si="19"/>
        <v>0</v>
      </c>
      <c r="L41" t="b">
        <f t="shared" si="20"/>
        <v>0</v>
      </c>
      <c r="M41" t="b">
        <f t="shared" si="21"/>
        <v>0</v>
      </c>
      <c r="N41" t="b">
        <f t="shared" si="22"/>
        <v>0</v>
      </c>
      <c r="O41" t="b">
        <f t="shared" si="23"/>
        <v>0</v>
      </c>
      <c r="P41" t="b">
        <f t="shared" si="24"/>
        <v>0</v>
      </c>
      <c r="Q41" t="b">
        <f t="shared" si="25"/>
        <v>0</v>
      </c>
      <c r="R41" t="b">
        <f t="shared" si="26"/>
        <v>0</v>
      </c>
      <c r="S41" t="b">
        <f t="shared" si="27"/>
        <v>0</v>
      </c>
      <c r="T41" t="b">
        <f t="shared" si="28"/>
        <v>0</v>
      </c>
    </row>
    <row r="42" spans="1:20" x14ac:dyDescent="0.25">
      <c r="A42" t="s">
        <v>930</v>
      </c>
      <c r="B42">
        <f t="shared" si="14"/>
        <v>1</v>
      </c>
      <c r="C42" t="s">
        <v>1154</v>
      </c>
      <c r="D42" t="s">
        <v>1155</v>
      </c>
      <c r="F42" t="s">
        <v>1245</v>
      </c>
      <c r="G42" t="str">
        <f t="shared" si="15"/>
        <v>CONF:4435-102;</v>
      </c>
      <c r="H42" t="str">
        <f t="shared" si="16"/>
        <v>CONF:4435-99;CONF:4435-106;CONF:4435-108;</v>
      </c>
      <c r="I42" t="str">
        <f t="shared" si="17"/>
        <v>CONF:4435-97;CONF:4435-103;CONF:4435-104;</v>
      </c>
      <c r="J42" t="str">
        <f t="shared" si="18"/>
        <v>CONF:4435-100;CONF:4435-107;</v>
      </c>
      <c r="K42" t="str">
        <f t="shared" si="19"/>
        <v>CONF:4435-98;CONF:4435-109;</v>
      </c>
      <c r="L42" t="b">
        <f t="shared" si="20"/>
        <v>0</v>
      </c>
      <c r="M42" t="b">
        <f t="shared" si="21"/>
        <v>0</v>
      </c>
      <c r="N42" t="b">
        <f t="shared" si="22"/>
        <v>0</v>
      </c>
      <c r="O42" t="b">
        <f t="shared" si="23"/>
        <v>0</v>
      </c>
      <c r="P42" t="b">
        <f t="shared" si="24"/>
        <v>0</v>
      </c>
      <c r="Q42" t="b">
        <f t="shared" si="25"/>
        <v>0</v>
      </c>
      <c r="R42" t="b">
        <f t="shared" si="26"/>
        <v>0</v>
      </c>
      <c r="S42" t="b">
        <f t="shared" si="27"/>
        <v>0</v>
      </c>
      <c r="T42" t="b">
        <f t="shared" si="28"/>
        <v>0</v>
      </c>
    </row>
    <row r="43" spans="1:20" x14ac:dyDescent="0.25">
      <c r="A43" t="s">
        <v>930</v>
      </c>
      <c r="B43">
        <f t="shared" si="14"/>
        <v>2</v>
      </c>
      <c r="C43" t="s">
        <v>1154</v>
      </c>
      <c r="D43" t="s">
        <v>1156</v>
      </c>
      <c r="F43" t="s">
        <v>1246</v>
      </c>
      <c r="G43" t="str">
        <f t="shared" si="15"/>
        <v>CONF:4435-99;CONF:4435-106;CONF:4435-108;</v>
      </c>
      <c r="H43" t="str">
        <f t="shared" si="16"/>
        <v>CONF:4435-97;CONF:4435-103;CONF:4435-104;</v>
      </c>
      <c r="I43" t="str">
        <f t="shared" si="17"/>
        <v>CONF:4435-100;CONF:4435-107;</v>
      </c>
      <c r="J43" t="str">
        <f t="shared" si="18"/>
        <v>CONF:4435-98;CONF:4435-109;</v>
      </c>
      <c r="K43" t="b">
        <f t="shared" si="19"/>
        <v>0</v>
      </c>
      <c r="L43" t="b">
        <f t="shared" si="20"/>
        <v>0</v>
      </c>
      <c r="M43" t="b">
        <f t="shared" si="21"/>
        <v>0</v>
      </c>
      <c r="N43" t="b">
        <f t="shared" si="22"/>
        <v>0</v>
      </c>
      <c r="O43" t="b">
        <f t="shared" si="23"/>
        <v>0</v>
      </c>
      <c r="P43" t="b">
        <f t="shared" si="24"/>
        <v>0</v>
      </c>
      <c r="Q43" t="b">
        <f t="shared" si="25"/>
        <v>0</v>
      </c>
      <c r="R43" t="b">
        <f t="shared" si="26"/>
        <v>0</v>
      </c>
      <c r="S43" t="b">
        <f t="shared" si="27"/>
        <v>0</v>
      </c>
      <c r="T43" t="b">
        <f t="shared" si="28"/>
        <v>0</v>
      </c>
    </row>
    <row r="44" spans="1:20" x14ac:dyDescent="0.25">
      <c r="A44" t="s">
        <v>930</v>
      </c>
      <c r="B44">
        <f t="shared" si="14"/>
        <v>3</v>
      </c>
      <c r="C44" t="s">
        <v>1154</v>
      </c>
      <c r="D44" t="s">
        <v>1157</v>
      </c>
      <c r="F44" t="s">
        <v>1247</v>
      </c>
      <c r="G44" t="str">
        <f t="shared" si="15"/>
        <v>CONF:4435-97;CONF:4435-103;CONF:4435-104;</v>
      </c>
      <c r="H44" t="str">
        <f t="shared" si="16"/>
        <v>CONF:4435-100;CONF:4435-107;</v>
      </c>
      <c r="I44" t="str">
        <f t="shared" si="17"/>
        <v>CONF:4435-98;CONF:4435-109;</v>
      </c>
      <c r="J44" t="b">
        <f t="shared" si="18"/>
        <v>0</v>
      </c>
      <c r="K44" t="b">
        <f t="shared" si="19"/>
        <v>0</v>
      </c>
      <c r="L44" t="b">
        <f t="shared" si="20"/>
        <v>0</v>
      </c>
      <c r="M44" t="b">
        <f t="shared" si="21"/>
        <v>0</v>
      </c>
      <c r="N44" t="b">
        <f t="shared" si="22"/>
        <v>0</v>
      </c>
      <c r="O44" t="b">
        <f t="shared" si="23"/>
        <v>0</v>
      </c>
      <c r="P44" t="b">
        <f t="shared" si="24"/>
        <v>0</v>
      </c>
      <c r="Q44" t="b">
        <f t="shared" si="25"/>
        <v>0</v>
      </c>
      <c r="R44" t="b">
        <f t="shared" si="26"/>
        <v>0</v>
      </c>
      <c r="S44" t="b">
        <f t="shared" si="27"/>
        <v>0</v>
      </c>
      <c r="T44" t="b">
        <f t="shared" si="28"/>
        <v>0</v>
      </c>
    </row>
    <row r="45" spans="1:20" x14ac:dyDescent="0.25">
      <c r="A45" t="s">
        <v>930</v>
      </c>
      <c r="B45">
        <f t="shared" si="14"/>
        <v>4</v>
      </c>
      <c r="C45" t="s">
        <v>1154</v>
      </c>
      <c r="D45" t="s">
        <v>1158</v>
      </c>
      <c r="F45" t="s">
        <v>1248</v>
      </c>
      <c r="G45" t="str">
        <f t="shared" si="15"/>
        <v>CONF:4435-100;CONF:4435-107;</v>
      </c>
      <c r="H45" t="str">
        <f t="shared" si="16"/>
        <v>CONF:4435-98;CONF:4435-109;</v>
      </c>
      <c r="I45" t="b">
        <f t="shared" si="17"/>
        <v>0</v>
      </c>
      <c r="J45" t="b">
        <f t="shared" si="18"/>
        <v>0</v>
      </c>
      <c r="K45" t="b">
        <f t="shared" si="19"/>
        <v>0</v>
      </c>
      <c r="L45" t="b">
        <f t="shared" si="20"/>
        <v>0</v>
      </c>
      <c r="M45" t="b">
        <f t="shared" si="21"/>
        <v>0</v>
      </c>
      <c r="N45" t="b">
        <f t="shared" si="22"/>
        <v>0</v>
      </c>
      <c r="O45" t="b">
        <f t="shared" si="23"/>
        <v>0</v>
      </c>
      <c r="P45" t="b">
        <f t="shared" si="24"/>
        <v>0</v>
      </c>
      <c r="Q45" t="b">
        <f t="shared" si="25"/>
        <v>0</v>
      </c>
      <c r="R45" t="b">
        <f t="shared" si="26"/>
        <v>0</v>
      </c>
      <c r="S45" t="b">
        <f t="shared" si="27"/>
        <v>0</v>
      </c>
      <c r="T45" t="b">
        <f t="shared" si="28"/>
        <v>0</v>
      </c>
    </row>
    <row r="46" spans="1:20" x14ac:dyDescent="0.25">
      <c r="A46" t="s">
        <v>930</v>
      </c>
      <c r="B46">
        <f t="shared" si="14"/>
        <v>5</v>
      </c>
      <c r="C46" t="s">
        <v>1154</v>
      </c>
      <c r="D46" t="s">
        <v>1159</v>
      </c>
      <c r="F46" t="s">
        <v>1249</v>
      </c>
      <c r="G46" t="str">
        <f t="shared" si="15"/>
        <v>CONF:4435-98;CONF:4435-109;</v>
      </c>
      <c r="H46" t="b">
        <f t="shared" si="16"/>
        <v>0</v>
      </c>
      <c r="I46" t="b">
        <f t="shared" si="17"/>
        <v>0</v>
      </c>
      <c r="J46" t="b">
        <f t="shared" si="18"/>
        <v>0</v>
      </c>
      <c r="K46" t="b">
        <f t="shared" si="19"/>
        <v>0</v>
      </c>
      <c r="L46" t="b">
        <f t="shared" si="20"/>
        <v>0</v>
      </c>
      <c r="M46" t="b">
        <f t="shared" si="21"/>
        <v>0</v>
      </c>
      <c r="N46" t="b">
        <f t="shared" si="22"/>
        <v>0</v>
      </c>
      <c r="O46" t="b">
        <f t="shared" si="23"/>
        <v>0</v>
      </c>
      <c r="P46" t="b">
        <f t="shared" si="24"/>
        <v>0</v>
      </c>
      <c r="Q46" t="b">
        <f t="shared" si="25"/>
        <v>0</v>
      </c>
      <c r="R46" t="b">
        <f t="shared" si="26"/>
        <v>0</v>
      </c>
      <c r="S46" t="b">
        <f t="shared" si="27"/>
        <v>0</v>
      </c>
      <c r="T46" t="b">
        <f t="shared" si="28"/>
        <v>0</v>
      </c>
    </row>
    <row r="47" spans="1:20" x14ac:dyDescent="0.25">
      <c r="A47" t="s">
        <v>930</v>
      </c>
      <c r="B47">
        <f t="shared" si="14"/>
        <v>6</v>
      </c>
      <c r="C47" t="s">
        <v>1154</v>
      </c>
      <c r="D47" t="s">
        <v>1160</v>
      </c>
      <c r="F47" t="s">
        <v>1250</v>
      </c>
      <c r="G47" t="b">
        <f t="shared" si="15"/>
        <v>0</v>
      </c>
      <c r="H47" t="b">
        <f t="shared" si="16"/>
        <v>0</v>
      </c>
      <c r="I47" t="b">
        <f t="shared" si="17"/>
        <v>0</v>
      </c>
      <c r="J47" t="b">
        <f t="shared" si="18"/>
        <v>0</v>
      </c>
      <c r="K47" t="b">
        <f t="shared" si="19"/>
        <v>0</v>
      </c>
      <c r="L47" t="b">
        <f t="shared" si="20"/>
        <v>0</v>
      </c>
      <c r="M47" t="b">
        <f t="shared" si="21"/>
        <v>0</v>
      </c>
      <c r="N47" t="b">
        <f t="shared" si="22"/>
        <v>0</v>
      </c>
      <c r="O47" t="b">
        <f t="shared" si="23"/>
        <v>0</v>
      </c>
      <c r="P47" t="b">
        <f t="shared" si="24"/>
        <v>0</v>
      </c>
      <c r="Q47" t="b">
        <f t="shared" si="25"/>
        <v>0</v>
      </c>
      <c r="R47" t="b">
        <f t="shared" si="26"/>
        <v>0</v>
      </c>
      <c r="S47" t="b">
        <f t="shared" si="27"/>
        <v>0</v>
      </c>
      <c r="T47" t="b">
        <f t="shared" si="28"/>
        <v>0</v>
      </c>
    </row>
    <row r="48" spans="1:20" x14ac:dyDescent="0.25">
      <c r="A48" t="s">
        <v>931</v>
      </c>
      <c r="B48">
        <f t="shared" si="14"/>
        <v>1</v>
      </c>
      <c r="C48" t="s">
        <v>1161</v>
      </c>
      <c r="D48" t="s">
        <v>1162</v>
      </c>
      <c r="F48" t="s">
        <v>1251</v>
      </c>
      <c r="G48" t="str">
        <f t="shared" si="15"/>
        <v>CONF:3250-16900;</v>
      </c>
      <c r="H48" t="str">
        <f t="shared" si="16"/>
        <v>CONF:3250-16933;CONF:3250-16934;CONF:3250-16937;</v>
      </c>
      <c r="I48" t="str">
        <f t="shared" si="17"/>
        <v>CONF:3250-16895;CONF:3250-16940;CONF:3250-16941;CONF:3250-16939;CONF:3250-16942;CONF:3250-16943;</v>
      </c>
      <c r="J48" t="str">
        <f t="shared" si="18"/>
        <v>CONF:3250-16896;CONF:3250-16906;CONF:3250-16912;CONF:3250-16897;CONF:3250-16920;CONF:3250-16898;CONF:3250-16902;</v>
      </c>
      <c r="K48" t="str">
        <f t="shared" si="19"/>
        <v>CONF:3250-16916;</v>
      </c>
      <c r="L48" t="str">
        <f t="shared" si="20"/>
        <v>CONF:3250-16903;CONF:3250-16917;</v>
      </c>
      <c r="M48" t="str">
        <f t="shared" si="21"/>
        <v>CONF:3250-16913;</v>
      </c>
      <c r="N48" t="str">
        <f t="shared" si="22"/>
        <v>CONF:3250-16923;CONF:3250-16925;CONF:3250-16926;CONF:3250-16924;CONF:3250-16927;CONF:3250-16928;CONF:3250-16929;CONF:3250-16930;</v>
      </c>
      <c r="O48" t="str">
        <f t="shared" si="23"/>
        <v>CONF:3250-16907;CONF:3250-16921;CONF:3250-16922;CONF:3250-16931;CONF:3250-16908;CONF:3250-16909;CONF:3250-16914;</v>
      </c>
      <c r="P48" t="str">
        <f t="shared" si="24"/>
        <v>CONF:3250-16910;CONF:3250-16911;CONF:3250-16915;CONF:3250-16918;</v>
      </c>
      <c r="Q48" t="b">
        <f t="shared" si="25"/>
        <v>0</v>
      </c>
      <c r="R48" t="b">
        <f t="shared" si="26"/>
        <v>0</v>
      </c>
      <c r="S48" t="b">
        <f t="shared" si="27"/>
        <v>0</v>
      </c>
      <c r="T48" t="b">
        <f t="shared" si="28"/>
        <v>0</v>
      </c>
    </row>
    <row r="49" spans="1:20" x14ac:dyDescent="0.25">
      <c r="A49" t="s">
        <v>931</v>
      </c>
      <c r="B49">
        <f t="shared" si="14"/>
        <v>2</v>
      </c>
      <c r="C49" t="s">
        <v>1161</v>
      </c>
      <c r="D49" t="s">
        <v>1163</v>
      </c>
      <c r="F49" t="s">
        <v>1252</v>
      </c>
      <c r="G49" t="str">
        <f t="shared" si="15"/>
        <v>CONF:3250-16933;CONF:3250-16934;CONF:3250-16937;</v>
      </c>
      <c r="H49" t="str">
        <f t="shared" si="16"/>
        <v>CONF:3250-16895;CONF:3250-16940;CONF:3250-16941;CONF:3250-16939;CONF:3250-16942;CONF:3250-16943;</v>
      </c>
      <c r="I49" t="str">
        <f t="shared" si="17"/>
        <v>CONF:3250-16896;CONF:3250-16906;CONF:3250-16912;CONF:3250-16897;CONF:3250-16920;CONF:3250-16898;CONF:3250-16902;</v>
      </c>
      <c r="J49" t="str">
        <f t="shared" si="18"/>
        <v>CONF:3250-16916;</v>
      </c>
      <c r="K49" t="str">
        <f t="shared" si="19"/>
        <v>CONF:3250-16903;CONF:3250-16917;</v>
      </c>
      <c r="L49" t="str">
        <f t="shared" si="20"/>
        <v>CONF:3250-16913;</v>
      </c>
      <c r="M49" t="str">
        <f t="shared" si="21"/>
        <v>CONF:3250-16923;CONF:3250-16925;CONF:3250-16926;CONF:3250-16924;CONF:3250-16927;CONF:3250-16928;CONF:3250-16929;CONF:3250-16930;</v>
      </c>
      <c r="N49" t="str">
        <f t="shared" si="22"/>
        <v>CONF:3250-16907;CONF:3250-16921;CONF:3250-16922;CONF:3250-16931;CONF:3250-16908;CONF:3250-16909;CONF:3250-16914;</v>
      </c>
      <c r="O49" t="str">
        <f t="shared" si="23"/>
        <v>CONF:3250-16910;CONF:3250-16911;CONF:3250-16915;CONF:3250-16918;</v>
      </c>
      <c r="P49" t="b">
        <f t="shared" si="24"/>
        <v>0</v>
      </c>
      <c r="Q49" t="b">
        <f t="shared" si="25"/>
        <v>0</v>
      </c>
      <c r="R49" t="b">
        <f t="shared" si="26"/>
        <v>0</v>
      </c>
      <c r="S49" t="b">
        <f t="shared" si="27"/>
        <v>0</v>
      </c>
      <c r="T49" t="b">
        <f t="shared" si="28"/>
        <v>0</v>
      </c>
    </row>
    <row r="50" spans="1:20" x14ac:dyDescent="0.25">
      <c r="A50" t="s">
        <v>931</v>
      </c>
      <c r="B50">
        <f t="shared" si="14"/>
        <v>3</v>
      </c>
      <c r="C50" t="s">
        <v>1161</v>
      </c>
      <c r="D50" t="s">
        <v>1164</v>
      </c>
      <c r="F50" t="s">
        <v>1253</v>
      </c>
      <c r="G50" t="str">
        <f t="shared" si="15"/>
        <v>CONF:3250-16895;CONF:3250-16940;CONF:3250-16941;CONF:3250-16939;CONF:3250-16942;CONF:3250-16943;</v>
      </c>
      <c r="H50" t="str">
        <f t="shared" si="16"/>
        <v>CONF:3250-16896;CONF:3250-16906;CONF:3250-16912;CONF:3250-16897;CONF:3250-16920;CONF:3250-16898;CONF:3250-16902;</v>
      </c>
      <c r="I50" t="str">
        <f t="shared" si="17"/>
        <v>CONF:3250-16916;</v>
      </c>
      <c r="J50" t="str">
        <f t="shared" si="18"/>
        <v>CONF:3250-16903;CONF:3250-16917;</v>
      </c>
      <c r="K50" t="str">
        <f t="shared" si="19"/>
        <v>CONF:3250-16913;</v>
      </c>
      <c r="L50" t="str">
        <f t="shared" si="20"/>
        <v>CONF:3250-16923;CONF:3250-16925;CONF:3250-16926;CONF:3250-16924;CONF:3250-16927;CONF:3250-16928;CONF:3250-16929;CONF:3250-16930;</v>
      </c>
      <c r="M50" t="str">
        <f t="shared" si="21"/>
        <v>CONF:3250-16907;CONF:3250-16921;CONF:3250-16922;CONF:3250-16931;CONF:3250-16908;CONF:3250-16909;CONF:3250-16914;</v>
      </c>
      <c r="N50" t="str">
        <f t="shared" si="22"/>
        <v>CONF:3250-16910;CONF:3250-16911;CONF:3250-16915;CONF:3250-16918;</v>
      </c>
      <c r="O50" t="b">
        <f t="shared" si="23"/>
        <v>0</v>
      </c>
      <c r="P50" t="b">
        <f t="shared" si="24"/>
        <v>0</v>
      </c>
      <c r="Q50" t="b">
        <f t="shared" si="25"/>
        <v>0</v>
      </c>
      <c r="R50" t="b">
        <f t="shared" si="26"/>
        <v>0</v>
      </c>
      <c r="S50" t="b">
        <f t="shared" si="27"/>
        <v>0</v>
      </c>
      <c r="T50" t="b">
        <f t="shared" si="28"/>
        <v>0</v>
      </c>
    </row>
    <row r="51" spans="1:20" x14ac:dyDescent="0.25">
      <c r="A51" t="s">
        <v>931</v>
      </c>
      <c r="B51">
        <f t="shared" si="14"/>
        <v>4</v>
      </c>
      <c r="C51" t="s">
        <v>1161</v>
      </c>
      <c r="D51" t="s">
        <v>1165</v>
      </c>
      <c r="F51" t="s">
        <v>1254</v>
      </c>
      <c r="G51" t="str">
        <f t="shared" si="15"/>
        <v>CONF:3250-16896;CONF:3250-16906;CONF:3250-16912;CONF:3250-16897;CONF:3250-16920;CONF:3250-16898;CONF:3250-16902;</v>
      </c>
      <c r="H51" t="str">
        <f t="shared" si="16"/>
        <v>CONF:3250-16916;</v>
      </c>
      <c r="I51" t="str">
        <f t="shared" si="17"/>
        <v>CONF:3250-16903;CONF:3250-16917;</v>
      </c>
      <c r="J51" t="str">
        <f t="shared" si="18"/>
        <v>CONF:3250-16913;</v>
      </c>
      <c r="K51" t="str">
        <f t="shared" si="19"/>
        <v>CONF:3250-16923;CONF:3250-16925;CONF:3250-16926;CONF:3250-16924;CONF:3250-16927;CONF:3250-16928;CONF:3250-16929;CONF:3250-16930;</v>
      </c>
      <c r="L51" t="str">
        <f t="shared" si="20"/>
        <v>CONF:3250-16907;CONF:3250-16921;CONF:3250-16922;CONF:3250-16931;CONF:3250-16908;CONF:3250-16909;CONF:3250-16914;</v>
      </c>
      <c r="M51" t="str">
        <f t="shared" si="21"/>
        <v>CONF:3250-16910;CONF:3250-16911;CONF:3250-16915;CONF:3250-16918;</v>
      </c>
      <c r="N51" t="b">
        <f t="shared" si="22"/>
        <v>0</v>
      </c>
      <c r="O51" t="b">
        <f t="shared" si="23"/>
        <v>0</v>
      </c>
      <c r="P51" t="b">
        <f t="shared" si="24"/>
        <v>0</v>
      </c>
      <c r="Q51" t="b">
        <f t="shared" si="25"/>
        <v>0</v>
      </c>
      <c r="R51" t="b">
        <f t="shared" si="26"/>
        <v>0</v>
      </c>
      <c r="S51" t="b">
        <f t="shared" si="27"/>
        <v>0</v>
      </c>
      <c r="T51" t="b">
        <f t="shared" si="28"/>
        <v>0</v>
      </c>
    </row>
    <row r="52" spans="1:20" x14ac:dyDescent="0.25">
      <c r="A52" t="s">
        <v>931</v>
      </c>
      <c r="B52">
        <f t="shared" si="14"/>
        <v>5</v>
      </c>
      <c r="C52" t="s">
        <v>1161</v>
      </c>
      <c r="D52" t="s">
        <v>1166</v>
      </c>
      <c r="F52" t="s">
        <v>1255</v>
      </c>
      <c r="G52" t="str">
        <f t="shared" si="15"/>
        <v>CONF:3250-16916;</v>
      </c>
      <c r="H52" t="str">
        <f t="shared" si="16"/>
        <v>CONF:3250-16903;CONF:3250-16917;</v>
      </c>
      <c r="I52" t="str">
        <f t="shared" si="17"/>
        <v>CONF:3250-16913;</v>
      </c>
      <c r="J52" t="str">
        <f t="shared" si="18"/>
        <v>CONF:3250-16923;CONF:3250-16925;CONF:3250-16926;CONF:3250-16924;CONF:3250-16927;CONF:3250-16928;CONF:3250-16929;CONF:3250-16930;</v>
      </c>
      <c r="K52" t="str">
        <f t="shared" si="19"/>
        <v>CONF:3250-16907;CONF:3250-16921;CONF:3250-16922;CONF:3250-16931;CONF:3250-16908;CONF:3250-16909;CONF:3250-16914;</v>
      </c>
      <c r="L52" t="str">
        <f t="shared" si="20"/>
        <v>CONF:3250-16910;CONF:3250-16911;CONF:3250-16915;CONF:3250-16918;</v>
      </c>
      <c r="M52" t="b">
        <f t="shared" si="21"/>
        <v>0</v>
      </c>
      <c r="N52" t="b">
        <f t="shared" si="22"/>
        <v>0</v>
      </c>
      <c r="O52" t="b">
        <f t="shared" si="23"/>
        <v>0</v>
      </c>
      <c r="P52" t="b">
        <f t="shared" si="24"/>
        <v>0</v>
      </c>
      <c r="Q52" t="b">
        <f t="shared" si="25"/>
        <v>0</v>
      </c>
      <c r="R52" t="b">
        <f t="shared" si="26"/>
        <v>0</v>
      </c>
      <c r="S52" t="b">
        <f t="shared" si="27"/>
        <v>0</v>
      </c>
      <c r="T52" t="b">
        <f t="shared" si="28"/>
        <v>0</v>
      </c>
    </row>
    <row r="53" spans="1:20" x14ac:dyDescent="0.25">
      <c r="A53" t="s">
        <v>931</v>
      </c>
      <c r="B53">
        <f t="shared" si="14"/>
        <v>6</v>
      </c>
      <c r="C53" t="s">
        <v>1161</v>
      </c>
      <c r="D53" t="s">
        <v>1167</v>
      </c>
      <c r="F53" t="s">
        <v>1256</v>
      </c>
      <c r="G53" t="str">
        <f t="shared" si="15"/>
        <v>CONF:3250-16903;CONF:3250-16917;</v>
      </c>
      <c r="H53" t="str">
        <f t="shared" si="16"/>
        <v>CONF:3250-16913;</v>
      </c>
      <c r="I53" t="str">
        <f t="shared" si="17"/>
        <v>CONF:3250-16923;CONF:3250-16925;CONF:3250-16926;CONF:3250-16924;CONF:3250-16927;CONF:3250-16928;CONF:3250-16929;CONF:3250-16930;</v>
      </c>
      <c r="J53" t="str">
        <f t="shared" si="18"/>
        <v>CONF:3250-16907;CONF:3250-16921;CONF:3250-16922;CONF:3250-16931;CONF:3250-16908;CONF:3250-16909;CONF:3250-16914;</v>
      </c>
      <c r="K53" t="str">
        <f t="shared" si="19"/>
        <v>CONF:3250-16910;CONF:3250-16911;CONF:3250-16915;CONF:3250-16918;</v>
      </c>
      <c r="L53" t="b">
        <f t="shared" si="20"/>
        <v>0</v>
      </c>
      <c r="M53" t="b">
        <f t="shared" si="21"/>
        <v>0</v>
      </c>
      <c r="N53" t="b">
        <f t="shared" si="22"/>
        <v>0</v>
      </c>
      <c r="O53" t="b">
        <f t="shared" si="23"/>
        <v>0</v>
      </c>
      <c r="P53" t="b">
        <f t="shared" si="24"/>
        <v>0</v>
      </c>
      <c r="Q53" t="b">
        <f t="shared" si="25"/>
        <v>0</v>
      </c>
      <c r="R53" t="b">
        <f t="shared" si="26"/>
        <v>0</v>
      </c>
      <c r="S53" t="b">
        <f t="shared" si="27"/>
        <v>0</v>
      </c>
      <c r="T53" t="b">
        <f t="shared" si="28"/>
        <v>0</v>
      </c>
    </row>
    <row r="54" spans="1:20" x14ac:dyDescent="0.25">
      <c r="A54" t="s">
        <v>931</v>
      </c>
      <c r="B54">
        <f t="shared" si="14"/>
        <v>7</v>
      </c>
      <c r="C54" t="s">
        <v>1161</v>
      </c>
      <c r="D54" t="s">
        <v>1168</v>
      </c>
      <c r="F54" t="s">
        <v>1257</v>
      </c>
      <c r="G54" t="str">
        <f t="shared" si="15"/>
        <v>CONF:3250-16913;</v>
      </c>
      <c r="H54" t="str">
        <f t="shared" si="16"/>
        <v>CONF:3250-16923;CONF:3250-16925;CONF:3250-16926;CONF:3250-16924;CONF:3250-16927;CONF:3250-16928;CONF:3250-16929;CONF:3250-16930;</v>
      </c>
      <c r="I54" t="str">
        <f t="shared" si="17"/>
        <v>CONF:3250-16907;CONF:3250-16921;CONF:3250-16922;CONF:3250-16931;CONF:3250-16908;CONF:3250-16909;CONF:3250-16914;</v>
      </c>
      <c r="J54" t="str">
        <f t="shared" si="18"/>
        <v>CONF:3250-16910;CONF:3250-16911;CONF:3250-16915;CONF:3250-16918;</v>
      </c>
      <c r="K54" t="b">
        <f t="shared" si="19"/>
        <v>0</v>
      </c>
      <c r="L54" t="b">
        <f t="shared" si="20"/>
        <v>0</v>
      </c>
      <c r="M54" t="b">
        <f t="shared" si="21"/>
        <v>0</v>
      </c>
      <c r="N54" t="b">
        <f t="shared" si="22"/>
        <v>0</v>
      </c>
      <c r="O54" t="b">
        <f t="shared" si="23"/>
        <v>0</v>
      </c>
      <c r="P54" t="b">
        <f t="shared" si="24"/>
        <v>0</v>
      </c>
      <c r="Q54" t="b">
        <f t="shared" si="25"/>
        <v>0</v>
      </c>
      <c r="R54" t="b">
        <f t="shared" si="26"/>
        <v>0</v>
      </c>
      <c r="S54" t="b">
        <f t="shared" si="27"/>
        <v>0</v>
      </c>
      <c r="T54" t="b">
        <f t="shared" si="28"/>
        <v>0</v>
      </c>
    </row>
    <row r="55" spans="1:20" x14ac:dyDescent="0.25">
      <c r="A55" t="s">
        <v>931</v>
      </c>
      <c r="B55">
        <f t="shared" si="14"/>
        <v>8</v>
      </c>
      <c r="C55" t="s">
        <v>1161</v>
      </c>
      <c r="D55" t="s">
        <v>1169</v>
      </c>
      <c r="F55" t="s">
        <v>1258</v>
      </c>
      <c r="G55" t="str">
        <f t="shared" si="15"/>
        <v>CONF:3250-16923;CONF:3250-16925;CONF:3250-16926;CONF:3250-16924;CONF:3250-16927;CONF:3250-16928;CONF:3250-16929;CONF:3250-16930;</v>
      </c>
      <c r="H55" t="str">
        <f t="shared" si="16"/>
        <v>CONF:3250-16907;CONF:3250-16921;CONF:3250-16922;CONF:3250-16931;CONF:3250-16908;CONF:3250-16909;CONF:3250-16914;</v>
      </c>
      <c r="I55" t="str">
        <f t="shared" si="17"/>
        <v>CONF:3250-16910;CONF:3250-16911;CONF:3250-16915;CONF:3250-16918;</v>
      </c>
      <c r="J55" t="b">
        <f t="shared" si="18"/>
        <v>0</v>
      </c>
      <c r="K55" t="b">
        <f t="shared" si="19"/>
        <v>0</v>
      </c>
      <c r="L55" t="b">
        <f t="shared" si="20"/>
        <v>0</v>
      </c>
      <c r="M55" t="b">
        <f t="shared" si="21"/>
        <v>0</v>
      </c>
      <c r="N55" t="b">
        <f t="shared" si="22"/>
        <v>0</v>
      </c>
      <c r="O55" t="b">
        <f t="shared" si="23"/>
        <v>0</v>
      </c>
      <c r="P55" t="b">
        <f t="shared" si="24"/>
        <v>0</v>
      </c>
      <c r="Q55" t="b">
        <f t="shared" si="25"/>
        <v>0</v>
      </c>
      <c r="R55" t="b">
        <f t="shared" si="26"/>
        <v>0</v>
      </c>
      <c r="S55" t="b">
        <f t="shared" si="27"/>
        <v>0</v>
      </c>
      <c r="T55" t="b">
        <f t="shared" si="28"/>
        <v>0</v>
      </c>
    </row>
    <row r="56" spans="1:20" x14ac:dyDescent="0.25">
      <c r="A56" t="s">
        <v>931</v>
      </c>
      <c r="B56">
        <f t="shared" si="14"/>
        <v>9</v>
      </c>
      <c r="C56" t="s">
        <v>1161</v>
      </c>
      <c r="D56" t="s">
        <v>1170</v>
      </c>
      <c r="F56" t="s">
        <v>1259</v>
      </c>
      <c r="G56" t="str">
        <f t="shared" si="15"/>
        <v>CONF:3250-16907;CONF:3250-16921;CONF:3250-16922;CONF:3250-16931;CONF:3250-16908;CONF:3250-16909;CONF:3250-16914;</v>
      </c>
      <c r="H56" t="str">
        <f t="shared" si="16"/>
        <v>CONF:3250-16910;CONF:3250-16911;CONF:3250-16915;CONF:3250-16918;</v>
      </c>
      <c r="I56" t="b">
        <f t="shared" si="17"/>
        <v>0</v>
      </c>
      <c r="J56" t="b">
        <f t="shared" si="18"/>
        <v>0</v>
      </c>
      <c r="K56" t="b">
        <f t="shared" si="19"/>
        <v>0</v>
      </c>
      <c r="L56" t="b">
        <f t="shared" si="20"/>
        <v>0</v>
      </c>
      <c r="M56" t="b">
        <f t="shared" si="21"/>
        <v>0</v>
      </c>
      <c r="N56" t="b">
        <f t="shared" si="22"/>
        <v>0</v>
      </c>
      <c r="O56" t="b">
        <f t="shared" si="23"/>
        <v>0</v>
      </c>
      <c r="P56" t="b">
        <f t="shared" si="24"/>
        <v>0</v>
      </c>
      <c r="Q56" t="b">
        <f t="shared" si="25"/>
        <v>0</v>
      </c>
      <c r="R56" t="b">
        <f t="shared" si="26"/>
        <v>0</v>
      </c>
      <c r="S56" t="b">
        <f t="shared" si="27"/>
        <v>0</v>
      </c>
      <c r="T56" t="b">
        <f t="shared" si="28"/>
        <v>0</v>
      </c>
    </row>
    <row r="57" spans="1:20" x14ac:dyDescent="0.25">
      <c r="A57" t="s">
        <v>931</v>
      </c>
      <c r="B57">
        <f t="shared" si="14"/>
        <v>10</v>
      </c>
      <c r="C57" t="s">
        <v>1161</v>
      </c>
      <c r="D57" t="s">
        <v>1171</v>
      </c>
      <c r="F57" t="s">
        <v>1260</v>
      </c>
      <c r="G57" t="str">
        <f t="shared" si="15"/>
        <v>CONF:3250-16910;CONF:3250-16911;CONF:3250-16915;CONF:3250-16918;</v>
      </c>
      <c r="H57" t="b">
        <f t="shared" si="16"/>
        <v>0</v>
      </c>
      <c r="I57" t="b">
        <f t="shared" si="17"/>
        <v>0</v>
      </c>
      <c r="J57" t="b">
        <f t="shared" si="18"/>
        <v>0</v>
      </c>
      <c r="K57" t="b">
        <f t="shared" si="19"/>
        <v>0</v>
      </c>
      <c r="L57" t="b">
        <f t="shared" si="20"/>
        <v>0</v>
      </c>
      <c r="M57" t="b">
        <f t="shared" si="21"/>
        <v>0</v>
      </c>
      <c r="N57" t="b">
        <f t="shared" si="22"/>
        <v>0</v>
      </c>
      <c r="O57" t="b">
        <f t="shared" si="23"/>
        <v>0</v>
      </c>
      <c r="P57" t="b">
        <f t="shared" si="24"/>
        <v>0</v>
      </c>
      <c r="Q57" t="b">
        <f t="shared" si="25"/>
        <v>0</v>
      </c>
      <c r="R57" t="b">
        <f t="shared" si="26"/>
        <v>0</v>
      </c>
      <c r="S57" t="b">
        <f t="shared" si="27"/>
        <v>0</v>
      </c>
      <c r="T57" t="b">
        <f t="shared" si="28"/>
        <v>0</v>
      </c>
    </row>
    <row r="58" spans="1:20" x14ac:dyDescent="0.25">
      <c r="A58" t="s">
        <v>931</v>
      </c>
      <c r="B58">
        <f t="shared" si="14"/>
        <v>11</v>
      </c>
      <c r="C58" t="s">
        <v>1161</v>
      </c>
      <c r="D58" t="s">
        <v>1172</v>
      </c>
      <c r="F58" t="s">
        <v>1261</v>
      </c>
      <c r="G58" t="b">
        <f t="shared" si="15"/>
        <v>0</v>
      </c>
      <c r="H58" t="b">
        <f t="shared" si="16"/>
        <v>0</v>
      </c>
      <c r="I58" t="b">
        <f t="shared" si="17"/>
        <v>0</v>
      </c>
      <c r="J58" t="b">
        <f t="shared" si="18"/>
        <v>0</v>
      </c>
      <c r="K58" t="b">
        <f t="shared" si="19"/>
        <v>0</v>
      </c>
      <c r="L58" t="b">
        <f t="shared" si="20"/>
        <v>0</v>
      </c>
      <c r="M58" t="b">
        <f t="shared" si="21"/>
        <v>0</v>
      </c>
      <c r="N58" t="b">
        <f t="shared" si="22"/>
        <v>0</v>
      </c>
      <c r="O58" t="b">
        <f t="shared" si="23"/>
        <v>0</v>
      </c>
      <c r="P58" t="b">
        <f t="shared" si="24"/>
        <v>0</v>
      </c>
      <c r="Q58" t="b">
        <f t="shared" si="25"/>
        <v>0</v>
      </c>
      <c r="R58" t="b">
        <f t="shared" si="26"/>
        <v>0</v>
      </c>
      <c r="S58" t="b">
        <f t="shared" si="27"/>
        <v>0</v>
      </c>
      <c r="T58" t="b">
        <f t="shared" si="28"/>
        <v>0</v>
      </c>
    </row>
    <row r="59" spans="1:20" x14ac:dyDescent="0.25">
      <c r="A59" t="s">
        <v>932</v>
      </c>
      <c r="B59">
        <f t="shared" si="14"/>
        <v>1</v>
      </c>
      <c r="C59" t="s">
        <v>1173</v>
      </c>
      <c r="D59" t="s">
        <v>1174</v>
      </c>
      <c r="F59" t="s">
        <v>1262</v>
      </c>
      <c r="G59" t="str">
        <f t="shared" si="15"/>
        <v>CONF:3250-32961;</v>
      </c>
      <c r="H59" t="str">
        <f t="shared" si="16"/>
        <v>CONF:3250-32951;CONF:3250-32955;CONF:3250-32956;</v>
      </c>
      <c r="I59" t="str">
        <f t="shared" si="17"/>
        <v>CONF:3250-32952;CONF:3250-32957;CONF:3250-32958;</v>
      </c>
      <c r="J59" t="str">
        <f t="shared" si="18"/>
        <v>CONF:3250-32962;CONF:3250-32963;CONF:3250-32964;</v>
      </c>
      <c r="K59" t="str">
        <f t="shared" si="19"/>
        <v>CONF:3250-32950;CONF:3250-32954;</v>
      </c>
      <c r="L59" t="str">
        <f t="shared" si="20"/>
        <v>CONF:3250-32953;CONF:3250-32965;CONF:3250-32966;</v>
      </c>
      <c r="M59" t="b">
        <f t="shared" si="21"/>
        <v>0</v>
      </c>
      <c r="N59" t="b">
        <f t="shared" si="22"/>
        <v>0</v>
      </c>
      <c r="O59" t="b">
        <f t="shared" si="23"/>
        <v>0</v>
      </c>
      <c r="P59" t="b">
        <f t="shared" si="24"/>
        <v>0</v>
      </c>
      <c r="Q59" t="b">
        <f t="shared" si="25"/>
        <v>0</v>
      </c>
      <c r="R59" t="b">
        <f t="shared" si="26"/>
        <v>0</v>
      </c>
      <c r="S59" t="b">
        <f t="shared" si="27"/>
        <v>0</v>
      </c>
      <c r="T59" t="b">
        <f t="shared" si="28"/>
        <v>0</v>
      </c>
    </row>
    <row r="60" spans="1:20" x14ac:dyDescent="0.25">
      <c r="A60" t="s">
        <v>932</v>
      </c>
      <c r="B60">
        <f t="shared" si="14"/>
        <v>2</v>
      </c>
      <c r="C60" t="s">
        <v>1173</v>
      </c>
      <c r="D60" t="s">
        <v>1175</v>
      </c>
      <c r="F60" t="s">
        <v>1263</v>
      </c>
      <c r="G60" t="str">
        <f t="shared" si="15"/>
        <v>CONF:3250-32951;CONF:3250-32955;CONF:3250-32956;</v>
      </c>
      <c r="H60" t="str">
        <f t="shared" si="16"/>
        <v>CONF:3250-32952;CONF:3250-32957;CONF:3250-32958;</v>
      </c>
      <c r="I60" t="str">
        <f t="shared" si="17"/>
        <v>CONF:3250-32962;CONF:3250-32963;CONF:3250-32964;</v>
      </c>
      <c r="J60" t="str">
        <f t="shared" si="18"/>
        <v>CONF:3250-32950;CONF:3250-32954;</v>
      </c>
      <c r="K60" t="str">
        <f t="shared" si="19"/>
        <v>CONF:3250-32953;CONF:3250-32965;CONF:3250-32966;</v>
      </c>
      <c r="L60" t="b">
        <f t="shared" si="20"/>
        <v>0</v>
      </c>
      <c r="M60" t="b">
        <f t="shared" si="21"/>
        <v>0</v>
      </c>
      <c r="N60" t="b">
        <f t="shared" si="22"/>
        <v>0</v>
      </c>
      <c r="O60" t="b">
        <f t="shared" si="23"/>
        <v>0</v>
      </c>
      <c r="P60" t="b">
        <f t="shared" si="24"/>
        <v>0</v>
      </c>
      <c r="Q60" t="b">
        <f t="shared" si="25"/>
        <v>0</v>
      </c>
      <c r="R60" t="b">
        <f t="shared" si="26"/>
        <v>0</v>
      </c>
      <c r="S60" t="b">
        <f t="shared" si="27"/>
        <v>0</v>
      </c>
      <c r="T60" t="b">
        <f t="shared" si="28"/>
        <v>0</v>
      </c>
    </row>
    <row r="61" spans="1:20" x14ac:dyDescent="0.25">
      <c r="A61" t="s">
        <v>932</v>
      </c>
      <c r="B61">
        <f t="shared" si="14"/>
        <v>3</v>
      </c>
      <c r="C61" t="s">
        <v>1173</v>
      </c>
      <c r="D61" t="s">
        <v>1176</v>
      </c>
      <c r="F61" t="s">
        <v>1264</v>
      </c>
      <c r="G61" t="str">
        <f t="shared" si="15"/>
        <v>CONF:3250-32952;CONF:3250-32957;CONF:3250-32958;</v>
      </c>
      <c r="H61" t="str">
        <f t="shared" si="16"/>
        <v>CONF:3250-32962;CONF:3250-32963;CONF:3250-32964;</v>
      </c>
      <c r="I61" t="str">
        <f t="shared" si="17"/>
        <v>CONF:3250-32950;CONF:3250-32954;</v>
      </c>
      <c r="J61" t="str">
        <f t="shared" si="18"/>
        <v>CONF:3250-32953;CONF:3250-32965;CONF:3250-32966;</v>
      </c>
      <c r="K61" t="b">
        <f t="shared" si="19"/>
        <v>0</v>
      </c>
      <c r="L61" t="b">
        <f t="shared" si="20"/>
        <v>0</v>
      </c>
      <c r="M61" t="b">
        <f t="shared" si="21"/>
        <v>0</v>
      </c>
      <c r="N61" t="b">
        <f t="shared" si="22"/>
        <v>0</v>
      </c>
      <c r="O61" t="b">
        <f t="shared" si="23"/>
        <v>0</v>
      </c>
      <c r="P61" t="b">
        <f t="shared" si="24"/>
        <v>0</v>
      </c>
      <c r="Q61" t="b">
        <f t="shared" si="25"/>
        <v>0</v>
      </c>
      <c r="R61" t="b">
        <f t="shared" si="26"/>
        <v>0</v>
      </c>
      <c r="S61" t="b">
        <f t="shared" si="27"/>
        <v>0</v>
      </c>
      <c r="T61" t="b">
        <f t="shared" si="28"/>
        <v>0</v>
      </c>
    </row>
    <row r="62" spans="1:20" x14ac:dyDescent="0.25">
      <c r="A62" t="s">
        <v>932</v>
      </c>
      <c r="B62">
        <f t="shared" si="14"/>
        <v>4</v>
      </c>
      <c r="C62" t="s">
        <v>1173</v>
      </c>
      <c r="D62" t="s">
        <v>1177</v>
      </c>
      <c r="F62" t="s">
        <v>1265</v>
      </c>
      <c r="G62" t="str">
        <f t="shared" si="15"/>
        <v>CONF:3250-32962;CONF:3250-32963;CONF:3250-32964;</v>
      </c>
      <c r="H62" t="str">
        <f t="shared" si="16"/>
        <v>CONF:3250-32950;CONF:3250-32954;</v>
      </c>
      <c r="I62" t="str">
        <f t="shared" si="17"/>
        <v>CONF:3250-32953;CONF:3250-32965;CONF:3250-32966;</v>
      </c>
      <c r="J62" t="b">
        <f t="shared" si="18"/>
        <v>0</v>
      </c>
      <c r="K62" t="b">
        <f t="shared" si="19"/>
        <v>0</v>
      </c>
      <c r="L62" t="b">
        <f t="shared" si="20"/>
        <v>0</v>
      </c>
      <c r="M62" t="b">
        <f t="shared" si="21"/>
        <v>0</v>
      </c>
      <c r="N62" t="b">
        <f t="shared" si="22"/>
        <v>0</v>
      </c>
      <c r="O62" t="b">
        <f t="shared" si="23"/>
        <v>0</v>
      </c>
      <c r="P62" t="b">
        <f t="shared" si="24"/>
        <v>0</v>
      </c>
      <c r="Q62" t="b">
        <f t="shared" si="25"/>
        <v>0</v>
      </c>
      <c r="R62" t="b">
        <f t="shared" si="26"/>
        <v>0</v>
      </c>
      <c r="S62" t="b">
        <f t="shared" si="27"/>
        <v>0</v>
      </c>
      <c r="T62" t="b">
        <f t="shared" si="28"/>
        <v>0</v>
      </c>
    </row>
    <row r="63" spans="1:20" x14ac:dyDescent="0.25">
      <c r="A63" t="s">
        <v>932</v>
      </c>
      <c r="B63">
        <f t="shared" si="14"/>
        <v>5</v>
      </c>
      <c r="C63" t="s">
        <v>1173</v>
      </c>
      <c r="D63" t="s">
        <v>1178</v>
      </c>
      <c r="F63" t="s">
        <v>1266</v>
      </c>
      <c r="G63" t="str">
        <f t="shared" si="15"/>
        <v>CONF:3250-32950;CONF:3250-32954;</v>
      </c>
      <c r="H63" t="str">
        <f t="shared" si="16"/>
        <v>CONF:3250-32953;CONF:3250-32965;CONF:3250-32966;</v>
      </c>
      <c r="I63" t="b">
        <f t="shared" si="17"/>
        <v>0</v>
      </c>
      <c r="J63" t="b">
        <f t="shared" si="18"/>
        <v>0</v>
      </c>
      <c r="K63" t="b">
        <f t="shared" si="19"/>
        <v>0</v>
      </c>
      <c r="L63" t="b">
        <f t="shared" si="20"/>
        <v>0</v>
      </c>
      <c r="M63" t="b">
        <f t="shared" si="21"/>
        <v>0</v>
      </c>
      <c r="N63" t="b">
        <f t="shared" si="22"/>
        <v>0</v>
      </c>
      <c r="O63" t="b">
        <f t="shared" si="23"/>
        <v>0</v>
      </c>
      <c r="P63" t="b">
        <f t="shared" si="24"/>
        <v>0</v>
      </c>
      <c r="Q63" t="b">
        <f t="shared" si="25"/>
        <v>0</v>
      </c>
      <c r="R63" t="b">
        <f t="shared" si="26"/>
        <v>0</v>
      </c>
      <c r="S63" t="b">
        <f t="shared" si="27"/>
        <v>0</v>
      </c>
      <c r="T63" t="b">
        <f t="shared" si="28"/>
        <v>0</v>
      </c>
    </row>
    <row r="64" spans="1:20" x14ac:dyDescent="0.25">
      <c r="A64" t="s">
        <v>932</v>
      </c>
      <c r="B64">
        <f t="shared" si="14"/>
        <v>6</v>
      </c>
      <c r="C64" t="s">
        <v>1173</v>
      </c>
      <c r="D64" t="s">
        <v>1179</v>
      </c>
      <c r="F64" t="s">
        <v>1267</v>
      </c>
      <c r="G64" t="str">
        <f t="shared" si="15"/>
        <v>CONF:3250-32953;CONF:3250-32965;CONF:3250-32966;</v>
      </c>
      <c r="H64" t="b">
        <f t="shared" si="16"/>
        <v>0</v>
      </c>
      <c r="I64" t="b">
        <f t="shared" si="17"/>
        <v>0</v>
      </c>
      <c r="J64" t="b">
        <f t="shared" si="18"/>
        <v>0</v>
      </c>
      <c r="K64" t="b">
        <f t="shared" si="19"/>
        <v>0</v>
      </c>
      <c r="L64" t="b">
        <f t="shared" si="20"/>
        <v>0</v>
      </c>
      <c r="M64" t="b">
        <f t="shared" si="21"/>
        <v>0</v>
      </c>
      <c r="N64" t="b">
        <f t="shared" si="22"/>
        <v>0</v>
      </c>
      <c r="O64" t="b">
        <f t="shared" si="23"/>
        <v>0</v>
      </c>
      <c r="P64" t="b">
        <f t="shared" si="24"/>
        <v>0</v>
      </c>
      <c r="Q64" t="b">
        <f t="shared" si="25"/>
        <v>0</v>
      </c>
      <c r="R64" t="b">
        <f t="shared" si="26"/>
        <v>0</v>
      </c>
      <c r="S64" t="b">
        <f t="shared" si="27"/>
        <v>0</v>
      </c>
      <c r="T64" t="b">
        <f t="shared" si="28"/>
        <v>0</v>
      </c>
    </row>
    <row r="65" spans="1:20" x14ac:dyDescent="0.25">
      <c r="A65" t="s">
        <v>932</v>
      </c>
      <c r="B65">
        <f t="shared" si="14"/>
        <v>7</v>
      </c>
      <c r="C65" t="s">
        <v>1173</v>
      </c>
      <c r="D65" t="s">
        <v>1180</v>
      </c>
      <c r="F65" t="s">
        <v>1268</v>
      </c>
      <c r="G65" t="b">
        <f t="shared" si="15"/>
        <v>0</v>
      </c>
      <c r="H65" t="b">
        <f t="shared" si="16"/>
        <v>0</v>
      </c>
      <c r="I65" t="b">
        <f t="shared" si="17"/>
        <v>0</v>
      </c>
      <c r="J65" t="b">
        <f t="shared" si="18"/>
        <v>0</v>
      </c>
      <c r="K65" t="b">
        <f t="shared" si="19"/>
        <v>0</v>
      </c>
      <c r="L65" t="b">
        <f t="shared" si="20"/>
        <v>0</v>
      </c>
      <c r="M65" t="b">
        <f t="shared" si="21"/>
        <v>0</v>
      </c>
      <c r="N65" t="b">
        <f t="shared" si="22"/>
        <v>0</v>
      </c>
      <c r="O65" t="b">
        <f t="shared" si="23"/>
        <v>0</v>
      </c>
      <c r="P65" t="b">
        <f t="shared" si="24"/>
        <v>0</v>
      </c>
      <c r="Q65" t="b">
        <f t="shared" si="25"/>
        <v>0</v>
      </c>
      <c r="R65" t="b">
        <f t="shared" si="26"/>
        <v>0</v>
      </c>
      <c r="S65" t="b">
        <f t="shared" si="27"/>
        <v>0</v>
      </c>
      <c r="T65" t="b">
        <f t="shared" si="28"/>
        <v>0</v>
      </c>
    </row>
    <row r="66" spans="1:20" x14ac:dyDescent="0.25">
      <c r="A66" t="s">
        <v>924</v>
      </c>
      <c r="B66">
        <f t="shared" si="14"/>
        <v>1</v>
      </c>
      <c r="C66" t="s">
        <v>1181</v>
      </c>
      <c r="D66" t="s">
        <v>1182</v>
      </c>
      <c r="F66" t="s">
        <v>1269</v>
      </c>
      <c r="G66" t="str">
        <f t="shared" si="15"/>
        <v>CONF:4435-5;CONF:4435-9;CONF:4435-10;</v>
      </c>
      <c r="H66" t="str">
        <f t="shared" si="16"/>
        <v>CONF:4435-4;</v>
      </c>
      <c r="I66" t="str">
        <f t="shared" si="17"/>
        <v>CONF:4435-6;</v>
      </c>
      <c r="J66" t="str">
        <f t="shared" si="18"/>
        <v>CONF:4435-1;CONF:4435-159;</v>
      </c>
      <c r="K66" t="b">
        <f t="shared" si="19"/>
        <v>0</v>
      </c>
      <c r="L66" t="b">
        <f t="shared" si="20"/>
        <v>0</v>
      </c>
      <c r="M66" t="b">
        <f t="shared" si="21"/>
        <v>0</v>
      </c>
      <c r="N66" t="b">
        <f t="shared" si="22"/>
        <v>0</v>
      </c>
      <c r="O66" t="b">
        <f t="shared" si="23"/>
        <v>0</v>
      </c>
      <c r="P66" t="b">
        <f t="shared" si="24"/>
        <v>0</v>
      </c>
      <c r="Q66" t="b">
        <f t="shared" si="25"/>
        <v>0</v>
      </c>
      <c r="R66" t="b">
        <f t="shared" si="26"/>
        <v>0</v>
      </c>
      <c r="S66" t="b">
        <f t="shared" si="27"/>
        <v>0</v>
      </c>
      <c r="T66" t="b">
        <f t="shared" si="28"/>
        <v>0</v>
      </c>
    </row>
    <row r="67" spans="1:20" x14ac:dyDescent="0.25">
      <c r="A67" t="s">
        <v>924</v>
      </c>
      <c r="B67">
        <f t="shared" ref="B67:B83" si="29">+IF(A67=A66,B66+1,1)</f>
        <v>2</v>
      </c>
      <c r="C67" t="s">
        <v>1181</v>
      </c>
      <c r="D67" t="s">
        <v>1183</v>
      </c>
      <c r="F67" t="s">
        <v>1270</v>
      </c>
      <c r="G67" t="str">
        <f t="shared" si="15"/>
        <v>CONF:4435-4;</v>
      </c>
      <c r="H67" t="str">
        <f t="shared" si="16"/>
        <v>CONF:4435-6;</v>
      </c>
      <c r="I67" t="str">
        <f t="shared" si="17"/>
        <v>CONF:4435-1;CONF:4435-159;</v>
      </c>
      <c r="J67" t="b">
        <f t="shared" si="18"/>
        <v>0</v>
      </c>
      <c r="K67" t="b">
        <f t="shared" si="19"/>
        <v>0</v>
      </c>
      <c r="L67" t="b">
        <f t="shared" si="20"/>
        <v>0</v>
      </c>
      <c r="M67" t="b">
        <f t="shared" si="21"/>
        <v>0</v>
      </c>
      <c r="N67" t="b">
        <f t="shared" si="22"/>
        <v>0</v>
      </c>
      <c r="O67" t="b">
        <f t="shared" si="23"/>
        <v>0</v>
      </c>
      <c r="P67" t="b">
        <f t="shared" si="24"/>
        <v>0</v>
      </c>
      <c r="Q67" t="b">
        <f t="shared" si="25"/>
        <v>0</v>
      </c>
      <c r="R67" t="b">
        <f t="shared" si="26"/>
        <v>0</v>
      </c>
      <c r="S67" t="b">
        <f t="shared" si="27"/>
        <v>0</v>
      </c>
      <c r="T67" t="b">
        <f t="shared" si="28"/>
        <v>0</v>
      </c>
    </row>
    <row r="68" spans="1:20" x14ac:dyDescent="0.25">
      <c r="A68" t="s">
        <v>924</v>
      </c>
      <c r="B68">
        <f t="shared" si="29"/>
        <v>3</v>
      </c>
      <c r="C68" t="s">
        <v>1181</v>
      </c>
      <c r="D68" t="s">
        <v>1184</v>
      </c>
      <c r="F68" t="s">
        <v>1271</v>
      </c>
      <c r="G68" t="str">
        <f t="shared" si="15"/>
        <v>CONF:4435-6;</v>
      </c>
      <c r="H68" t="str">
        <f t="shared" si="16"/>
        <v>CONF:4435-1;CONF:4435-159;</v>
      </c>
      <c r="I68" t="b">
        <f t="shared" si="17"/>
        <v>0</v>
      </c>
      <c r="J68" t="b">
        <f t="shared" si="18"/>
        <v>0</v>
      </c>
      <c r="K68" t="b">
        <f t="shared" si="19"/>
        <v>0</v>
      </c>
      <c r="L68" t="b">
        <f t="shared" si="20"/>
        <v>0</v>
      </c>
      <c r="M68" t="b">
        <f t="shared" si="21"/>
        <v>0</v>
      </c>
      <c r="N68" t="b">
        <f t="shared" si="22"/>
        <v>0</v>
      </c>
      <c r="O68" t="b">
        <f t="shared" si="23"/>
        <v>0</v>
      </c>
      <c r="P68" t="b">
        <f t="shared" si="24"/>
        <v>0</v>
      </c>
      <c r="Q68" t="b">
        <f t="shared" si="25"/>
        <v>0</v>
      </c>
      <c r="R68" t="b">
        <f t="shared" si="26"/>
        <v>0</v>
      </c>
      <c r="S68" t="b">
        <f t="shared" si="27"/>
        <v>0</v>
      </c>
      <c r="T68" t="b">
        <f t="shared" si="28"/>
        <v>0</v>
      </c>
    </row>
    <row r="69" spans="1:20" x14ac:dyDescent="0.25">
      <c r="A69" t="s">
        <v>924</v>
      </c>
      <c r="B69">
        <f t="shared" si="29"/>
        <v>4</v>
      </c>
      <c r="C69" t="s">
        <v>1181</v>
      </c>
      <c r="D69" t="s">
        <v>1185</v>
      </c>
      <c r="F69" t="s">
        <v>1272</v>
      </c>
      <c r="G69" t="str">
        <f t="shared" si="15"/>
        <v>CONF:4435-1;CONF:4435-159;</v>
      </c>
      <c r="H69" t="b">
        <f t="shared" si="16"/>
        <v>0</v>
      </c>
      <c r="I69" t="b">
        <f t="shared" si="17"/>
        <v>0</v>
      </c>
      <c r="J69" t="b">
        <f t="shared" si="18"/>
        <v>0</v>
      </c>
      <c r="K69" t="b">
        <f t="shared" si="19"/>
        <v>0</v>
      </c>
      <c r="L69" t="b">
        <f t="shared" si="20"/>
        <v>0</v>
      </c>
      <c r="M69" t="b">
        <f t="shared" si="21"/>
        <v>0</v>
      </c>
      <c r="N69" t="b">
        <f t="shared" si="22"/>
        <v>0</v>
      </c>
      <c r="O69" t="b">
        <f t="shared" si="23"/>
        <v>0</v>
      </c>
      <c r="P69" t="b">
        <f t="shared" si="24"/>
        <v>0</v>
      </c>
      <c r="Q69" t="b">
        <f t="shared" si="25"/>
        <v>0</v>
      </c>
      <c r="R69" t="b">
        <f t="shared" si="26"/>
        <v>0</v>
      </c>
      <c r="S69" t="b">
        <f t="shared" si="27"/>
        <v>0</v>
      </c>
      <c r="T69" t="b">
        <f t="shared" si="28"/>
        <v>0</v>
      </c>
    </row>
    <row r="70" spans="1:20" x14ac:dyDescent="0.25">
      <c r="A70" t="s">
        <v>924</v>
      </c>
      <c r="B70">
        <f t="shared" si="29"/>
        <v>5</v>
      </c>
      <c r="C70" t="s">
        <v>1181</v>
      </c>
      <c r="D70" t="s">
        <v>1186</v>
      </c>
      <c r="F70" t="s">
        <v>1273</v>
      </c>
      <c r="G70" t="b">
        <f t="shared" si="15"/>
        <v>0</v>
      </c>
      <c r="H70" t="b">
        <f t="shared" si="16"/>
        <v>0</v>
      </c>
      <c r="I70" t="b">
        <f t="shared" si="17"/>
        <v>0</v>
      </c>
      <c r="J70" t="b">
        <f t="shared" si="18"/>
        <v>0</v>
      </c>
      <c r="K70" t="b">
        <f t="shared" si="19"/>
        <v>0</v>
      </c>
      <c r="L70" t="b">
        <f t="shared" si="20"/>
        <v>0</v>
      </c>
      <c r="M70" t="b">
        <f t="shared" si="21"/>
        <v>0</v>
      </c>
      <c r="N70" t="b">
        <f t="shared" si="22"/>
        <v>0</v>
      </c>
      <c r="O70" t="b">
        <f t="shared" si="23"/>
        <v>0</v>
      </c>
      <c r="P70" t="b">
        <f t="shared" si="24"/>
        <v>0</v>
      </c>
      <c r="Q70" t="b">
        <f t="shared" si="25"/>
        <v>0</v>
      </c>
      <c r="R70" t="b">
        <f t="shared" si="26"/>
        <v>0</v>
      </c>
      <c r="S70" t="b">
        <f t="shared" si="27"/>
        <v>0</v>
      </c>
      <c r="T70" t="b">
        <f t="shared" si="28"/>
        <v>0</v>
      </c>
    </row>
    <row r="71" spans="1:20" x14ac:dyDescent="0.25">
      <c r="A71" t="s">
        <v>925</v>
      </c>
      <c r="B71">
        <f t="shared" si="29"/>
        <v>1</v>
      </c>
      <c r="C71" t="s">
        <v>1187</v>
      </c>
      <c r="D71" t="s">
        <v>1188</v>
      </c>
      <c r="F71" t="s">
        <v>1274</v>
      </c>
      <c r="G71" t="str">
        <f t="shared" si="15"/>
        <v>CONF:3250-16892;</v>
      </c>
      <c r="H71" t="str">
        <f t="shared" si="16"/>
        <v>CONF:3250-16891;</v>
      </c>
      <c r="I71" t="str">
        <f t="shared" si="17"/>
        <v>CONF:3250-16894;</v>
      </c>
      <c r="J71" t="str">
        <f t="shared" si="18"/>
        <v>CONF:3250-16904;CONF:3250-16905;</v>
      </c>
      <c r="K71" t="b">
        <f t="shared" si="19"/>
        <v>0</v>
      </c>
      <c r="L71" t="b">
        <f t="shared" si="20"/>
        <v>0</v>
      </c>
      <c r="M71" t="b">
        <f t="shared" si="21"/>
        <v>0</v>
      </c>
      <c r="N71" t="b">
        <f t="shared" si="22"/>
        <v>0</v>
      </c>
      <c r="O71" t="b">
        <f t="shared" si="23"/>
        <v>0</v>
      </c>
      <c r="P71" t="b">
        <f t="shared" si="24"/>
        <v>0</v>
      </c>
      <c r="Q71" t="b">
        <f t="shared" si="25"/>
        <v>0</v>
      </c>
      <c r="R71" t="b">
        <f t="shared" si="26"/>
        <v>0</v>
      </c>
      <c r="S71" t="b">
        <f t="shared" si="27"/>
        <v>0</v>
      </c>
      <c r="T71" t="b">
        <f t="shared" si="28"/>
        <v>0</v>
      </c>
    </row>
    <row r="72" spans="1:20" x14ac:dyDescent="0.25">
      <c r="A72" t="s">
        <v>925</v>
      </c>
      <c r="B72">
        <f t="shared" si="29"/>
        <v>2</v>
      </c>
      <c r="C72" t="s">
        <v>1187</v>
      </c>
      <c r="D72" t="s">
        <v>1189</v>
      </c>
      <c r="F72" t="s">
        <v>1275</v>
      </c>
      <c r="G72" t="str">
        <f t="shared" si="15"/>
        <v>CONF:3250-16891;</v>
      </c>
      <c r="H72" t="str">
        <f t="shared" si="16"/>
        <v>CONF:3250-16894;</v>
      </c>
      <c r="I72" t="str">
        <f t="shared" si="17"/>
        <v>CONF:3250-16904;CONF:3250-16905;</v>
      </c>
      <c r="J72" t="b">
        <f t="shared" si="18"/>
        <v>0</v>
      </c>
      <c r="K72" t="b">
        <f t="shared" si="19"/>
        <v>0</v>
      </c>
      <c r="L72" t="b">
        <f t="shared" si="20"/>
        <v>0</v>
      </c>
      <c r="M72" t="b">
        <f t="shared" si="21"/>
        <v>0</v>
      </c>
      <c r="N72" t="b">
        <f t="shared" si="22"/>
        <v>0</v>
      </c>
      <c r="O72" t="b">
        <f t="shared" si="23"/>
        <v>0</v>
      </c>
      <c r="P72" t="b">
        <f t="shared" si="24"/>
        <v>0</v>
      </c>
      <c r="Q72" t="b">
        <f t="shared" si="25"/>
        <v>0</v>
      </c>
      <c r="R72" t="b">
        <f t="shared" si="26"/>
        <v>0</v>
      </c>
      <c r="S72" t="b">
        <f t="shared" si="27"/>
        <v>0</v>
      </c>
      <c r="T72" t="b">
        <f t="shared" si="28"/>
        <v>0</v>
      </c>
    </row>
    <row r="73" spans="1:20" x14ac:dyDescent="0.25">
      <c r="A73" t="s">
        <v>925</v>
      </c>
      <c r="B73">
        <f t="shared" si="29"/>
        <v>3</v>
      </c>
      <c r="C73" t="s">
        <v>1187</v>
      </c>
      <c r="D73" t="s">
        <v>1190</v>
      </c>
      <c r="F73" t="s">
        <v>1276</v>
      </c>
      <c r="G73" t="str">
        <f t="shared" si="15"/>
        <v>CONF:3250-16894;</v>
      </c>
      <c r="H73" t="str">
        <f t="shared" si="16"/>
        <v>CONF:3250-16904;CONF:3250-16905;</v>
      </c>
      <c r="I73" t="b">
        <f t="shared" si="17"/>
        <v>0</v>
      </c>
      <c r="J73" t="b">
        <f t="shared" si="18"/>
        <v>0</v>
      </c>
      <c r="K73" t="b">
        <f t="shared" si="19"/>
        <v>0</v>
      </c>
      <c r="L73" t="b">
        <f t="shared" si="20"/>
        <v>0</v>
      </c>
      <c r="M73" t="b">
        <f t="shared" si="21"/>
        <v>0</v>
      </c>
      <c r="N73" t="b">
        <f t="shared" si="22"/>
        <v>0</v>
      </c>
      <c r="O73" t="b">
        <f t="shared" si="23"/>
        <v>0</v>
      </c>
      <c r="P73" t="b">
        <f t="shared" si="24"/>
        <v>0</v>
      </c>
      <c r="Q73" t="b">
        <f t="shared" si="25"/>
        <v>0</v>
      </c>
      <c r="R73" t="b">
        <f t="shared" si="26"/>
        <v>0</v>
      </c>
      <c r="S73" t="b">
        <f t="shared" si="27"/>
        <v>0</v>
      </c>
      <c r="T73" t="b">
        <f t="shared" si="28"/>
        <v>0</v>
      </c>
    </row>
    <row r="74" spans="1:20" x14ac:dyDescent="0.25">
      <c r="A74" t="s">
        <v>925</v>
      </c>
      <c r="B74">
        <f t="shared" si="29"/>
        <v>4</v>
      </c>
      <c r="C74" t="s">
        <v>1187</v>
      </c>
      <c r="D74" t="s">
        <v>1191</v>
      </c>
      <c r="F74" t="s">
        <v>1277</v>
      </c>
      <c r="G74" t="str">
        <f t="shared" si="15"/>
        <v>CONF:3250-16904;CONF:3250-16905;</v>
      </c>
      <c r="H74" t="b">
        <f t="shared" si="16"/>
        <v>0</v>
      </c>
      <c r="I74" t="b">
        <f t="shared" si="17"/>
        <v>0</v>
      </c>
      <c r="J74" t="b">
        <f t="shared" si="18"/>
        <v>0</v>
      </c>
      <c r="K74" t="b">
        <f t="shared" si="19"/>
        <v>0</v>
      </c>
      <c r="L74" t="b">
        <f t="shared" si="20"/>
        <v>0</v>
      </c>
      <c r="M74" t="b">
        <f t="shared" si="21"/>
        <v>0</v>
      </c>
      <c r="N74" t="b">
        <f t="shared" si="22"/>
        <v>0</v>
      </c>
      <c r="O74" t="b">
        <f t="shared" si="23"/>
        <v>0</v>
      </c>
      <c r="P74" t="b">
        <f t="shared" si="24"/>
        <v>0</v>
      </c>
      <c r="Q74" t="b">
        <f t="shared" si="25"/>
        <v>0</v>
      </c>
      <c r="R74" t="b">
        <f t="shared" si="26"/>
        <v>0</v>
      </c>
      <c r="S74" t="b">
        <f t="shared" si="27"/>
        <v>0</v>
      </c>
      <c r="T74" t="b">
        <f t="shared" si="28"/>
        <v>0</v>
      </c>
    </row>
    <row r="75" spans="1:20" x14ac:dyDescent="0.25">
      <c r="A75" t="s">
        <v>925</v>
      </c>
      <c r="B75">
        <f t="shared" si="29"/>
        <v>5</v>
      </c>
      <c r="C75" t="s">
        <v>1187</v>
      </c>
      <c r="D75" t="s">
        <v>1192</v>
      </c>
      <c r="F75" t="s">
        <v>1278</v>
      </c>
      <c r="G75" t="b">
        <f t="shared" si="15"/>
        <v>0</v>
      </c>
      <c r="H75" t="b">
        <f t="shared" si="16"/>
        <v>0</v>
      </c>
      <c r="I75" t="b">
        <f t="shared" si="17"/>
        <v>0</v>
      </c>
      <c r="J75" t="b">
        <f t="shared" si="18"/>
        <v>0</v>
      </c>
      <c r="K75" t="b">
        <f t="shared" si="19"/>
        <v>0</v>
      </c>
      <c r="L75" t="b">
        <f t="shared" si="20"/>
        <v>0</v>
      </c>
      <c r="M75" t="b">
        <f t="shared" si="21"/>
        <v>0</v>
      </c>
      <c r="N75" t="b">
        <f t="shared" si="22"/>
        <v>0</v>
      </c>
      <c r="O75" t="b">
        <f t="shared" si="23"/>
        <v>0</v>
      </c>
      <c r="P75" t="b">
        <f t="shared" si="24"/>
        <v>0</v>
      </c>
      <c r="Q75" t="b">
        <f t="shared" si="25"/>
        <v>0</v>
      </c>
      <c r="R75" t="b">
        <f t="shared" si="26"/>
        <v>0</v>
      </c>
      <c r="S75" t="b">
        <f t="shared" si="27"/>
        <v>0</v>
      </c>
      <c r="T75" t="b">
        <f t="shared" si="28"/>
        <v>0</v>
      </c>
    </row>
    <row r="76" spans="1:20" x14ac:dyDescent="0.25">
      <c r="A76" t="s">
        <v>1193</v>
      </c>
      <c r="B76">
        <f t="shared" si="29"/>
        <v>1</v>
      </c>
      <c r="C76" t="s">
        <v>1194</v>
      </c>
      <c r="D76" t="s">
        <v>1195</v>
      </c>
      <c r="F76" t="s">
        <v>1279</v>
      </c>
      <c r="G76" t="str">
        <f t="shared" si="15"/>
        <v>CONF:4440-40;CONF:4440-44;CONF:4440-53;</v>
      </c>
      <c r="H76" t="str">
        <f t="shared" si="16"/>
        <v>CONF:4440-38;CONF:4440-45;CONF:4440-41;</v>
      </c>
      <c r="I76" t="str">
        <f t="shared" si="17"/>
        <v>CONF:4440-42;</v>
      </c>
      <c r="J76" t="str">
        <f t="shared" si="18"/>
        <v>CONF:4440-39;CONF:4440-54;CONF:4440-43;CONF:4440-50;CONF:4440-51;CONF:4440-52;CONF:4440-47;</v>
      </c>
      <c r="K76" t="b">
        <f t="shared" si="19"/>
        <v>0</v>
      </c>
      <c r="L76" t="b">
        <f t="shared" si="20"/>
        <v>0</v>
      </c>
      <c r="M76" t="b">
        <f t="shared" si="21"/>
        <v>0</v>
      </c>
      <c r="N76" t="b">
        <f t="shared" si="22"/>
        <v>0</v>
      </c>
      <c r="O76" t="b">
        <f t="shared" si="23"/>
        <v>0</v>
      </c>
      <c r="P76" t="b">
        <f t="shared" si="24"/>
        <v>0</v>
      </c>
      <c r="Q76" t="b">
        <f t="shared" si="25"/>
        <v>0</v>
      </c>
      <c r="R76" t="b">
        <f t="shared" si="26"/>
        <v>0</v>
      </c>
      <c r="S76" t="b">
        <f t="shared" si="27"/>
        <v>0</v>
      </c>
      <c r="T76" t="b">
        <f t="shared" si="28"/>
        <v>0</v>
      </c>
    </row>
    <row r="77" spans="1:20" x14ac:dyDescent="0.25">
      <c r="A77" t="s">
        <v>1193</v>
      </c>
      <c r="B77">
        <f t="shared" si="29"/>
        <v>2</v>
      </c>
      <c r="C77" t="s">
        <v>1194</v>
      </c>
      <c r="D77" t="s">
        <v>1196</v>
      </c>
      <c r="F77" t="s">
        <v>1280</v>
      </c>
      <c r="G77" t="str">
        <f t="shared" si="15"/>
        <v>CONF:4440-38;CONF:4440-45;CONF:4440-41;</v>
      </c>
      <c r="H77" t="str">
        <f t="shared" si="16"/>
        <v>CONF:4440-42;</v>
      </c>
      <c r="I77" t="str">
        <f t="shared" si="17"/>
        <v>CONF:4440-39;CONF:4440-54;CONF:4440-43;CONF:4440-50;CONF:4440-51;CONF:4440-52;CONF:4440-47;</v>
      </c>
      <c r="J77" t="b">
        <f t="shared" si="18"/>
        <v>0</v>
      </c>
      <c r="K77" t="b">
        <f t="shared" si="19"/>
        <v>0</v>
      </c>
      <c r="L77" t="b">
        <f t="shared" si="20"/>
        <v>0</v>
      </c>
      <c r="M77" t="b">
        <f t="shared" si="21"/>
        <v>0</v>
      </c>
      <c r="N77" t="b">
        <f t="shared" si="22"/>
        <v>0</v>
      </c>
      <c r="O77" t="b">
        <f t="shared" si="23"/>
        <v>0</v>
      </c>
      <c r="P77" t="b">
        <f t="shared" si="24"/>
        <v>0</v>
      </c>
      <c r="Q77" t="b">
        <f t="shared" si="25"/>
        <v>0</v>
      </c>
      <c r="R77" t="b">
        <f t="shared" si="26"/>
        <v>0</v>
      </c>
      <c r="S77" t="b">
        <f t="shared" si="27"/>
        <v>0</v>
      </c>
      <c r="T77" t="b">
        <f t="shared" si="28"/>
        <v>0</v>
      </c>
    </row>
    <row r="78" spans="1:20" x14ac:dyDescent="0.25">
      <c r="A78" t="s">
        <v>1193</v>
      </c>
      <c r="B78">
        <f t="shared" si="29"/>
        <v>3</v>
      </c>
      <c r="C78" t="s">
        <v>1194</v>
      </c>
      <c r="D78" t="s">
        <v>1197</v>
      </c>
      <c r="F78" t="s">
        <v>1281</v>
      </c>
      <c r="G78" t="str">
        <f t="shared" si="15"/>
        <v>CONF:4440-42;</v>
      </c>
      <c r="H78" t="str">
        <f t="shared" si="16"/>
        <v>CONF:4440-39;CONF:4440-54;CONF:4440-43;CONF:4440-50;CONF:4440-51;CONF:4440-52;CONF:4440-47;</v>
      </c>
      <c r="I78" t="b">
        <f t="shared" si="17"/>
        <v>0</v>
      </c>
      <c r="J78" t="b">
        <f t="shared" si="18"/>
        <v>0</v>
      </c>
      <c r="K78" t="b">
        <f t="shared" si="19"/>
        <v>0</v>
      </c>
      <c r="L78" t="b">
        <f t="shared" si="20"/>
        <v>0</v>
      </c>
      <c r="M78" t="b">
        <f t="shared" si="21"/>
        <v>0</v>
      </c>
      <c r="N78" t="b">
        <f t="shared" si="22"/>
        <v>0</v>
      </c>
      <c r="O78" t="b">
        <f t="shared" si="23"/>
        <v>0</v>
      </c>
      <c r="P78" t="b">
        <f t="shared" si="24"/>
        <v>0</v>
      </c>
      <c r="Q78" t="b">
        <f t="shared" si="25"/>
        <v>0</v>
      </c>
      <c r="R78" t="b">
        <f t="shared" si="26"/>
        <v>0</v>
      </c>
      <c r="S78" t="b">
        <f t="shared" si="27"/>
        <v>0</v>
      </c>
      <c r="T78" t="b">
        <f t="shared" si="28"/>
        <v>0</v>
      </c>
    </row>
    <row r="79" spans="1:20" x14ac:dyDescent="0.25">
      <c r="A79" t="s">
        <v>1193</v>
      </c>
      <c r="B79">
        <f t="shared" si="29"/>
        <v>4</v>
      </c>
      <c r="C79" t="s">
        <v>1194</v>
      </c>
      <c r="D79" t="s">
        <v>1198</v>
      </c>
      <c r="F79" t="s">
        <v>1282</v>
      </c>
      <c r="G79" t="str">
        <f t="shared" si="15"/>
        <v>CONF:4440-39;CONF:4440-54;CONF:4440-43;CONF:4440-50;CONF:4440-51;CONF:4440-52;CONF:4440-47;</v>
      </c>
      <c r="H79" t="b">
        <f t="shared" si="16"/>
        <v>0</v>
      </c>
      <c r="I79" t="b">
        <f t="shared" si="17"/>
        <v>0</v>
      </c>
      <c r="J79" t="b">
        <f t="shared" si="18"/>
        <v>0</v>
      </c>
      <c r="K79" t="b">
        <f t="shared" si="19"/>
        <v>0</v>
      </c>
      <c r="L79" t="b">
        <f t="shared" si="20"/>
        <v>0</v>
      </c>
      <c r="M79" t="b">
        <f t="shared" si="21"/>
        <v>0</v>
      </c>
      <c r="N79" t="b">
        <f t="shared" si="22"/>
        <v>0</v>
      </c>
      <c r="O79" t="b">
        <f t="shared" si="23"/>
        <v>0</v>
      </c>
      <c r="P79" t="b">
        <f t="shared" si="24"/>
        <v>0</v>
      </c>
      <c r="Q79" t="b">
        <f t="shared" si="25"/>
        <v>0</v>
      </c>
      <c r="R79" t="b">
        <f t="shared" si="26"/>
        <v>0</v>
      </c>
      <c r="S79" t="b">
        <f t="shared" si="27"/>
        <v>0</v>
      </c>
      <c r="T79" t="b">
        <f t="shared" si="28"/>
        <v>0</v>
      </c>
    </row>
    <row r="80" spans="1:20" x14ac:dyDescent="0.25">
      <c r="A80" t="s">
        <v>1193</v>
      </c>
      <c r="B80">
        <f t="shared" si="29"/>
        <v>5</v>
      </c>
      <c r="C80" t="s">
        <v>1194</v>
      </c>
      <c r="D80" t="s">
        <v>1199</v>
      </c>
      <c r="F80" t="s">
        <v>1283</v>
      </c>
      <c r="G80" t="b">
        <f t="shared" si="15"/>
        <v>0</v>
      </c>
      <c r="H80" t="b">
        <f t="shared" si="16"/>
        <v>0</v>
      </c>
      <c r="I80" t="b">
        <f t="shared" si="17"/>
        <v>0</v>
      </c>
      <c r="J80" t="b">
        <f t="shared" si="18"/>
        <v>0</v>
      </c>
      <c r="K80" t="b">
        <f t="shared" si="19"/>
        <v>0</v>
      </c>
      <c r="L80" t="b">
        <f t="shared" si="20"/>
        <v>0</v>
      </c>
      <c r="M80" t="b">
        <f t="shared" si="21"/>
        <v>0</v>
      </c>
      <c r="N80" t="b">
        <f t="shared" si="22"/>
        <v>0</v>
      </c>
      <c r="O80" t="b">
        <f t="shared" si="23"/>
        <v>0</v>
      </c>
      <c r="P80" t="b">
        <f t="shared" si="24"/>
        <v>0</v>
      </c>
      <c r="Q80" t="b">
        <f t="shared" si="25"/>
        <v>0</v>
      </c>
      <c r="R80" t="b">
        <f t="shared" si="26"/>
        <v>0</v>
      </c>
      <c r="S80" t="b">
        <f t="shared" si="27"/>
        <v>0</v>
      </c>
      <c r="T80" t="b">
        <f t="shared" si="28"/>
        <v>0</v>
      </c>
    </row>
    <row r="81" spans="1:20" x14ac:dyDescent="0.25">
      <c r="A81" t="s">
        <v>933</v>
      </c>
      <c r="B81">
        <f t="shared" si="29"/>
        <v>1</v>
      </c>
      <c r="C81" t="s">
        <v>1200</v>
      </c>
      <c r="D81" t="s">
        <v>1201</v>
      </c>
      <c r="F81" t="s">
        <v>1284</v>
      </c>
      <c r="G81" t="str">
        <f t="shared" si="15"/>
        <v>CONF:4440-7;</v>
      </c>
      <c r="H81" t="str">
        <f t="shared" si="16"/>
        <v>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I81" t="b">
        <f t="shared" si="17"/>
        <v>0</v>
      </c>
      <c r="J81" t="b">
        <f t="shared" si="18"/>
        <v>0</v>
      </c>
      <c r="K81" t="b">
        <f t="shared" si="19"/>
        <v>0</v>
      </c>
      <c r="L81" t="b">
        <f t="shared" si="20"/>
        <v>0</v>
      </c>
      <c r="M81" t="b">
        <f t="shared" si="21"/>
        <v>0</v>
      </c>
      <c r="N81" t="b">
        <f t="shared" si="22"/>
        <v>0</v>
      </c>
      <c r="O81" t="b">
        <f t="shared" si="23"/>
        <v>0</v>
      </c>
      <c r="P81" t="b">
        <f t="shared" si="24"/>
        <v>0</v>
      </c>
      <c r="Q81" t="b">
        <f t="shared" si="25"/>
        <v>0</v>
      </c>
      <c r="R81" t="b">
        <f t="shared" si="26"/>
        <v>0</v>
      </c>
      <c r="S81" t="b">
        <f t="shared" si="27"/>
        <v>0</v>
      </c>
      <c r="T81" t="b">
        <f t="shared" si="28"/>
        <v>0</v>
      </c>
    </row>
    <row r="82" spans="1:20" x14ac:dyDescent="0.25">
      <c r="A82" t="s">
        <v>933</v>
      </c>
      <c r="B82">
        <f t="shared" si="29"/>
        <v>2</v>
      </c>
      <c r="C82" t="s">
        <v>1200</v>
      </c>
      <c r="D82" t="s">
        <v>1202</v>
      </c>
      <c r="F82" t="s">
        <v>1285</v>
      </c>
      <c r="G82" t="str">
        <f t="shared" si="15"/>
        <v>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H82" t="b">
        <f t="shared" si="16"/>
        <v>0</v>
      </c>
      <c r="I82" t="b">
        <f t="shared" si="17"/>
        <v>0</v>
      </c>
      <c r="J82" t="b">
        <f t="shared" si="18"/>
        <v>0</v>
      </c>
      <c r="K82" t="b">
        <f t="shared" si="19"/>
        <v>0</v>
      </c>
      <c r="L82" t="b">
        <f t="shared" si="20"/>
        <v>0</v>
      </c>
      <c r="M82" t="b">
        <f t="shared" si="21"/>
        <v>0</v>
      </c>
      <c r="N82" t="b">
        <f t="shared" si="22"/>
        <v>0</v>
      </c>
      <c r="O82" t="b">
        <f t="shared" si="23"/>
        <v>0</v>
      </c>
      <c r="P82" t="b">
        <f t="shared" si="24"/>
        <v>0</v>
      </c>
      <c r="Q82" t="b">
        <f t="shared" si="25"/>
        <v>0</v>
      </c>
      <c r="R82" t="b">
        <f t="shared" si="26"/>
        <v>0</v>
      </c>
      <c r="S82" t="b">
        <f t="shared" si="27"/>
        <v>0</v>
      </c>
      <c r="T82" t="str">
        <f t="shared" si="28"/>
        <v>CONF:4440-6;CONF:4440-15;CONF:4440-36;</v>
      </c>
    </row>
    <row r="83" spans="1:20" x14ac:dyDescent="0.25">
      <c r="A83" t="s">
        <v>933</v>
      </c>
      <c r="B83">
        <f t="shared" si="29"/>
        <v>3</v>
      </c>
      <c r="C83" t="s">
        <v>1200</v>
      </c>
      <c r="D83" t="s">
        <v>1203</v>
      </c>
      <c r="F83" t="s">
        <v>1286</v>
      </c>
      <c r="G83" t="b">
        <f t="shared" si="15"/>
        <v>0</v>
      </c>
      <c r="H83" t="b">
        <f t="shared" si="16"/>
        <v>0</v>
      </c>
      <c r="I83" t="b">
        <f t="shared" si="17"/>
        <v>0</v>
      </c>
      <c r="J83" t="b">
        <f t="shared" si="18"/>
        <v>0</v>
      </c>
      <c r="K83" t="b">
        <f t="shared" si="19"/>
        <v>0</v>
      </c>
      <c r="L83" t="b">
        <f t="shared" si="20"/>
        <v>0</v>
      </c>
      <c r="M83" t="b">
        <f t="shared" si="21"/>
        <v>0</v>
      </c>
      <c r="N83" t="b">
        <f t="shared" si="22"/>
        <v>0</v>
      </c>
      <c r="O83" t="b">
        <f t="shared" si="23"/>
        <v>0</v>
      </c>
      <c r="P83" t="b">
        <f t="shared" si="24"/>
        <v>0</v>
      </c>
      <c r="Q83" t="b">
        <f t="shared" si="25"/>
        <v>0</v>
      </c>
      <c r="R83" t="b">
        <f t="shared" si="26"/>
        <v>0</v>
      </c>
      <c r="S83" t="str">
        <f t="shared" si="27"/>
        <v>CONF:4440-6;CONF:4440-15;CONF:4440-36;</v>
      </c>
      <c r="T83" t="b">
        <f t="shared" si="28"/>
        <v>0</v>
      </c>
    </row>
    <row r="86" spans="1:20" x14ac:dyDescent="0.25">
      <c r="A86" t="s">
        <v>926</v>
      </c>
      <c r="B86">
        <v>1</v>
      </c>
      <c r="C86" t="s">
        <v>1109</v>
      </c>
      <c r="D86" t="s">
        <v>1110</v>
      </c>
      <c r="E86" t="str">
        <f>F86&amp;G86&amp;H86&amp;I86&amp;J86&amp;K86&amp;L86&amp;M86&amp;N86&amp;O86&amp;P86&amp;Q86&amp;R86&amp;S86&amp;T86</f>
        <v>CONF:3250-18230;CONF:3250-18231;CONF:3250-18232;CONF:3250-18233;CONF:3250-32949;CONF:3250-18234;CONF:3250-18235;CONF:3250-21163;CONF:3250-18124;CONF:3250-18125;CONF:3250-32947;CONF:3250-32948;</v>
      </c>
      <c r="F86" t="s">
        <v>1204</v>
      </c>
      <c r="G86" t="s">
        <v>1205</v>
      </c>
      <c r="H86" t="s">
        <v>1206</v>
      </c>
      <c r="I86" t="s">
        <v>1207</v>
      </c>
      <c r="J86" t="s">
        <v>1208</v>
      </c>
      <c r="K86" t="s">
        <v>1209</v>
      </c>
    </row>
    <row r="87" spans="1:20" x14ac:dyDescent="0.25">
      <c r="A87" t="s">
        <v>927</v>
      </c>
      <c r="B87">
        <v>1</v>
      </c>
      <c r="C87" t="s">
        <v>1116</v>
      </c>
      <c r="D87" t="s">
        <v>1117</v>
      </c>
      <c r="E87" t="str">
        <f t="shared" ref="E87:E96" si="30">F87&amp;G87&amp;H87&amp;I87&amp;J87&amp;K87&amp;L87&amp;M87&amp;N87&amp;O87&amp;P87&amp;Q87&amp;R87&amp;S87&amp;T87</f>
        <v>CONF:4435-53;CONF:4435-54;CONF:4435-45;CONF:4435-66;CONF:4435-67;CONF:4435-162;CONF:4435-27;CONF:4435-48;CONF:4435-49;CONF:4435-62;CONF:4435-68;CONF:4435-33;CONF:4435-167;CONF:4435-168;CONF:4435-160;CONF:4435-161;CONF:4435-76;CONF:4435-78;CONF:4435-169;CONF:4435-172;CONF:4435-171;CONF:4435-174;CONF:4435-173;CONF:4435-86;CONF:4435-87;CONF:4435-88;CONF:4435-89;CONF:4435-90;CONF:4435-91;CONF:4435-92;CONF:4435-93;CONF:4435-94;CONF:4435-96;CONF:4435-95;</v>
      </c>
      <c r="F87" t="s">
        <v>1210</v>
      </c>
      <c r="G87" t="s">
        <v>1211</v>
      </c>
      <c r="H87" t="s">
        <v>1212</v>
      </c>
      <c r="I87" t="s">
        <v>1213</v>
      </c>
      <c r="J87" t="s">
        <v>1214</v>
      </c>
      <c r="K87" t="s">
        <v>1215</v>
      </c>
      <c r="L87" t="s">
        <v>1216</v>
      </c>
      <c r="M87" t="s">
        <v>1217</v>
      </c>
      <c r="N87" t="s">
        <v>1218</v>
      </c>
      <c r="O87" t="s">
        <v>1219</v>
      </c>
      <c r="P87" t="s">
        <v>1220</v>
      </c>
      <c r="Q87" t="s">
        <v>1221</v>
      </c>
      <c r="R87" t="s">
        <v>1222</v>
      </c>
    </row>
    <row r="88" spans="1:20" x14ac:dyDescent="0.25">
      <c r="A88" t="s">
        <v>928</v>
      </c>
      <c r="B88">
        <v>1</v>
      </c>
      <c r="C88" t="s">
        <v>1130</v>
      </c>
      <c r="D88" t="s">
        <v>1131</v>
      </c>
      <c r="E88" t="str">
        <f t="shared" si="30"/>
        <v>CONF:4435-24;CONF:4435-25;CONF:4435-12;CONF:4435-18;CONF:4435-19;CONF:4435-13;CONF:4435-20;CONF:4435-21;CONF:4435-15;CONF:4435-16;CONF:4435-26;CONF:4435-11;CONF:4435-17;CONF:4435-14;</v>
      </c>
      <c r="F88" t="s">
        <v>1223</v>
      </c>
      <c r="G88" t="s">
        <v>1224</v>
      </c>
      <c r="H88" t="s">
        <v>1225</v>
      </c>
      <c r="I88" t="s">
        <v>1226</v>
      </c>
      <c r="J88" t="s">
        <v>1227</v>
      </c>
      <c r="K88" t="s">
        <v>1228</v>
      </c>
      <c r="L88" t="s">
        <v>1229</v>
      </c>
    </row>
    <row r="89" spans="1:20" x14ac:dyDescent="0.25">
      <c r="A89" t="s">
        <v>929</v>
      </c>
      <c r="B89">
        <v>1</v>
      </c>
      <c r="C89" t="s">
        <v>1138</v>
      </c>
      <c r="D89" t="s">
        <v>1139</v>
      </c>
      <c r="E89" t="str">
        <f t="shared" si="30"/>
        <v>CONF:4435-124;CONF:4435-125;CONF:4435-112;CONF:4435-117;CONF:4435-118;CONF:4435-126;CONF:4435-114;CONF:4435-120;CONF:4435-121;CONF:4435-154;CONF:4435-155;CONF:4435-156;CONF:4435-113;CONF:4435-119;CONF:4435-127;CONF:4435-157;CONF:4435-158;CONF:4435-116;CONF:4435-128;CONF:4435-129;CONF:4435-130;CONF:4435-131;CONF:4435-132;CONF:4435-133;CONF:4435-134;CONF:4435-137;CONF:4435-135;CONF:4435-138;CONF:4435-139;CONF:4435-140;CONF:4435-136;CONF:4435-141;CONF:4435-142;CONF:4435-110;CONF:4435-163;CONF:4435-146;CONF:4435-147;CONF:4435-148;CONF:4435-164;CONF:4435-165;CONF:4435-145;CONF:4435-150;CONF:4435-151;CONF:4435-152;CONF:4435-166;</v>
      </c>
      <c r="F89" t="s">
        <v>1230</v>
      </c>
      <c r="G89" t="s">
        <v>1231</v>
      </c>
      <c r="H89" t="s">
        <v>1232</v>
      </c>
      <c r="I89" t="s">
        <v>1233</v>
      </c>
      <c r="J89" t="s">
        <v>1234</v>
      </c>
      <c r="K89" t="s">
        <v>1235</v>
      </c>
      <c r="L89" t="s">
        <v>1236</v>
      </c>
      <c r="M89" t="s">
        <v>1237</v>
      </c>
      <c r="N89" t="s">
        <v>1238</v>
      </c>
      <c r="O89" t="s">
        <v>1239</v>
      </c>
      <c r="P89" t="s">
        <v>1240</v>
      </c>
      <c r="Q89" t="s">
        <v>1241</v>
      </c>
      <c r="R89" t="s">
        <v>1242</v>
      </c>
      <c r="S89" t="s">
        <v>1243</v>
      </c>
      <c r="T89" t="s">
        <v>1244</v>
      </c>
    </row>
    <row r="90" spans="1:20" x14ac:dyDescent="0.25">
      <c r="A90" t="s">
        <v>930</v>
      </c>
      <c r="B90">
        <v>1</v>
      </c>
      <c r="C90" t="s">
        <v>1154</v>
      </c>
      <c r="D90" t="s">
        <v>1155</v>
      </c>
      <c r="E90" t="str">
        <f t="shared" si="30"/>
        <v>CONF:4435-101;CONF:4435-102;CONF:4435-99;CONF:4435-106;CONF:4435-108;CONF:4435-97;CONF:4435-103;CONF:4435-104;CONF:4435-100;CONF:4435-107;CONF:4435-98;CONF:4435-109;</v>
      </c>
      <c r="F90" t="s">
        <v>1245</v>
      </c>
      <c r="G90" t="s">
        <v>1246</v>
      </c>
      <c r="H90" t="s">
        <v>1247</v>
      </c>
      <c r="I90" t="s">
        <v>1248</v>
      </c>
      <c r="J90" t="s">
        <v>1249</v>
      </c>
      <c r="K90" t="s">
        <v>1250</v>
      </c>
    </row>
    <row r="91" spans="1:20" x14ac:dyDescent="0.25">
      <c r="A91" t="s">
        <v>931</v>
      </c>
      <c r="B91">
        <v>1</v>
      </c>
      <c r="C91" t="s">
        <v>1161</v>
      </c>
      <c r="D91" t="s">
        <v>1162</v>
      </c>
      <c r="E91" t="str">
        <f t="shared" si="30"/>
        <v>CONF:3250-16899;CONF:3250-16900;CONF:3250-16933;CONF:3250-16934;CONF:3250-16937;CONF:3250-16895;CONF:3250-16940;CONF:3250-16941;CONF:3250-16939;CONF:3250-16942;CONF:3250-16943;CONF:3250-16896;CONF:3250-16906;CONF:3250-16912;CONF:3250-16897;CONF:3250-16920;CONF:3250-16898;CONF:3250-16902;CONF:3250-16916;CONF:3250-16903;CONF:3250-16917;CONF:3250-16913;CONF:3250-16923;CONF:3250-16925;CONF:3250-16926;CONF:3250-16924;CONF:3250-16927;CONF:3250-16928;CONF:3250-16929;CONF:3250-16930;CONF:3250-16907;CONF:3250-16921;CONF:3250-16922;CONF:3250-16931;CONF:3250-16908;CONF:3250-16909;CONF:3250-16914;CONF:3250-16910;CONF:3250-16911;CONF:3250-16915;CONF:3250-16918;</v>
      </c>
      <c r="F91" t="s">
        <v>1251</v>
      </c>
      <c r="G91" t="s">
        <v>1252</v>
      </c>
      <c r="H91" t="s">
        <v>1253</v>
      </c>
      <c r="I91" t="s">
        <v>1254</v>
      </c>
      <c r="J91" t="s">
        <v>1255</v>
      </c>
      <c r="K91" t="s">
        <v>1256</v>
      </c>
      <c r="L91" t="s">
        <v>1257</v>
      </c>
      <c r="M91" t="s">
        <v>1258</v>
      </c>
      <c r="N91" t="s">
        <v>1259</v>
      </c>
      <c r="O91" t="s">
        <v>1260</v>
      </c>
      <c r="P91" t="s">
        <v>1261</v>
      </c>
    </row>
    <row r="92" spans="1:20" x14ac:dyDescent="0.25">
      <c r="A92" t="s">
        <v>932</v>
      </c>
      <c r="B92">
        <v>1</v>
      </c>
      <c r="C92" t="s">
        <v>1173</v>
      </c>
      <c r="D92" t="s">
        <v>1174</v>
      </c>
      <c r="E92" t="str">
        <f t="shared" si="30"/>
        <v>CONF:3250-32960;CONF:3250-32961;CONF:3250-32951;CONF:3250-32955;CONF:3250-32956;CONF:3250-32952;CONF:3250-32957;CONF:3250-32958;CONF:3250-32962;CONF:3250-32963;CONF:3250-32964;CONF:3250-32950;CONF:3250-32954;CONF:3250-32953;CONF:3250-32965;CONF:3250-32966;</v>
      </c>
      <c r="F92" t="s">
        <v>1262</v>
      </c>
      <c r="G92" t="s">
        <v>1263</v>
      </c>
      <c r="H92" t="s">
        <v>1264</v>
      </c>
      <c r="I92" t="s">
        <v>1265</v>
      </c>
      <c r="J92" t="s">
        <v>1266</v>
      </c>
      <c r="K92" t="s">
        <v>1267</v>
      </c>
      <c r="L92" t="s">
        <v>1268</v>
      </c>
    </row>
    <row r="93" spans="1:20" x14ac:dyDescent="0.25">
      <c r="A93" t="s">
        <v>924</v>
      </c>
      <c r="B93">
        <v>1</v>
      </c>
      <c r="C93" t="s">
        <v>1181</v>
      </c>
      <c r="D93" t="s">
        <v>1182</v>
      </c>
      <c r="E93" t="str">
        <f t="shared" si="30"/>
        <v>CONF:4435-3;CONF:4435-7;CONF:4435-8;CONF:4435-5;CONF:4435-9;CONF:4435-10;CONF:4435-4;CONF:4435-6;CONF:4435-1;CONF:4435-159;</v>
      </c>
      <c r="F93" t="s">
        <v>1269</v>
      </c>
      <c r="G93" t="s">
        <v>1270</v>
      </c>
      <c r="H93" t="s">
        <v>1271</v>
      </c>
      <c r="I93" t="s">
        <v>1272</v>
      </c>
      <c r="J93" t="s">
        <v>1273</v>
      </c>
    </row>
    <row r="94" spans="1:20" x14ac:dyDescent="0.25">
      <c r="A94" t="s">
        <v>925</v>
      </c>
      <c r="B94">
        <v>1</v>
      </c>
      <c r="C94" t="s">
        <v>1187</v>
      </c>
      <c r="D94" t="s">
        <v>1188</v>
      </c>
      <c r="E94" t="str">
        <f t="shared" si="30"/>
        <v>CONF:3250-16935;CONF:3250-16936;CONF:3250-16938;CONF:3250-16892;CONF:3250-16891;CONF:3250-16894;CONF:3250-16904;CONF:3250-16905;</v>
      </c>
      <c r="F94" t="s">
        <v>1274</v>
      </c>
      <c r="G94" t="s">
        <v>1275</v>
      </c>
      <c r="H94" t="s">
        <v>1276</v>
      </c>
      <c r="I94" t="s">
        <v>1277</v>
      </c>
      <c r="J94" t="s">
        <v>1278</v>
      </c>
    </row>
    <row r="95" spans="1:20" x14ac:dyDescent="0.25">
      <c r="A95" t="s">
        <v>1193</v>
      </c>
      <c r="B95">
        <v>1</v>
      </c>
      <c r="C95" t="s">
        <v>1194</v>
      </c>
      <c r="D95" t="s">
        <v>1195</v>
      </c>
      <c r="E95" t="str">
        <f t="shared" si="30"/>
        <v>CONF:4440-55;CONF:4440-40;CONF:4440-44;CONF:4440-53;CONF:4440-38;CONF:4440-45;CONF:4440-41;CONF:4440-42;CONF:4440-39;CONF:4440-54;CONF:4440-43;CONF:4440-50;CONF:4440-51;CONF:4440-52;CONF:4440-47;</v>
      </c>
      <c r="F95" t="s">
        <v>1279</v>
      </c>
      <c r="G95" t="s">
        <v>1280</v>
      </c>
      <c r="H95" t="s">
        <v>1281</v>
      </c>
      <c r="I95" t="s">
        <v>1282</v>
      </c>
      <c r="J95" t="s">
        <v>1283</v>
      </c>
    </row>
    <row r="96" spans="1:20" x14ac:dyDescent="0.25">
      <c r="A96" t="s">
        <v>933</v>
      </c>
      <c r="B96">
        <v>1</v>
      </c>
      <c r="C96" t="s">
        <v>1200</v>
      </c>
      <c r="D96" t="s">
        <v>1201</v>
      </c>
      <c r="E96" t="str">
        <f t="shared" si="30"/>
        <v>CONF:4440-6;CONF:4440-15;CONF:4440-36;CONF:4440-7;CONF:4440-1;CONF:4440-2;CONF:4440-20;CONF:4440-21;CONF:4440-22;CONF:4440-23;CONF:4440-33;CONF:4440-34;CONF:4440-3;CONF:4440-9;CONF:4440-17;CONF:4440-18;CONF:4440-32;CONF:4440-4;CONF:4440-35;CONF:4440-10;CONF:4440-24;CONF:4440-25;CONF:4440-26;CONF:4440-27;CONF:4440-28;CONF:4440-29;CONF:4440-30;CONF:4440-31;CONF:4440-11;CONF:4440-12;</v>
      </c>
      <c r="F96" t="s">
        <v>1284</v>
      </c>
      <c r="G96" t="s">
        <v>1285</v>
      </c>
      <c r="H96" t="s">
        <v>1286</v>
      </c>
    </row>
  </sheetData>
  <sortState xmlns:xlrd2="http://schemas.microsoft.com/office/spreadsheetml/2017/richdata2" ref="A86:T168">
    <sortCondition ref="B86:B16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5111-20A6-4546-8B94-C985A72312FD}">
  <dimension ref="A1:I250"/>
  <sheetViews>
    <sheetView topLeftCell="A161" workbookViewId="0">
      <selection activeCell="I1" sqref="I1:I215"/>
    </sheetView>
  </sheetViews>
  <sheetFormatPr defaultRowHeight="15" x14ac:dyDescent="0.25"/>
  <cols>
    <col min="1" max="1" width="57.140625" bestFit="1" customWidth="1"/>
    <col min="2" max="2" width="54" bestFit="1" customWidth="1"/>
    <col min="6" max="6" width="57.42578125" bestFit="1" customWidth="1"/>
    <col min="8" max="8" width="31.42578125" bestFit="1" customWidth="1"/>
  </cols>
  <sheetData>
    <row r="1" spans="1:9" x14ac:dyDescent="0.25">
      <c r="A1" t="s">
        <v>1628</v>
      </c>
      <c r="B1" t="str">
        <f>LEFT(A1,LEN(A1)-2)</f>
        <v>US Realm Header (V3)</v>
      </c>
      <c r="C1">
        <v>41</v>
      </c>
      <c r="D1" t="str">
        <f>C1&amp;"-"&amp;C2</f>
        <v>41-87</v>
      </c>
      <c r="F1" t="s">
        <v>5</v>
      </c>
      <c r="G1" t="s">
        <v>431</v>
      </c>
      <c r="H1" t="s">
        <v>6</v>
      </c>
      <c r="I1" t="s">
        <v>1868</v>
      </c>
    </row>
    <row r="2" spans="1:9" x14ac:dyDescent="0.25">
      <c r="A2" t="s">
        <v>1629</v>
      </c>
      <c r="B2" t="str">
        <f>LEFT(A2,LEN(A2)-2)</f>
        <v>Care Plan (V2)</v>
      </c>
      <c r="C2">
        <v>87</v>
      </c>
      <c r="D2" t="s">
        <v>1652</v>
      </c>
      <c r="F2" t="s">
        <v>7</v>
      </c>
      <c r="G2" t="s">
        <v>434</v>
      </c>
      <c r="H2" t="s">
        <v>8</v>
      </c>
      <c r="I2" t="s">
        <v>1652</v>
      </c>
    </row>
    <row r="3" spans="1:9" x14ac:dyDescent="0.25">
      <c r="A3" t="s">
        <v>1630</v>
      </c>
      <c r="B3" t="str">
        <f>LEFT(A3,LEN(A3)-3)</f>
        <v>Consultation Note (V3)</v>
      </c>
      <c r="C3">
        <v>101</v>
      </c>
      <c r="D3" t="s">
        <v>1653</v>
      </c>
      <c r="F3" t="s">
        <v>9</v>
      </c>
      <c r="G3" t="s">
        <v>434</v>
      </c>
      <c r="H3" t="s">
        <v>10</v>
      </c>
      <c r="I3" t="s">
        <v>1653</v>
      </c>
    </row>
    <row r="4" spans="1:9" x14ac:dyDescent="0.25">
      <c r="A4" t="s">
        <v>1631</v>
      </c>
      <c r="B4" t="str">
        <f t="shared" ref="B4:B58" si="0">LEFT(A4,LEN(A4)-3)</f>
        <v xml:space="preserve">Continuity of Care Document (CCD) (V3) </v>
      </c>
      <c r="C4">
        <v>117</v>
      </c>
      <c r="D4" t="s">
        <v>1654</v>
      </c>
      <c r="F4" t="s">
        <v>11</v>
      </c>
      <c r="G4" t="s">
        <v>434</v>
      </c>
      <c r="H4" t="s">
        <v>12</v>
      </c>
      <c r="I4" t="s">
        <v>1654</v>
      </c>
    </row>
    <row r="5" spans="1:9" x14ac:dyDescent="0.25">
      <c r="A5" t="s">
        <v>1632</v>
      </c>
      <c r="B5" t="str">
        <f t="shared" si="0"/>
        <v>Diagnostic Imaging Report (V3)</v>
      </c>
      <c r="C5">
        <v>127</v>
      </c>
      <c r="D5" t="s">
        <v>1655</v>
      </c>
      <c r="F5" t="s">
        <v>13</v>
      </c>
      <c r="G5" t="s">
        <v>434</v>
      </c>
      <c r="H5" t="s">
        <v>14</v>
      </c>
      <c r="I5" t="s">
        <v>1655</v>
      </c>
    </row>
    <row r="6" spans="1:9" x14ac:dyDescent="0.25">
      <c r="A6" t="s">
        <v>1633</v>
      </c>
      <c r="B6" t="str">
        <f t="shared" si="0"/>
        <v xml:space="preserve">Discharge Summary (V3) </v>
      </c>
      <c r="C6">
        <v>139</v>
      </c>
      <c r="D6" t="s">
        <v>1656</v>
      </c>
      <c r="F6" t="s">
        <v>15</v>
      </c>
      <c r="G6" t="s">
        <v>434</v>
      </c>
      <c r="H6" t="s">
        <v>16</v>
      </c>
      <c r="I6" t="s">
        <v>1656</v>
      </c>
    </row>
    <row r="7" spans="1:9" x14ac:dyDescent="0.25">
      <c r="A7" t="s">
        <v>1634</v>
      </c>
      <c r="B7" t="str">
        <f t="shared" si="0"/>
        <v>History and Physical (V3)</v>
      </c>
      <c r="C7">
        <v>153</v>
      </c>
      <c r="D7" t="s">
        <v>1657</v>
      </c>
      <c r="F7" t="s">
        <v>17</v>
      </c>
      <c r="G7" t="s">
        <v>434</v>
      </c>
      <c r="H7" t="s">
        <v>18</v>
      </c>
      <c r="I7" t="s">
        <v>1657</v>
      </c>
    </row>
    <row r="8" spans="1:9" x14ac:dyDescent="0.25">
      <c r="A8" t="s">
        <v>1635</v>
      </c>
      <c r="B8" t="str">
        <f t="shared" si="0"/>
        <v>Operative Note (V3)</v>
      </c>
      <c r="C8">
        <v>164</v>
      </c>
      <c r="D8" t="s">
        <v>1658</v>
      </c>
      <c r="F8" t="s">
        <v>19</v>
      </c>
      <c r="G8" t="s">
        <v>434</v>
      </c>
      <c r="H8" t="s">
        <v>20</v>
      </c>
      <c r="I8" t="s">
        <v>1658</v>
      </c>
    </row>
    <row r="9" spans="1:9" x14ac:dyDescent="0.25">
      <c r="A9" t="s">
        <v>1636</v>
      </c>
      <c r="B9" t="str">
        <f t="shared" si="0"/>
        <v xml:space="preserve">Procedure Note (V3) </v>
      </c>
      <c r="C9">
        <v>176</v>
      </c>
      <c r="D9" t="s">
        <v>1659</v>
      </c>
      <c r="F9" t="s">
        <v>21</v>
      </c>
      <c r="G9" t="s">
        <v>434</v>
      </c>
      <c r="H9" t="s">
        <v>22</v>
      </c>
      <c r="I9" t="s">
        <v>1659</v>
      </c>
    </row>
    <row r="10" spans="1:9" x14ac:dyDescent="0.25">
      <c r="A10" t="s">
        <v>1637</v>
      </c>
      <c r="B10" t="str">
        <f t="shared" si="0"/>
        <v>Progress Note (V3)</v>
      </c>
      <c r="C10">
        <v>192</v>
      </c>
      <c r="D10" t="s">
        <v>1660</v>
      </c>
      <c r="F10" t="s">
        <v>23</v>
      </c>
      <c r="G10" t="s">
        <v>434</v>
      </c>
      <c r="H10" t="s">
        <v>24</v>
      </c>
      <c r="I10" t="s">
        <v>1660</v>
      </c>
    </row>
    <row r="11" spans="1:9" x14ac:dyDescent="0.25">
      <c r="A11" t="s">
        <v>1638</v>
      </c>
      <c r="B11" t="str">
        <f t="shared" si="0"/>
        <v>Referral Note (V2)</v>
      </c>
      <c r="C11">
        <v>202</v>
      </c>
      <c r="D11" t="s">
        <v>1661</v>
      </c>
      <c r="F11" t="s">
        <v>25</v>
      </c>
      <c r="G11" t="s">
        <v>434</v>
      </c>
      <c r="H11" t="s">
        <v>26</v>
      </c>
      <c r="I11" t="s">
        <v>1661</v>
      </c>
    </row>
    <row r="12" spans="1:9" x14ac:dyDescent="0.25">
      <c r="A12" t="s">
        <v>1639</v>
      </c>
      <c r="B12" t="str">
        <f t="shared" si="0"/>
        <v>Transfer Summary (V2)</v>
      </c>
      <c r="C12">
        <v>215</v>
      </c>
      <c r="D12" t="s">
        <v>1662</v>
      </c>
      <c r="F12" t="s">
        <v>27</v>
      </c>
      <c r="G12" t="s">
        <v>434</v>
      </c>
      <c r="H12" t="s">
        <v>28</v>
      </c>
      <c r="I12" t="s">
        <v>1662</v>
      </c>
    </row>
    <row r="13" spans="1:9" x14ac:dyDescent="0.25">
      <c r="A13" t="s">
        <v>1640</v>
      </c>
      <c r="B13" t="str">
        <f t="shared" si="0"/>
        <v>Unstructured Document (V3)</v>
      </c>
      <c r="C13">
        <v>229</v>
      </c>
      <c r="D13" t="s">
        <v>1663</v>
      </c>
      <c r="F13" t="s">
        <v>29</v>
      </c>
      <c r="G13" t="s">
        <v>434</v>
      </c>
      <c r="H13" t="s">
        <v>30</v>
      </c>
      <c r="I13" t="s">
        <v>1663</v>
      </c>
    </row>
    <row r="14" spans="1:9" x14ac:dyDescent="0.25">
      <c r="A14" t="s">
        <v>1641</v>
      </c>
      <c r="B14" t="str">
        <f t="shared" si="0"/>
        <v>US Realm Header for Patient Generated Document (V2)</v>
      </c>
      <c r="C14">
        <v>233</v>
      </c>
      <c r="D14" t="s">
        <v>1664</v>
      </c>
      <c r="F14" t="s">
        <v>31</v>
      </c>
      <c r="G14" t="s">
        <v>431</v>
      </c>
      <c r="H14" t="s">
        <v>32</v>
      </c>
      <c r="I14" t="s">
        <v>1664</v>
      </c>
    </row>
    <row r="15" spans="1:9" x14ac:dyDescent="0.25">
      <c r="A15" t="s">
        <v>1642</v>
      </c>
      <c r="B15" t="str">
        <f t="shared" si="0"/>
        <v xml:space="preserve">Admission Diagnosis Section (V3) </v>
      </c>
      <c r="C15">
        <v>255</v>
      </c>
      <c r="D15" t="s">
        <v>1665</v>
      </c>
      <c r="F15" t="s">
        <v>33</v>
      </c>
      <c r="G15" t="s">
        <v>433</v>
      </c>
      <c r="H15" t="s">
        <v>34</v>
      </c>
      <c r="I15" t="s">
        <v>1665</v>
      </c>
    </row>
    <row r="16" spans="1:9" x14ac:dyDescent="0.25">
      <c r="A16" t="s">
        <v>1643</v>
      </c>
      <c r="B16" t="str">
        <f t="shared" si="0"/>
        <v xml:space="preserve">Admission Medications Section (entries optional) (V3) </v>
      </c>
      <c r="C16">
        <v>257</v>
      </c>
      <c r="D16" t="s">
        <v>1666</v>
      </c>
      <c r="F16" t="s">
        <v>35</v>
      </c>
      <c r="G16" t="s">
        <v>433</v>
      </c>
      <c r="H16" t="s">
        <v>36</v>
      </c>
      <c r="I16" t="s">
        <v>1666</v>
      </c>
    </row>
    <row r="17" spans="1:9" x14ac:dyDescent="0.25">
      <c r="A17" t="s">
        <v>1644</v>
      </c>
      <c r="B17" t="str">
        <f t="shared" si="0"/>
        <v>Advance Directives Section (entries optional) (V3)</v>
      </c>
      <c r="C17">
        <v>258</v>
      </c>
      <c r="D17" t="s">
        <v>1667</v>
      </c>
      <c r="F17" t="s">
        <v>37</v>
      </c>
      <c r="G17" t="s">
        <v>433</v>
      </c>
      <c r="H17" t="s">
        <v>38</v>
      </c>
      <c r="I17" t="s">
        <v>1667</v>
      </c>
    </row>
    <row r="18" spans="1:9" x14ac:dyDescent="0.25">
      <c r="A18" t="s">
        <v>1866</v>
      </c>
      <c r="B18" t="str">
        <f t="shared" si="0"/>
        <v>Advance Directives Section (entries required) (V3)</v>
      </c>
      <c r="C18">
        <v>260</v>
      </c>
      <c r="D18" t="s">
        <v>1668</v>
      </c>
      <c r="F18" t="s">
        <v>39</v>
      </c>
      <c r="G18" t="s">
        <v>433</v>
      </c>
      <c r="H18" t="s">
        <v>40</v>
      </c>
      <c r="I18" t="s">
        <v>1668</v>
      </c>
    </row>
    <row r="19" spans="1:9" x14ac:dyDescent="0.25">
      <c r="A19" t="s">
        <v>1645</v>
      </c>
      <c r="B19" t="str">
        <f t="shared" si="0"/>
        <v>Allergies and Intolerances Section (entries optional) (V3)</v>
      </c>
      <c r="C19">
        <v>263</v>
      </c>
      <c r="D19" t="s">
        <v>1669</v>
      </c>
      <c r="F19" t="s">
        <v>41</v>
      </c>
      <c r="G19" t="s">
        <v>433</v>
      </c>
      <c r="H19" t="s">
        <v>42</v>
      </c>
      <c r="I19" t="s">
        <v>1669</v>
      </c>
    </row>
    <row r="20" spans="1:9" x14ac:dyDescent="0.25">
      <c r="A20" t="s">
        <v>1651</v>
      </c>
      <c r="B20" t="str">
        <f t="shared" si="0"/>
        <v xml:space="preserve">Allergies and Intolerances Section (entries required) (V3) </v>
      </c>
      <c r="C20">
        <v>264</v>
      </c>
      <c r="D20" t="s">
        <v>1670</v>
      </c>
      <c r="F20" t="s">
        <v>43</v>
      </c>
      <c r="G20" t="s">
        <v>433</v>
      </c>
      <c r="H20" t="s">
        <v>44</v>
      </c>
      <c r="I20" t="s">
        <v>1670</v>
      </c>
    </row>
    <row r="21" spans="1:9" x14ac:dyDescent="0.25">
      <c r="A21" t="s">
        <v>1646</v>
      </c>
      <c r="B21" t="str">
        <f t="shared" si="0"/>
        <v>Anesthesia Section (V2)</v>
      </c>
      <c r="C21">
        <v>266</v>
      </c>
      <c r="D21" t="s">
        <v>1671</v>
      </c>
      <c r="F21" t="s">
        <v>45</v>
      </c>
      <c r="G21" t="s">
        <v>433</v>
      </c>
      <c r="H21" t="s">
        <v>46</v>
      </c>
      <c r="I21" t="s">
        <v>1671</v>
      </c>
    </row>
    <row r="22" spans="1:9" x14ac:dyDescent="0.25">
      <c r="A22" t="s">
        <v>1647</v>
      </c>
      <c r="B22" t="str">
        <f t="shared" si="0"/>
        <v>Assessment and Plan Section (V2)</v>
      </c>
      <c r="C22">
        <v>269</v>
      </c>
      <c r="D22" t="s">
        <v>1672</v>
      </c>
      <c r="F22" t="s">
        <v>47</v>
      </c>
      <c r="G22" t="s">
        <v>433</v>
      </c>
      <c r="H22" t="s">
        <v>48</v>
      </c>
      <c r="I22" t="s">
        <v>1672</v>
      </c>
    </row>
    <row r="23" spans="1:9" x14ac:dyDescent="0.25">
      <c r="A23" t="s">
        <v>1648</v>
      </c>
      <c r="B23" t="str">
        <f t="shared" si="0"/>
        <v xml:space="preserve">Assessment Section </v>
      </c>
      <c r="C23">
        <v>270</v>
      </c>
      <c r="D23" t="s">
        <v>1673</v>
      </c>
      <c r="F23" t="s">
        <v>49</v>
      </c>
      <c r="G23" t="s">
        <v>433</v>
      </c>
      <c r="H23" t="s">
        <v>50</v>
      </c>
      <c r="I23" t="s">
        <v>1673</v>
      </c>
    </row>
    <row r="24" spans="1:9" x14ac:dyDescent="0.25">
      <c r="A24" t="s">
        <v>1649</v>
      </c>
      <c r="B24" t="str">
        <f t="shared" si="0"/>
        <v xml:space="preserve">Chief Complaint and Reason for Visit Section </v>
      </c>
      <c r="C24">
        <v>272</v>
      </c>
      <c r="D24" t="s">
        <v>1674</v>
      </c>
      <c r="F24" t="s">
        <v>51</v>
      </c>
      <c r="G24" t="s">
        <v>433</v>
      </c>
      <c r="H24" t="s">
        <v>52</v>
      </c>
      <c r="I24" t="s">
        <v>1674</v>
      </c>
    </row>
    <row r="25" spans="1:9" x14ac:dyDescent="0.25">
      <c r="A25" t="s">
        <v>1650</v>
      </c>
      <c r="B25" t="str">
        <f t="shared" si="0"/>
        <v>Chief Complaint Section</v>
      </c>
      <c r="C25">
        <v>273</v>
      </c>
      <c r="D25" t="s">
        <v>1675</v>
      </c>
      <c r="F25" t="s">
        <v>53</v>
      </c>
      <c r="G25" t="s">
        <v>433</v>
      </c>
      <c r="H25" t="s">
        <v>54</v>
      </c>
      <c r="I25" t="s">
        <v>1675</v>
      </c>
    </row>
    <row r="26" spans="1:9" x14ac:dyDescent="0.25">
      <c r="A26" t="s">
        <v>1604</v>
      </c>
      <c r="B26" t="str">
        <f t="shared" si="0"/>
        <v xml:space="preserve">Complications Section (V3) </v>
      </c>
      <c r="C26">
        <v>274</v>
      </c>
      <c r="D26" t="s">
        <v>1676</v>
      </c>
      <c r="F26" t="s">
        <v>55</v>
      </c>
      <c r="G26" t="s">
        <v>433</v>
      </c>
      <c r="H26" t="s">
        <v>56</v>
      </c>
      <c r="I26" t="s">
        <v>1676</v>
      </c>
    </row>
    <row r="27" spans="1:9" x14ac:dyDescent="0.25">
      <c r="A27" t="s">
        <v>1605</v>
      </c>
      <c r="B27" t="str">
        <f t="shared" si="0"/>
        <v>Course of Care Section</v>
      </c>
      <c r="C27">
        <v>276</v>
      </c>
      <c r="D27" t="s">
        <v>1677</v>
      </c>
      <c r="F27" t="s">
        <v>57</v>
      </c>
      <c r="G27" t="s">
        <v>433</v>
      </c>
      <c r="H27" t="s">
        <v>58</v>
      </c>
      <c r="I27" t="s">
        <v>1677</v>
      </c>
    </row>
    <row r="28" spans="1:9" x14ac:dyDescent="0.25">
      <c r="A28" t="s">
        <v>1606</v>
      </c>
      <c r="B28" t="str">
        <f t="shared" si="0"/>
        <v>DICOM Object Catalog Section - DCM 121181</v>
      </c>
      <c r="C28">
        <v>278</v>
      </c>
      <c r="D28" t="s">
        <v>1678</v>
      </c>
      <c r="F28" t="s">
        <v>59</v>
      </c>
      <c r="G28" t="s">
        <v>433</v>
      </c>
      <c r="H28" t="s">
        <v>60</v>
      </c>
      <c r="I28" t="s">
        <v>1678</v>
      </c>
    </row>
    <row r="29" spans="1:9" x14ac:dyDescent="0.25">
      <c r="A29" t="s">
        <v>1607</v>
      </c>
      <c r="B29" t="str">
        <f t="shared" si="0"/>
        <v>Discharge Diagnosis Section (V3)</v>
      </c>
      <c r="C29">
        <v>281</v>
      </c>
      <c r="D29" t="s">
        <v>1679</v>
      </c>
      <c r="F29" t="s">
        <v>61</v>
      </c>
      <c r="G29" t="s">
        <v>433</v>
      </c>
      <c r="H29" t="s">
        <v>654</v>
      </c>
      <c r="I29" t="s">
        <v>1679</v>
      </c>
    </row>
    <row r="30" spans="1:9" x14ac:dyDescent="0.25">
      <c r="A30" t="s">
        <v>1608</v>
      </c>
      <c r="B30" t="str">
        <f t="shared" si="0"/>
        <v xml:space="preserve">Discharge Diet Section (DEPRECATED) </v>
      </c>
      <c r="C30">
        <v>283</v>
      </c>
      <c r="D30" t="s">
        <v>1680</v>
      </c>
      <c r="F30" t="s">
        <v>63</v>
      </c>
      <c r="G30" t="s">
        <v>433</v>
      </c>
      <c r="H30" t="s">
        <v>62</v>
      </c>
      <c r="I30" t="s">
        <v>1680</v>
      </c>
    </row>
    <row r="31" spans="1:9" x14ac:dyDescent="0.25">
      <c r="A31" t="s">
        <v>1609</v>
      </c>
      <c r="B31" t="str">
        <f t="shared" si="0"/>
        <v>Discharge Medications Section (entries optional) (V3)</v>
      </c>
      <c r="C31">
        <v>284</v>
      </c>
      <c r="D31" t="s">
        <v>1681</v>
      </c>
      <c r="F31" t="s">
        <v>64</v>
      </c>
      <c r="G31" t="s">
        <v>433</v>
      </c>
      <c r="H31" t="s">
        <v>65</v>
      </c>
      <c r="I31" t="s">
        <v>1681</v>
      </c>
    </row>
    <row r="32" spans="1:9" x14ac:dyDescent="0.25">
      <c r="A32" t="s">
        <v>1627</v>
      </c>
      <c r="B32" t="str">
        <f t="shared" si="0"/>
        <v xml:space="preserve">Discharge Medications Section (entries required) (V3) </v>
      </c>
      <c r="C32">
        <v>286</v>
      </c>
      <c r="D32" t="s">
        <v>1682</v>
      </c>
      <c r="F32" t="s">
        <v>66</v>
      </c>
      <c r="G32" t="s">
        <v>433</v>
      </c>
      <c r="H32" t="s">
        <v>67</v>
      </c>
      <c r="I32" t="s">
        <v>1682</v>
      </c>
    </row>
    <row r="33" spans="1:9" x14ac:dyDescent="0.25">
      <c r="A33" t="s">
        <v>1610</v>
      </c>
      <c r="B33" t="str">
        <f t="shared" si="0"/>
        <v>Encounters Section (entries optional) (V3)</v>
      </c>
      <c r="C33">
        <v>289</v>
      </c>
      <c r="D33" t="s">
        <v>1683</v>
      </c>
      <c r="F33" t="s">
        <v>68</v>
      </c>
      <c r="G33" t="s">
        <v>433</v>
      </c>
      <c r="H33" t="s">
        <v>69</v>
      </c>
      <c r="I33" t="s">
        <v>1683</v>
      </c>
    </row>
    <row r="34" spans="1:9" x14ac:dyDescent="0.25">
      <c r="A34" t="s">
        <v>1626</v>
      </c>
      <c r="B34" t="str">
        <f t="shared" si="0"/>
        <v xml:space="preserve">Encounters Section (entries required) (V3) </v>
      </c>
      <c r="C34">
        <v>290</v>
      </c>
      <c r="D34" t="s">
        <v>1684</v>
      </c>
      <c r="F34" t="s">
        <v>70</v>
      </c>
      <c r="G34" t="s">
        <v>433</v>
      </c>
      <c r="H34" t="s">
        <v>71</v>
      </c>
      <c r="I34" t="s">
        <v>1684</v>
      </c>
    </row>
    <row r="35" spans="1:9" x14ac:dyDescent="0.25">
      <c r="A35" t="s">
        <v>1611</v>
      </c>
      <c r="B35" t="str">
        <f t="shared" si="0"/>
        <v>Family History Section (V3)</v>
      </c>
      <c r="C35">
        <v>292</v>
      </c>
      <c r="D35" t="s">
        <v>1685</v>
      </c>
      <c r="F35" t="s">
        <v>72</v>
      </c>
      <c r="G35" t="s">
        <v>433</v>
      </c>
      <c r="H35" t="s">
        <v>73</v>
      </c>
      <c r="I35" t="s">
        <v>1685</v>
      </c>
    </row>
    <row r="36" spans="1:9" x14ac:dyDescent="0.25">
      <c r="A36" t="s">
        <v>1612</v>
      </c>
      <c r="B36" t="str">
        <f t="shared" si="0"/>
        <v>Fetus Subject Context</v>
      </c>
      <c r="C36">
        <v>294</v>
      </c>
      <c r="D36" t="s">
        <v>1686</v>
      </c>
      <c r="F36" t="s">
        <v>74</v>
      </c>
      <c r="G36" t="s">
        <v>433</v>
      </c>
      <c r="H36" t="s">
        <v>75</v>
      </c>
      <c r="I36" t="s">
        <v>1686</v>
      </c>
    </row>
    <row r="37" spans="1:9" x14ac:dyDescent="0.25">
      <c r="A37" t="s">
        <v>1613</v>
      </c>
      <c r="B37" t="str">
        <f t="shared" si="0"/>
        <v xml:space="preserve">Findings Section (DIR) </v>
      </c>
      <c r="C37">
        <v>296</v>
      </c>
      <c r="D37" t="s">
        <v>1687</v>
      </c>
      <c r="F37" t="s">
        <v>76</v>
      </c>
      <c r="G37" t="s">
        <v>433</v>
      </c>
      <c r="H37" t="s">
        <v>77</v>
      </c>
      <c r="I37" t="s">
        <v>1687</v>
      </c>
    </row>
    <row r="38" spans="1:9" x14ac:dyDescent="0.25">
      <c r="A38" t="s">
        <v>1614</v>
      </c>
      <c r="B38" t="str">
        <f t="shared" si="0"/>
        <v>Functional Status Section (V2)</v>
      </c>
      <c r="C38">
        <v>297</v>
      </c>
      <c r="D38" t="s">
        <v>1688</v>
      </c>
      <c r="F38" t="s">
        <v>78</v>
      </c>
      <c r="G38" t="s">
        <v>433</v>
      </c>
      <c r="H38" t="s">
        <v>79</v>
      </c>
      <c r="I38" t="s">
        <v>1688</v>
      </c>
    </row>
    <row r="39" spans="1:9" x14ac:dyDescent="0.25">
      <c r="A39" t="s">
        <v>1615</v>
      </c>
      <c r="B39" t="str">
        <f t="shared" si="0"/>
        <v xml:space="preserve">General Status Section </v>
      </c>
      <c r="C39">
        <v>302</v>
      </c>
      <c r="D39" t="s">
        <v>1689</v>
      </c>
      <c r="F39" t="s">
        <v>80</v>
      </c>
      <c r="G39" t="s">
        <v>433</v>
      </c>
      <c r="H39" t="s">
        <v>81</v>
      </c>
      <c r="I39" t="s">
        <v>1689</v>
      </c>
    </row>
    <row r="40" spans="1:9" x14ac:dyDescent="0.25">
      <c r="A40" t="s">
        <v>1616</v>
      </c>
      <c r="B40" t="str">
        <f t="shared" si="0"/>
        <v>Goals Section</v>
      </c>
      <c r="C40">
        <v>303</v>
      </c>
      <c r="D40" t="s">
        <v>1690</v>
      </c>
      <c r="F40" t="s">
        <v>82</v>
      </c>
      <c r="G40" t="s">
        <v>433</v>
      </c>
      <c r="H40" t="s">
        <v>83</v>
      </c>
      <c r="I40" t="s">
        <v>1690</v>
      </c>
    </row>
    <row r="41" spans="1:9" x14ac:dyDescent="0.25">
      <c r="A41" t="s">
        <v>1617</v>
      </c>
      <c r="B41" t="str">
        <f t="shared" si="0"/>
        <v>Health Concerns Section (V2)</v>
      </c>
      <c r="C41">
        <v>305</v>
      </c>
      <c r="D41" t="s">
        <v>1691</v>
      </c>
      <c r="F41" t="s">
        <v>84</v>
      </c>
      <c r="G41" t="s">
        <v>433</v>
      </c>
      <c r="H41" t="s">
        <v>85</v>
      </c>
      <c r="I41" t="s">
        <v>1691</v>
      </c>
    </row>
    <row r="42" spans="1:9" x14ac:dyDescent="0.25">
      <c r="A42" t="s">
        <v>1618</v>
      </c>
      <c r="B42" t="str">
        <f t="shared" si="0"/>
        <v>Health Status Evaluations and Outcomes Section</v>
      </c>
      <c r="C42">
        <v>308</v>
      </c>
      <c r="D42" t="s">
        <v>1692</v>
      </c>
      <c r="F42" t="s">
        <v>86</v>
      </c>
      <c r="G42" t="s">
        <v>433</v>
      </c>
      <c r="H42" t="s">
        <v>87</v>
      </c>
      <c r="I42" t="s">
        <v>1692</v>
      </c>
    </row>
    <row r="43" spans="1:9" x14ac:dyDescent="0.25">
      <c r="A43" t="s">
        <v>1619</v>
      </c>
      <c r="B43" t="str">
        <f t="shared" si="0"/>
        <v xml:space="preserve">History of Present Illness Section </v>
      </c>
      <c r="C43">
        <v>310</v>
      </c>
      <c r="D43" t="s">
        <v>1693</v>
      </c>
      <c r="F43" t="s">
        <v>88</v>
      </c>
      <c r="G43" t="s">
        <v>433</v>
      </c>
      <c r="H43" t="s">
        <v>89</v>
      </c>
      <c r="I43" t="s">
        <v>1693</v>
      </c>
    </row>
    <row r="44" spans="1:9" x14ac:dyDescent="0.25">
      <c r="A44" t="s">
        <v>1620</v>
      </c>
      <c r="B44" t="str">
        <f t="shared" si="0"/>
        <v xml:space="preserve">Hospital Consultations Section </v>
      </c>
      <c r="C44">
        <v>312</v>
      </c>
      <c r="D44" t="s">
        <v>1694</v>
      </c>
      <c r="F44" t="s">
        <v>90</v>
      </c>
      <c r="G44" t="s">
        <v>433</v>
      </c>
      <c r="H44" t="s">
        <v>91</v>
      </c>
      <c r="I44" t="s">
        <v>1694</v>
      </c>
    </row>
    <row r="45" spans="1:9" x14ac:dyDescent="0.25">
      <c r="A45" t="s">
        <v>1621</v>
      </c>
      <c r="B45" t="str">
        <f t="shared" si="0"/>
        <v>Hospital Course Section</v>
      </c>
      <c r="C45">
        <v>314</v>
      </c>
      <c r="D45" t="s">
        <v>1695</v>
      </c>
      <c r="F45" t="s">
        <v>92</v>
      </c>
      <c r="G45" t="s">
        <v>433</v>
      </c>
      <c r="H45" t="s">
        <v>93</v>
      </c>
      <c r="I45" t="s">
        <v>1695</v>
      </c>
    </row>
    <row r="46" spans="1:9" x14ac:dyDescent="0.25">
      <c r="A46" t="s">
        <v>1622</v>
      </c>
      <c r="B46" t="str">
        <f t="shared" si="0"/>
        <v>Hospital Discharge Instructions Section</v>
      </c>
      <c r="C46">
        <v>315</v>
      </c>
      <c r="D46" t="s">
        <v>1696</v>
      </c>
      <c r="F46" t="s">
        <v>94</v>
      </c>
      <c r="G46" t="s">
        <v>433</v>
      </c>
      <c r="H46" t="s">
        <v>95</v>
      </c>
      <c r="I46" t="s">
        <v>1696</v>
      </c>
    </row>
    <row r="47" spans="1:9" x14ac:dyDescent="0.25">
      <c r="A47" t="s">
        <v>1623</v>
      </c>
      <c r="B47" t="str">
        <f t="shared" si="0"/>
        <v>Hospital Discharge Physical Section</v>
      </c>
      <c r="C47">
        <v>316</v>
      </c>
      <c r="D47" t="s">
        <v>1697</v>
      </c>
      <c r="F47" t="s">
        <v>96</v>
      </c>
      <c r="G47" t="s">
        <v>433</v>
      </c>
      <c r="H47" t="s">
        <v>97</v>
      </c>
      <c r="I47" t="s">
        <v>1697</v>
      </c>
    </row>
    <row r="48" spans="1:9" x14ac:dyDescent="0.25">
      <c r="A48" t="s">
        <v>1624</v>
      </c>
      <c r="B48" t="str">
        <f t="shared" si="0"/>
        <v>Hospital Discharge Studies Summary Section</v>
      </c>
      <c r="C48">
        <v>318</v>
      </c>
      <c r="D48" t="s">
        <v>1698</v>
      </c>
      <c r="F48" t="s">
        <v>98</v>
      </c>
      <c r="G48" t="s">
        <v>433</v>
      </c>
      <c r="H48" t="s">
        <v>99</v>
      </c>
      <c r="I48" t="s">
        <v>1698</v>
      </c>
    </row>
    <row r="49" spans="1:9" x14ac:dyDescent="0.25">
      <c r="A49" t="s">
        <v>1625</v>
      </c>
      <c r="B49" t="str">
        <f t="shared" si="0"/>
        <v xml:space="preserve">Immunizations Section (entries optional) (V3) </v>
      </c>
      <c r="C49">
        <v>320</v>
      </c>
      <c r="D49" t="s">
        <v>1699</v>
      </c>
      <c r="F49" t="s">
        <v>100</v>
      </c>
      <c r="G49" t="s">
        <v>433</v>
      </c>
      <c r="H49" t="s">
        <v>101</v>
      </c>
      <c r="I49" t="s">
        <v>1699</v>
      </c>
    </row>
    <row r="50" spans="1:9" x14ac:dyDescent="0.25">
      <c r="A50" t="s">
        <v>1603</v>
      </c>
      <c r="B50" t="str">
        <f t="shared" si="0"/>
        <v>Immunizations Section (entries required) (V3)</v>
      </c>
      <c r="C50">
        <v>321</v>
      </c>
      <c r="D50" t="s">
        <v>1700</v>
      </c>
      <c r="F50" t="s">
        <v>102</v>
      </c>
      <c r="G50" t="s">
        <v>433</v>
      </c>
      <c r="H50" t="s">
        <v>103</v>
      </c>
      <c r="I50" t="s">
        <v>1700</v>
      </c>
    </row>
    <row r="51" spans="1:9" x14ac:dyDescent="0.25">
      <c r="A51" t="s">
        <v>1596</v>
      </c>
      <c r="B51" t="str">
        <f t="shared" si="0"/>
        <v xml:space="preserve">Implants Section (DEPRECATED) </v>
      </c>
      <c r="C51">
        <v>325</v>
      </c>
      <c r="D51" t="s">
        <v>1701</v>
      </c>
      <c r="F51" t="s">
        <v>104</v>
      </c>
      <c r="G51" t="s">
        <v>433</v>
      </c>
      <c r="H51" t="s">
        <v>105</v>
      </c>
      <c r="I51" t="s">
        <v>1701</v>
      </c>
    </row>
    <row r="52" spans="1:9" x14ac:dyDescent="0.25">
      <c r="A52" t="s">
        <v>1597</v>
      </c>
      <c r="B52" t="str">
        <f t="shared" si="0"/>
        <v>Instructions Section (V2)</v>
      </c>
      <c r="C52">
        <v>326</v>
      </c>
      <c r="D52" t="s">
        <v>1702</v>
      </c>
      <c r="F52" t="s">
        <v>106</v>
      </c>
      <c r="G52" t="s">
        <v>433</v>
      </c>
      <c r="H52" t="s">
        <v>107</v>
      </c>
      <c r="I52" t="s">
        <v>1702</v>
      </c>
    </row>
    <row r="53" spans="1:9" x14ac:dyDescent="0.25">
      <c r="A53" t="s">
        <v>1598</v>
      </c>
      <c r="B53" t="str">
        <f t="shared" si="0"/>
        <v xml:space="preserve">Interventions Section (V3) </v>
      </c>
      <c r="C53">
        <v>328</v>
      </c>
      <c r="D53" t="s">
        <v>1703</v>
      </c>
      <c r="F53" t="s">
        <v>108</v>
      </c>
      <c r="G53" t="s">
        <v>433</v>
      </c>
      <c r="H53" t="s">
        <v>109</v>
      </c>
      <c r="I53" t="s">
        <v>1703</v>
      </c>
    </row>
    <row r="54" spans="1:9" x14ac:dyDescent="0.25">
      <c r="A54" t="s">
        <v>1599</v>
      </c>
      <c r="B54" t="str">
        <f t="shared" si="0"/>
        <v>Medical (General) History Section</v>
      </c>
      <c r="C54">
        <v>330</v>
      </c>
      <c r="D54" t="s">
        <v>1704</v>
      </c>
      <c r="F54" t="s">
        <v>110</v>
      </c>
      <c r="G54" t="s">
        <v>433</v>
      </c>
      <c r="H54" t="s">
        <v>111</v>
      </c>
      <c r="I54" t="s">
        <v>1704</v>
      </c>
    </row>
    <row r="55" spans="1:9" x14ac:dyDescent="0.25">
      <c r="A55" t="s">
        <v>1600</v>
      </c>
      <c r="B55" t="str">
        <f t="shared" si="0"/>
        <v>Medical Equipment Section (V2)</v>
      </c>
      <c r="C55">
        <v>331</v>
      </c>
      <c r="D55" t="s">
        <v>1705</v>
      </c>
      <c r="F55" t="s">
        <v>112</v>
      </c>
      <c r="G55" t="s">
        <v>433</v>
      </c>
      <c r="H55" t="s">
        <v>113</v>
      </c>
      <c r="I55" t="s">
        <v>1705</v>
      </c>
    </row>
    <row r="56" spans="1:9" x14ac:dyDescent="0.25">
      <c r="A56" t="s">
        <v>1601</v>
      </c>
      <c r="B56" t="str">
        <f t="shared" si="0"/>
        <v xml:space="preserve">Medications Administered Section (V2) </v>
      </c>
      <c r="C56">
        <v>334</v>
      </c>
      <c r="D56" t="s">
        <v>1706</v>
      </c>
      <c r="F56" t="s">
        <v>114</v>
      </c>
      <c r="G56" t="s">
        <v>433</v>
      </c>
      <c r="H56" t="s">
        <v>115</v>
      </c>
      <c r="I56" t="s">
        <v>1706</v>
      </c>
    </row>
    <row r="57" spans="1:9" x14ac:dyDescent="0.25">
      <c r="A57" t="s">
        <v>1602</v>
      </c>
      <c r="B57" t="str">
        <f t="shared" si="0"/>
        <v xml:space="preserve">Medications Section (entries optional) (V2) </v>
      </c>
      <c r="C57">
        <v>337</v>
      </c>
      <c r="D57" t="s">
        <v>1707</v>
      </c>
      <c r="F57" t="s">
        <v>116</v>
      </c>
      <c r="G57" t="s">
        <v>433</v>
      </c>
      <c r="H57" t="s">
        <v>117</v>
      </c>
      <c r="I57" t="s">
        <v>1707</v>
      </c>
    </row>
    <row r="58" spans="1:9" x14ac:dyDescent="0.25">
      <c r="A58" t="s">
        <v>1595</v>
      </c>
      <c r="B58" t="str">
        <f t="shared" si="0"/>
        <v xml:space="preserve">Medications Section (entries required) (V2) </v>
      </c>
      <c r="C58">
        <v>338</v>
      </c>
      <c r="D58" t="s">
        <v>1708</v>
      </c>
      <c r="F58" t="s">
        <v>118</v>
      </c>
      <c r="G58" t="s">
        <v>433</v>
      </c>
      <c r="H58" t="s">
        <v>119</v>
      </c>
      <c r="I58" t="s">
        <v>1708</v>
      </c>
    </row>
    <row r="59" spans="1:9" x14ac:dyDescent="0.25">
      <c r="A59" t="s">
        <v>1560</v>
      </c>
      <c r="B59" t="str">
        <f t="shared" ref="B59:B122" si="1">LEFT(A59,LEN(A59)-3)</f>
        <v>Mental Status Section (V2)</v>
      </c>
      <c r="C59">
        <v>340</v>
      </c>
      <c r="D59" t="s">
        <v>1709</v>
      </c>
      <c r="F59" t="s">
        <v>120</v>
      </c>
      <c r="G59" t="s">
        <v>433</v>
      </c>
      <c r="H59" t="s">
        <v>121</v>
      </c>
      <c r="I59" t="s">
        <v>1709</v>
      </c>
    </row>
    <row r="60" spans="1:9" x14ac:dyDescent="0.25">
      <c r="A60" t="s">
        <v>1561</v>
      </c>
      <c r="B60" t="str">
        <f t="shared" si="1"/>
        <v xml:space="preserve">Nutrition Section </v>
      </c>
      <c r="C60">
        <v>345</v>
      </c>
      <c r="D60" t="s">
        <v>1710</v>
      </c>
      <c r="F60" t="s">
        <v>122</v>
      </c>
      <c r="G60" t="s">
        <v>433</v>
      </c>
      <c r="H60" t="s">
        <v>123</v>
      </c>
      <c r="I60" t="s">
        <v>1710</v>
      </c>
    </row>
    <row r="61" spans="1:9" x14ac:dyDescent="0.25">
      <c r="A61" t="s">
        <v>1562</v>
      </c>
      <c r="B61" t="str">
        <f t="shared" si="1"/>
        <v xml:space="preserve">Objective Section </v>
      </c>
      <c r="C61">
        <v>347</v>
      </c>
      <c r="D61" t="s">
        <v>1711</v>
      </c>
      <c r="F61" t="s">
        <v>124</v>
      </c>
      <c r="G61" t="s">
        <v>433</v>
      </c>
      <c r="H61" t="s">
        <v>125</v>
      </c>
      <c r="I61" t="s">
        <v>1711</v>
      </c>
    </row>
    <row r="62" spans="1:9" x14ac:dyDescent="0.25">
      <c r="A62" t="s">
        <v>1563</v>
      </c>
      <c r="B62" t="str">
        <f t="shared" si="1"/>
        <v>Observer Context</v>
      </c>
      <c r="C62">
        <v>348</v>
      </c>
      <c r="D62" t="s">
        <v>1712</v>
      </c>
      <c r="F62" t="s">
        <v>126</v>
      </c>
      <c r="G62" t="s">
        <v>433</v>
      </c>
      <c r="H62" t="s">
        <v>127</v>
      </c>
      <c r="I62" t="s">
        <v>1712</v>
      </c>
    </row>
    <row r="63" spans="1:9" x14ac:dyDescent="0.25">
      <c r="A63" t="s">
        <v>1564</v>
      </c>
      <c r="B63" t="str">
        <f t="shared" si="1"/>
        <v xml:space="preserve">Operative Note Fluids Section </v>
      </c>
      <c r="C63">
        <v>349</v>
      </c>
      <c r="D63" t="s">
        <v>1713</v>
      </c>
      <c r="F63" t="s">
        <v>128</v>
      </c>
      <c r="G63" t="s">
        <v>433</v>
      </c>
      <c r="H63" t="s">
        <v>129</v>
      </c>
      <c r="I63" t="s">
        <v>1713</v>
      </c>
    </row>
    <row r="64" spans="1:9" x14ac:dyDescent="0.25">
      <c r="A64" t="s">
        <v>1565</v>
      </c>
      <c r="B64" t="str">
        <f t="shared" si="1"/>
        <v>Operative Note Surgical Procedure Section</v>
      </c>
      <c r="C64">
        <v>350</v>
      </c>
      <c r="D64" t="s">
        <v>1714</v>
      </c>
      <c r="F64" t="s">
        <v>130</v>
      </c>
      <c r="G64" t="s">
        <v>433</v>
      </c>
      <c r="H64" t="s">
        <v>131</v>
      </c>
      <c r="I64" t="s">
        <v>1714</v>
      </c>
    </row>
    <row r="65" spans="1:9" x14ac:dyDescent="0.25">
      <c r="A65" t="s">
        <v>1566</v>
      </c>
      <c r="B65" t="str">
        <f t="shared" si="1"/>
        <v xml:space="preserve">Past Medical History (V3) </v>
      </c>
      <c r="C65">
        <v>352</v>
      </c>
      <c r="D65" t="s">
        <v>1715</v>
      </c>
      <c r="F65" t="s">
        <v>132</v>
      </c>
      <c r="G65" t="s">
        <v>433</v>
      </c>
      <c r="H65" t="s">
        <v>133</v>
      </c>
      <c r="I65" t="s">
        <v>1715</v>
      </c>
    </row>
    <row r="66" spans="1:9" x14ac:dyDescent="0.25">
      <c r="A66" t="s">
        <v>1567</v>
      </c>
      <c r="B66" t="str">
        <f t="shared" si="1"/>
        <v xml:space="preserve">Payers Section (V3) </v>
      </c>
      <c r="C66">
        <v>353</v>
      </c>
      <c r="D66" t="s">
        <v>1716</v>
      </c>
      <c r="F66" t="s">
        <v>134</v>
      </c>
      <c r="G66" t="s">
        <v>433</v>
      </c>
      <c r="H66" t="s">
        <v>135</v>
      </c>
      <c r="I66" t="s">
        <v>1716</v>
      </c>
    </row>
    <row r="67" spans="1:9" x14ac:dyDescent="0.25">
      <c r="A67" t="s">
        <v>1568</v>
      </c>
      <c r="B67" t="str">
        <f t="shared" si="1"/>
        <v>Physical Exam Section (V3)</v>
      </c>
      <c r="C67">
        <v>356</v>
      </c>
      <c r="D67" t="s">
        <v>1717</v>
      </c>
      <c r="F67" t="s">
        <v>136</v>
      </c>
      <c r="G67" t="s">
        <v>433</v>
      </c>
      <c r="H67" t="s">
        <v>137</v>
      </c>
      <c r="I67" t="s">
        <v>1717</v>
      </c>
    </row>
    <row r="68" spans="1:9" x14ac:dyDescent="0.25">
      <c r="A68" t="s">
        <v>1569</v>
      </c>
      <c r="B68" t="str">
        <f t="shared" si="1"/>
        <v>Plan of Treatment Section (V2)</v>
      </c>
      <c r="C68">
        <v>360</v>
      </c>
      <c r="D68" t="s">
        <v>1718</v>
      </c>
      <c r="F68" t="s">
        <v>138</v>
      </c>
      <c r="G68" t="s">
        <v>433</v>
      </c>
      <c r="H68" t="s">
        <v>139</v>
      </c>
      <c r="I68" t="s">
        <v>1718</v>
      </c>
    </row>
    <row r="69" spans="1:9" x14ac:dyDescent="0.25">
      <c r="A69" t="s">
        <v>1570</v>
      </c>
      <c r="B69" t="str">
        <f t="shared" si="1"/>
        <v xml:space="preserve">Planned Procedure Section (V2) </v>
      </c>
      <c r="C69">
        <v>365</v>
      </c>
      <c r="D69" t="s">
        <v>1719</v>
      </c>
      <c r="F69" t="s">
        <v>140</v>
      </c>
      <c r="G69" t="s">
        <v>433</v>
      </c>
      <c r="H69" t="s">
        <v>141</v>
      </c>
      <c r="I69" t="s">
        <v>1719</v>
      </c>
    </row>
    <row r="70" spans="1:9" x14ac:dyDescent="0.25">
      <c r="A70" t="s">
        <v>1571</v>
      </c>
      <c r="B70" t="str">
        <f t="shared" si="1"/>
        <v>Postoperative Diagnosis Section</v>
      </c>
      <c r="C70">
        <v>367</v>
      </c>
      <c r="D70" t="s">
        <v>1720</v>
      </c>
      <c r="F70" t="s">
        <v>142</v>
      </c>
      <c r="G70" t="s">
        <v>433</v>
      </c>
      <c r="H70" t="s">
        <v>143</v>
      </c>
      <c r="I70" t="s">
        <v>1720</v>
      </c>
    </row>
    <row r="71" spans="1:9" x14ac:dyDescent="0.25">
      <c r="A71" t="s">
        <v>1572</v>
      </c>
      <c r="B71" t="str">
        <f t="shared" si="1"/>
        <v xml:space="preserve">Postprocedure Diagnosis Section (V3) </v>
      </c>
      <c r="C71">
        <v>368</v>
      </c>
      <c r="D71" t="s">
        <v>1721</v>
      </c>
      <c r="F71" t="s">
        <v>144</v>
      </c>
      <c r="G71" t="s">
        <v>433</v>
      </c>
      <c r="H71" t="s">
        <v>145</v>
      </c>
      <c r="I71" t="s">
        <v>1721</v>
      </c>
    </row>
    <row r="72" spans="1:9" x14ac:dyDescent="0.25">
      <c r="A72" t="s">
        <v>1573</v>
      </c>
      <c r="B72" t="str">
        <f t="shared" si="1"/>
        <v xml:space="preserve">Preoperative Diagnosis Section (V3) </v>
      </c>
      <c r="C72">
        <v>370</v>
      </c>
      <c r="D72" t="s">
        <v>1722</v>
      </c>
      <c r="F72" t="s">
        <v>146</v>
      </c>
      <c r="G72" t="s">
        <v>433</v>
      </c>
      <c r="H72" t="s">
        <v>147</v>
      </c>
      <c r="I72" t="s">
        <v>1722</v>
      </c>
    </row>
    <row r="73" spans="1:9" x14ac:dyDescent="0.25">
      <c r="A73" t="s">
        <v>1574</v>
      </c>
      <c r="B73" t="str">
        <f t="shared" si="1"/>
        <v>Problem Section (entries optional) (V3)</v>
      </c>
      <c r="C73">
        <v>372</v>
      </c>
      <c r="D73" t="s">
        <v>1723</v>
      </c>
      <c r="F73" t="s">
        <v>148</v>
      </c>
      <c r="G73" t="s">
        <v>433</v>
      </c>
      <c r="H73" t="s">
        <v>149</v>
      </c>
      <c r="I73" t="s">
        <v>1723</v>
      </c>
    </row>
    <row r="74" spans="1:9" x14ac:dyDescent="0.25">
      <c r="A74" t="s">
        <v>1575</v>
      </c>
      <c r="B74" t="str">
        <f t="shared" si="1"/>
        <v xml:space="preserve"> Problem Section (entries required) (V3) </v>
      </c>
      <c r="C74">
        <v>374</v>
      </c>
      <c r="D74" t="s">
        <v>1724</v>
      </c>
      <c r="F74" t="s">
        <v>150</v>
      </c>
      <c r="G74" t="s">
        <v>433</v>
      </c>
      <c r="H74" t="s">
        <v>151</v>
      </c>
      <c r="I74" t="s">
        <v>1724</v>
      </c>
    </row>
    <row r="75" spans="1:9" x14ac:dyDescent="0.25">
      <c r="A75" t="s">
        <v>1576</v>
      </c>
      <c r="B75" t="str">
        <f t="shared" si="1"/>
        <v xml:space="preserve">Procedure Description Section </v>
      </c>
      <c r="C75">
        <v>378</v>
      </c>
      <c r="D75" t="s">
        <v>1725</v>
      </c>
      <c r="F75" t="s">
        <v>152</v>
      </c>
      <c r="G75" t="s">
        <v>433</v>
      </c>
      <c r="H75" t="s">
        <v>153</v>
      </c>
      <c r="I75" t="s">
        <v>1725</v>
      </c>
    </row>
    <row r="76" spans="1:9" x14ac:dyDescent="0.25">
      <c r="A76" t="s">
        <v>1577</v>
      </c>
      <c r="B76" t="str">
        <f t="shared" si="1"/>
        <v>Procedure Disposition Section</v>
      </c>
      <c r="C76">
        <v>380</v>
      </c>
      <c r="D76" t="s">
        <v>1726</v>
      </c>
      <c r="F76" t="s">
        <v>154</v>
      </c>
      <c r="G76" t="s">
        <v>433</v>
      </c>
      <c r="H76" t="s">
        <v>155</v>
      </c>
      <c r="I76" t="s">
        <v>1726</v>
      </c>
    </row>
    <row r="77" spans="1:9" x14ac:dyDescent="0.25">
      <c r="A77" t="s">
        <v>1578</v>
      </c>
      <c r="B77" t="str">
        <f t="shared" si="1"/>
        <v>Procedure Estimated Blood Loss Section</v>
      </c>
      <c r="C77">
        <v>381</v>
      </c>
      <c r="D77" t="s">
        <v>1727</v>
      </c>
      <c r="F77" t="s">
        <v>156</v>
      </c>
      <c r="G77" t="s">
        <v>433</v>
      </c>
      <c r="H77" t="s">
        <v>157</v>
      </c>
      <c r="I77" t="s">
        <v>1727</v>
      </c>
    </row>
    <row r="78" spans="1:9" x14ac:dyDescent="0.25">
      <c r="A78" t="s">
        <v>1579</v>
      </c>
      <c r="B78" t="str">
        <f t="shared" si="1"/>
        <v>Procedure Findings Section (V3)</v>
      </c>
      <c r="C78">
        <v>382</v>
      </c>
      <c r="D78" t="s">
        <v>1728</v>
      </c>
      <c r="F78" t="s">
        <v>158</v>
      </c>
      <c r="G78" t="s">
        <v>433</v>
      </c>
      <c r="H78" t="s">
        <v>159</v>
      </c>
      <c r="I78" t="s">
        <v>1728</v>
      </c>
    </row>
    <row r="79" spans="1:9" x14ac:dyDescent="0.25">
      <c r="A79" t="s">
        <v>1580</v>
      </c>
      <c r="B79" t="str">
        <f t="shared" si="1"/>
        <v xml:space="preserve">Procedure Implants Section </v>
      </c>
      <c r="C79">
        <v>384</v>
      </c>
      <c r="D79" t="s">
        <v>1729</v>
      </c>
      <c r="F79" t="s">
        <v>160</v>
      </c>
      <c r="G79" t="s">
        <v>433</v>
      </c>
      <c r="H79" t="s">
        <v>161</v>
      </c>
      <c r="I79" t="s">
        <v>1729</v>
      </c>
    </row>
    <row r="80" spans="1:9" x14ac:dyDescent="0.25">
      <c r="A80" t="s">
        <v>1581</v>
      </c>
      <c r="B80" t="str">
        <f t="shared" si="1"/>
        <v>Procedure Indications Section (V2)</v>
      </c>
      <c r="C80">
        <v>385</v>
      </c>
      <c r="D80" t="s">
        <v>1730</v>
      </c>
      <c r="F80" t="s">
        <v>162</v>
      </c>
      <c r="G80" t="s">
        <v>433</v>
      </c>
      <c r="H80" t="s">
        <v>163</v>
      </c>
      <c r="I80" t="s">
        <v>1730</v>
      </c>
    </row>
    <row r="81" spans="1:9" x14ac:dyDescent="0.25">
      <c r="A81" t="s">
        <v>1582</v>
      </c>
      <c r="B81" t="str">
        <f t="shared" si="1"/>
        <v>Procedure Specimens Taken Section</v>
      </c>
      <c r="C81">
        <v>387</v>
      </c>
      <c r="D81" t="s">
        <v>1731</v>
      </c>
      <c r="F81" t="s">
        <v>164</v>
      </c>
      <c r="G81" t="s">
        <v>433</v>
      </c>
      <c r="H81" t="s">
        <v>165</v>
      </c>
      <c r="I81" t="s">
        <v>1731</v>
      </c>
    </row>
    <row r="82" spans="1:9" x14ac:dyDescent="0.25">
      <c r="A82" t="s">
        <v>1583</v>
      </c>
      <c r="B82" t="str">
        <f t="shared" si="1"/>
        <v xml:space="preserve">Procedures Section (entries optional) (V2) </v>
      </c>
      <c r="C82">
        <v>388</v>
      </c>
      <c r="D82" t="s">
        <v>1732</v>
      </c>
      <c r="F82" t="s">
        <v>166</v>
      </c>
      <c r="G82" t="s">
        <v>433</v>
      </c>
      <c r="H82" t="s">
        <v>167</v>
      </c>
      <c r="I82" t="s">
        <v>1732</v>
      </c>
    </row>
    <row r="83" spans="1:9" x14ac:dyDescent="0.25">
      <c r="A83" t="s">
        <v>1584</v>
      </c>
      <c r="B83" t="str">
        <f t="shared" si="1"/>
        <v xml:space="preserve"> Procedures Section (entries required) (V2)</v>
      </c>
      <c r="C83">
        <v>390</v>
      </c>
      <c r="D83" t="s">
        <v>1733</v>
      </c>
      <c r="F83" t="s">
        <v>168</v>
      </c>
      <c r="G83" t="s">
        <v>433</v>
      </c>
      <c r="H83" t="s">
        <v>169</v>
      </c>
      <c r="I83" t="s">
        <v>1733</v>
      </c>
    </row>
    <row r="84" spans="1:9" x14ac:dyDescent="0.25">
      <c r="A84" t="s">
        <v>1585</v>
      </c>
      <c r="B84" t="str">
        <f t="shared" si="1"/>
        <v>Reason for Referral Section (V2)</v>
      </c>
      <c r="C84">
        <v>393</v>
      </c>
      <c r="D84" t="s">
        <v>1734</v>
      </c>
      <c r="F84" t="s">
        <v>170</v>
      </c>
      <c r="G84" t="s">
        <v>433</v>
      </c>
      <c r="H84" t="s">
        <v>171</v>
      </c>
      <c r="I84" t="s">
        <v>1734</v>
      </c>
    </row>
    <row r="85" spans="1:9" x14ac:dyDescent="0.25">
      <c r="A85" t="s">
        <v>1586</v>
      </c>
      <c r="B85" t="str">
        <f t="shared" si="1"/>
        <v xml:space="preserve">Reason for Visit Section </v>
      </c>
      <c r="C85">
        <v>395</v>
      </c>
      <c r="D85" t="s">
        <v>1735</v>
      </c>
      <c r="F85" t="s">
        <v>172</v>
      </c>
      <c r="G85" t="s">
        <v>433</v>
      </c>
      <c r="H85" t="s">
        <v>173</v>
      </c>
      <c r="I85" t="s">
        <v>1735</v>
      </c>
    </row>
    <row r="86" spans="1:9" x14ac:dyDescent="0.25">
      <c r="A86" t="s">
        <v>1587</v>
      </c>
      <c r="B86" t="str">
        <f t="shared" si="1"/>
        <v xml:space="preserve">Results Section (entries optional) (V3) </v>
      </c>
      <c r="C86">
        <v>397</v>
      </c>
      <c r="D86" t="s">
        <v>1736</v>
      </c>
      <c r="F86" t="s">
        <v>174</v>
      </c>
      <c r="G86" t="s">
        <v>433</v>
      </c>
      <c r="H86" t="s">
        <v>175</v>
      </c>
      <c r="I86" t="s">
        <v>1736</v>
      </c>
    </row>
    <row r="87" spans="1:9" x14ac:dyDescent="0.25">
      <c r="A87" t="s">
        <v>1588</v>
      </c>
      <c r="B87" t="str">
        <f t="shared" si="1"/>
        <v xml:space="preserve"> Results Section (entries required) (V3) </v>
      </c>
      <c r="C87">
        <v>399</v>
      </c>
      <c r="D87" t="s">
        <v>1737</v>
      </c>
      <c r="F87" t="s">
        <v>176</v>
      </c>
      <c r="G87" t="s">
        <v>433</v>
      </c>
      <c r="H87" t="s">
        <v>177</v>
      </c>
      <c r="I87" t="s">
        <v>1737</v>
      </c>
    </row>
    <row r="88" spans="1:9" x14ac:dyDescent="0.25">
      <c r="A88" t="s">
        <v>1589</v>
      </c>
      <c r="B88" t="str">
        <f t="shared" si="1"/>
        <v xml:space="preserve">Review of Systems Section </v>
      </c>
      <c r="C88">
        <v>401</v>
      </c>
      <c r="D88" t="s">
        <v>1738</v>
      </c>
      <c r="F88" t="s">
        <v>178</v>
      </c>
      <c r="G88" t="s">
        <v>433</v>
      </c>
      <c r="H88" t="s">
        <v>179</v>
      </c>
      <c r="I88" t="s">
        <v>1738</v>
      </c>
    </row>
    <row r="89" spans="1:9" x14ac:dyDescent="0.25">
      <c r="A89" t="s">
        <v>1590</v>
      </c>
      <c r="B89" t="str">
        <f t="shared" si="1"/>
        <v xml:space="preserve">Social History Section (V3) </v>
      </c>
      <c r="C89">
        <v>403</v>
      </c>
      <c r="D89" t="s">
        <v>1739</v>
      </c>
      <c r="F89" t="s">
        <v>180</v>
      </c>
      <c r="G89" t="s">
        <v>433</v>
      </c>
      <c r="H89" t="s">
        <v>181</v>
      </c>
      <c r="I89" t="s">
        <v>1739</v>
      </c>
    </row>
    <row r="90" spans="1:9" x14ac:dyDescent="0.25">
      <c r="A90" t="s">
        <v>1591</v>
      </c>
      <c r="B90" t="str">
        <f t="shared" si="1"/>
        <v>Subjective Section</v>
      </c>
      <c r="C90">
        <v>407</v>
      </c>
      <c r="D90" t="s">
        <v>1740</v>
      </c>
      <c r="F90" t="s">
        <v>182</v>
      </c>
      <c r="G90" t="s">
        <v>433</v>
      </c>
      <c r="H90" t="s">
        <v>183</v>
      </c>
      <c r="I90" t="s">
        <v>1740</v>
      </c>
    </row>
    <row r="91" spans="1:9" x14ac:dyDescent="0.25">
      <c r="A91" t="s">
        <v>1592</v>
      </c>
      <c r="B91" t="str">
        <f t="shared" si="1"/>
        <v xml:space="preserve">Surgery Description Section (DEPRECATED) </v>
      </c>
      <c r="C91">
        <v>408</v>
      </c>
      <c r="D91" t="s">
        <v>1741</v>
      </c>
      <c r="F91" t="s">
        <v>184</v>
      </c>
      <c r="G91" t="s">
        <v>433</v>
      </c>
      <c r="H91" t="s">
        <v>185</v>
      </c>
      <c r="I91" t="s">
        <v>1741</v>
      </c>
    </row>
    <row r="92" spans="1:9" x14ac:dyDescent="0.25">
      <c r="A92" t="s">
        <v>1593</v>
      </c>
      <c r="B92" t="str">
        <f t="shared" si="1"/>
        <v xml:space="preserve">Surgical Drains Section </v>
      </c>
      <c r="C92">
        <v>409</v>
      </c>
      <c r="D92" t="s">
        <v>1742</v>
      </c>
      <c r="F92" t="s">
        <v>186</v>
      </c>
      <c r="G92" t="s">
        <v>433</v>
      </c>
      <c r="H92" t="s">
        <v>187</v>
      </c>
      <c r="I92" t="s">
        <v>1742</v>
      </c>
    </row>
    <row r="93" spans="1:9" x14ac:dyDescent="0.25">
      <c r="A93" t="s">
        <v>1594</v>
      </c>
      <c r="B93" t="str">
        <f t="shared" si="1"/>
        <v>Vital Signs Section (entries optional) (V3)</v>
      </c>
      <c r="C93">
        <v>411</v>
      </c>
      <c r="D93" t="s">
        <v>1743</v>
      </c>
      <c r="F93" t="s">
        <v>188</v>
      </c>
      <c r="G93" t="s">
        <v>433</v>
      </c>
      <c r="H93" t="s">
        <v>189</v>
      </c>
      <c r="I93" t="s">
        <v>1743</v>
      </c>
    </row>
    <row r="94" spans="1:9" x14ac:dyDescent="0.25">
      <c r="A94" t="s">
        <v>1559</v>
      </c>
      <c r="B94" t="str">
        <f t="shared" si="1"/>
        <v xml:space="preserve">Vital Signs Section (entries required) (V3) </v>
      </c>
      <c r="C94">
        <v>412</v>
      </c>
      <c r="D94" t="s">
        <v>1744</v>
      </c>
      <c r="F94" t="s">
        <v>190</v>
      </c>
      <c r="G94" t="s">
        <v>433</v>
      </c>
      <c r="H94" t="s">
        <v>191</v>
      </c>
      <c r="I94" t="s">
        <v>1744</v>
      </c>
    </row>
    <row r="95" spans="1:9" x14ac:dyDescent="0.25">
      <c r="A95" t="s">
        <v>1550</v>
      </c>
      <c r="B95" t="str">
        <f t="shared" si="1"/>
        <v>Admission Medication (V2)</v>
      </c>
      <c r="C95">
        <v>415</v>
      </c>
      <c r="D95" t="s">
        <v>1745</v>
      </c>
      <c r="F95" t="s">
        <v>192</v>
      </c>
      <c r="G95" t="s">
        <v>432</v>
      </c>
      <c r="H95" t="s">
        <v>193</v>
      </c>
      <c r="I95" t="s">
        <v>1745</v>
      </c>
    </row>
    <row r="96" spans="1:9" x14ac:dyDescent="0.25">
      <c r="A96" t="s">
        <v>1551</v>
      </c>
      <c r="B96" t="str">
        <f t="shared" si="1"/>
        <v>Advance Directive Observation (V3)</v>
      </c>
      <c r="C96">
        <v>417</v>
      </c>
      <c r="D96" t="s">
        <v>1746</v>
      </c>
      <c r="F96" t="s">
        <v>194</v>
      </c>
      <c r="G96" t="s">
        <v>432</v>
      </c>
      <c r="H96" t="s">
        <v>195</v>
      </c>
      <c r="I96" t="s">
        <v>1746</v>
      </c>
    </row>
    <row r="97" spans="1:9" x14ac:dyDescent="0.25">
      <c r="A97" t="s">
        <v>1552</v>
      </c>
      <c r="B97" t="str">
        <f t="shared" si="1"/>
        <v xml:space="preserve">Advance Directive Organizer (V2) </v>
      </c>
      <c r="C97">
        <v>426</v>
      </c>
      <c r="D97" t="s">
        <v>1747</v>
      </c>
      <c r="F97" t="s">
        <v>196</v>
      </c>
      <c r="G97" t="s">
        <v>432</v>
      </c>
      <c r="H97" t="s">
        <v>197</v>
      </c>
      <c r="I97" t="s">
        <v>1747</v>
      </c>
    </row>
    <row r="98" spans="1:9" x14ac:dyDescent="0.25">
      <c r="A98" t="s">
        <v>1553</v>
      </c>
      <c r="B98" t="str">
        <f t="shared" si="1"/>
        <v>Age Observation</v>
      </c>
      <c r="C98">
        <v>430</v>
      </c>
      <c r="D98" t="s">
        <v>1748</v>
      </c>
      <c r="F98" t="s">
        <v>198</v>
      </c>
      <c r="G98" t="s">
        <v>432</v>
      </c>
      <c r="H98" t="s">
        <v>199</v>
      </c>
      <c r="I98" t="s">
        <v>1748</v>
      </c>
    </row>
    <row r="99" spans="1:9" x14ac:dyDescent="0.25">
      <c r="A99" t="s">
        <v>1554</v>
      </c>
      <c r="B99" t="str">
        <f t="shared" si="1"/>
        <v xml:space="preserve">Allergy Concern Act (V3) </v>
      </c>
      <c r="C99">
        <v>432</v>
      </c>
      <c r="D99" t="s">
        <v>1749</v>
      </c>
      <c r="F99" t="s">
        <v>200</v>
      </c>
      <c r="G99" t="s">
        <v>432</v>
      </c>
      <c r="H99" t="s">
        <v>201</v>
      </c>
      <c r="I99" t="s">
        <v>1749</v>
      </c>
    </row>
    <row r="100" spans="1:9" x14ac:dyDescent="0.25">
      <c r="A100" t="s">
        <v>1555</v>
      </c>
      <c r="B100" t="str">
        <f t="shared" si="1"/>
        <v>Allergy Status Observation</v>
      </c>
      <c r="C100">
        <v>436</v>
      </c>
      <c r="D100" t="s">
        <v>1750</v>
      </c>
      <c r="F100" t="s">
        <v>202</v>
      </c>
      <c r="G100" t="s">
        <v>432</v>
      </c>
      <c r="H100" t="s">
        <v>203</v>
      </c>
      <c r="I100" t="s">
        <v>1750</v>
      </c>
    </row>
    <row r="101" spans="1:9" x14ac:dyDescent="0.25">
      <c r="A101" t="s">
        <v>1556</v>
      </c>
      <c r="B101" t="str">
        <f t="shared" si="1"/>
        <v>Assessment Scale Observation</v>
      </c>
      <c r="C101">
        <v>438</v>
      </c>
      <c r="D101" t="s">
        <v>1751</v>
      </c>
      <c r="F101" t="s">
        <v>204</v>
      </c>
      <c r="G101" t="s">
        <v>432</v>
      </c>
      <c r="H101" t="s">
        <v>205</v>
      </c>
      <c r="I101" t="s">
        <v>1751</v>
      </c>
    </row>
    <row r="102" spans="1:9" x14ac:dyDescent="0.25">
      <c r="A102" t="s">
        <v>1557</v>
      </c>
      <c r="B102" t="str">
        <f t="shared" si="1"/>
        <v>Assessment Scale Supporting Observation</v>
      </c>
      <c r="C102">
        <v>441</v>
      </c>
      <c r="D102" t="s">
        <v>1752</v>
      </c>
      <c r="F102" t="s">
        <v>206</v>
      </c>
      <c r="G102" t="s">
        <v>432</v>
      </c>
      <c r="H102" t="s">
        <v>207</v>
      </c>
      <c r="I102" t="s">
        <v>1752</v>
      </c>
    </row>
    <row r="103" spans="1:9" x14ac:dyDescent="0.25">
      <c r="A103" t="s">
        <v>1558</v>
      </c>
      <c r="B103" t="str">
        <f t="shared" si="1"/>
        <v>Authorization Activity</v>
      </c>
      <c r="C103">
        <v>443</v>
      </c>
      <c r="D103" t="s">
        <v>1753</v>
      </c>
      <c r="F103" t="s">
        <v>208</v>
      </c>
      <c r="G103" t="s">
        <v>432</v>
      </c>
      <c r="H103" t="s">
        <v>209</v>
      </c>
      <c r="I103" t="s">
        <v>1753</v>
      </c>
    </row>
    <row r="104" spans="1:9" x14ac:dyDescent="0.25">
      <c r="A104" t="s">
        <v>1459</v>
      </c>
      <c r="B104" t="str">
        <f t="shared" si="1"/>
        <v xml:space="preserve">Boundary Observation </v>
      </c>
      <c r="C104">
        <v>444</v>
      </c>
      <c r="D104" t="s">
        <v>1754</v>
      </c>
      <c r="F104" t="s">
        <v>210</v>
      </c>
      <c r="G104" t="s">
        <v>432</v>
      </c>
      <c r="H104" t="s">
        <v>211</v>
      </c>
      <c r="I104" t="s">
        <v>1754</v>
      </c>
    </row>
    <row r="105" spans="1:9" x14ac:dyDescent="0.25">
      <c r="A105" t="s">
        <v>1460</v>
      </c>
      <c r="B105" t="str">
        <f t="shared" si="1"/>
        <v xml:space="preserve">Caregiver Characteristics </v>
      </c>
      <c r="C105">
        <v>445</v>
      </c>
      <c r="D105" t="s">
        <v>1755</v>
      </c>
      <c r="F105" t="s">
        <v>212</v>
      </c>
      <c r="G105" t="s">
        <v>432</v>
      </c>
      <c r="H105" t="s">
        <v>213</v>
      </c>
      <c r="I105" t="s">
        <v>1755</v>
      </c>
    </row>
    <row r="106" spans="1:9" x14ac:dyDescent="0.25">
      <c r="A106" t="s">
        <v>1461</v>
      </c>
      <c r="B106" t="str">
        <f t="shared" si="1"/>
        <v>Characteristics of Home Environment</v>
      </c>
      <c r="C106">
        <v>447</v>
      </c>
      <c r="D106" t="s">
        <v>1756</v>
      </c>
      <c r="F106" t="s">
        <v>214</v>
      </c>
      <c r="G106" t="s">
        <v>432</v>
      </c>
      <c r="H106" t="s">
        <v>215</v>
      </c>
      <c r="I106" t="s">
        <v>1756</v>
      </c>
    </row>
    <row r="107" spans="1:9" x14ac:dyDescent="0.25">
      <c r="A107" t="s">
        <v>1462</v>
      </c>
      <c r="B107" t="str">
        <f t="shared" si="1"/>
        <v>Code Observations</v>
      </c>
      <c r="C107">
        <v>450</v>
      </c>
      <c r="D107" t="s">
        <v>1757</v>
      </c>
      <c r="F107" t="s">
        <v>216</v>
      </c>
      <c r="G107" t="s">
        <v>432</v>
      </c>
      <c r="H107" t="s">
        <v>217</v>
      </c>
      <c r="I107" t="s">
        <v>1757</v>
      </c>
    </row>
    <row r="108" spans="1:9" x14ac:dyDescent="0.25">
      <c r="A108" t="s">
        <v>1463</v>
      </c>
      <c r="B108" t="str">
        <f t="shared" si="1"/>
        <v>Cognitive Status Problem Observation (DEPRECATED)</v>
      </c>
      <c r="C108">
        <v>452</v>
      </c>
      <c r="D108" t="s">
        <v>1758</v>
      </c>
      <c r="F108" t="s">
        <v>218</v>
      </c>
      <c r="G108" t="s">
        <v>432</v>
      </c>
      <c r="H108" t="s">
        <v>219</v>
      </c>
      <c r="I108" t="s">
        <v>1758</v>
      </c>
    </row>
    <row r="109" spans="1:9" x14ac:dyDescent="0.25">
      <c r="A109" t="s">
        <v>1464</v>
      </c>
      <c r="B109" t="str">
        <f t="shared" si="1"/>
        <v xml:space="preserve">Comment Activity </v>
      </c>
      <c r="C109">
        <v>455</v>
      </c>
      <c r="D109" t="s">
        <v>1759</v>
      </c>
      <c r="F109" t="s">
        <v>220</v>
      </c>
      <c r="G109" t="s">
        <v>432</v>
      </c>
      <c r="H109" t="s">
        <v>221</v>
      </c>
      <c r="I109" t="s">
        <v>1759</v>
      </c>
    </row>
    <row r="110" spans="1:9" x14ac:dyDescent="0.25">
      <c r="A110" t="s">
        <v>1465</v>
      </c>
      <c r="B110" t="str">
        <f t="shared" si="1"/>
        <v xml:space="preserve">Coverage Activity (V3) </v>
      </c>
      <c r="C110">
        <v>457</v>
      </c>
      <c r="D110" t="s">
        <v>1760</v>
      </c>
      <c r="F110" t="s">
        <v>222</v>
      </c>
      <c r="G110" t="s">
        <v>432</v>
      </c>
      <c r="H110" t="s">
        <v>223</v>
      </c>
      <c r="I110" t="s">
        <v>1760</v>
      </c>
    </row>
    <row r="111" spans="1:9" x14ac:dyDescent="0.25">
      <c r="A111" t="s">
        <v>1466</v>
      </c>
      <c r="B111" t="str">
        <f t="shared" si="1"/>
        <v xml:space="preserve">Criticality Observation </v>
      </c>
      <c r="C111">
        <v>460</v>
      </c>
      <c r="D111" t="s">
        <v>1761</v>
      </c>
      <c r="F111" t="s">
        <v>224</v>
      </c>
      <c r="G111" t="s">
        <v>432</v>
      </c>
      <c r="H111" t="s">
        <v>225</v>
      </c>
      <c r="I111" t="s">
        <v>1761</v>
      </c>
    </row>
    <row r="112" spans="1:9" x14ac:dyDescent="0.25">
      <c r="A112" t="s">
        <v>1467</v>
      </c>
      <c r="B112" t="str">
        <f t="shared" si="1"/>
        <v>Cultural and Religious Observation</v>
      </c>
      <c r="C112">
        <v>462</v>
      </c>
      <c r="D112" t="s">
        <v>1762</v>
      </c>
      <c r="F112" t="s">
        <v>226</v>
      </c>
      <c r="G112" t="s">
        <v>432</v>
      </c>
      <c r="H112" t="s">
        <v>227</v>
      </c>
      <c r="I112" t="s">
        <v>1762</v>
      </c>
    </row>
    <row r="113" spans="1:9" x14ac:dyDescent="0.25">
      <c r="A113" t="s">
        <v>1468</v>
      </c>
      <c r="B113" t="str">
        <f t="shared" si="1"/>
        <v>Deceased Observation (V3)</v>
      </c>
      <c r="C113">
        <v>463</v>
      </c>
      <c r="D113" t="s">
        <v>1763</v>
      </c>
      <c r="F113" t="s">
        <v>228</v>
      </c>
      <c r="G113" t="s">
        <v>432</v>
      </c>
      <c r="H113" t="s">
        <v>229</v>
      </c>
      <c r="I113" t="s">
        <v>1763</v>
      </c>
    </row>
    <row r="114" spans="1:9" x14ac:dyDescent="0.25">
      <c r="A114" t="s">
        <v>1469</v>
      </c>
      <c r="B114" t="str">
        <f t="shared" si="1"/>
        <v>Discharge Medication (V3)</v>
      </c>
      <c r="C114">
        <v>467</v>
      </c>
      <c r="D114" t="s">
        <v>1764</v>
      </c>
      <c r="F114" t="s">
        <v>230</v>
      </c>
      <c r="G114" t="s">
        <v>432</v>
      </c>
      <c r="H114" t="s">
        <v>231</v>
      </c>
      <c r="I114" t="s">
        <v>1764</v>
      </c>
    </row>
    <row r="115" spans="1:9" x14ac:dyDescent="0.25">
      <c r="A115" t="s">
        <v>1470</v>
      </c>
      <c r="B115" t="str">
        <f t="shared" si="1"/>
        <v xml:space="preserve">Drug Monitoring Act </v>
      </c>
      <c r="C115">
        <v>470</v>
      </c>
      <c r="D115" t="s">
        <v>1765</v>
      </c>
      <c r="F115" t="s">
        <v>232</v>
      </c>
      <c r="G115" t="s">
        <v>432</v>
      </c>
      <c r="H115" t="s">
        <v>233</v>
      </c>
      <c r="I115" t="s">
        <v>1765</v>
      </c>
    </row>
    <row r="116" spans="1:9" x14ac:dyDescent="0.25">
      <c r="A116" t="s">
        <v>1471</v>
      </c>
      <c r="B116" t="str">
        <f t="shared" si="1"/>
        <v xml:space="preserve">Drug Vehicle </v>
      </c>
      <c r="C116">
        <v>474</v>
      </c>
      <c r="D116" t="s">
        <v>1766</v>
      </c>
      <c r="F116" t="s">
        <v>234</v>
      </c>
      <c r="G116" t="s">
        <v>432</v>
      </c>
      <c r="H116" t="s">
        <v>235</v>
      </c>
      <c r="I116" t="s">
        <v>1766</v>
      </c>
    </row>
    <row r="117" spans="1:9" x14ac:dyDescent="0.25">
      <c r="A117" t="s">
        <v>1472</v>
      </c>
      <c r="B117" t="str">
        <f t="shared" si="1"/>
        <v xml:space="preserve">Encounter Activity (V3) </v>
      </c>
      <c r="C117">
        <v>475</v>
      </c>
      <c r="D117" t="s">
        <v>1767</v>
      </c>
      <c r="F117" t="s">
        <v>236</v>
      </c>
      <c r="G117" t="s">
        <v>432</v>
      </c>
      <c r="H117" t="s">
        <v>237</v>
      </c>
      <c r="I117" t="s">
        <v>1767</v>
      </c>
    </row>
    <row r="118" spans="1:9" x14ac:dyDescent="0.25">
      <c r="A118" t="s">
        <v>1473</v>
      </c>
      <c r="B118" t="str">
        <f t="shared" si="1"/>
        <v>Encounter Diagnosis (V3)</v>
      </c>
      <c r="C118">
        <v>487</v>
      </c>
      <c r="D118" t="s">
        <v>1768</v>
      </c>
      <c r="F118" t="s">
        <v>238</v>
      </c>
      <c r="G118" t="s">
        <v>432</v>
      </c>
      <c r="H118" t="s">
        <v>239</v>
      </c>
      <c r="I118" t="s">
        <v>1768</v>
      </c>
    </row>
    <row r="119" spans="1:9" x14ac:dyDescent="0.25">
      <c r="A119" t="s">
        <v>1474</v>
      </c>
      <c r="B119" t="str">
        <f t="shared" si="1"/>
        <v xml:space="preserve">Entry Reference </v>
      </c>
      <c r="C119">
        <v>489</v>
      </c>
      <c r="D119" t="s">
        <v>1769</v>
      </c>
      <c r="F119" t="s">
        <v>240</v>
      </c>
      <c r="G119" t="s">
        <v>432</v>
      </c>
      <c r="H119" t="s">
        <v>241</v>
      </c>
      <c r="I119" t="s">
        <v>1769</v>
      </c>
    </row>
    <row r="120" spans="1:9" x14ac:dyDescent="0.25">
      <c r="A120" t="s">
        <v>1475</v>
      </c>
      <c r="B120" t="str">
        <f t="shared" si="1"/>
        <v>Estimated Date of Delivery</v>
      </c>
      <c r="C120">
        <v>494</v>
      </c>
      <c r="D120" t="s">
        <v>1770</v>
      </c>
      <c r="F120" t="s">
        <v>242</v>
      </c>
      <c r="G120" t="s">
        <v>432</v>
      </c>
      <c r="H120" t="s">
        <v>243</v>
      </c>
      <c r="I120" t="s">
        <v>1770</v>
      </c>
    </row>
    <row r="121" spans="1:9" x14ac:dyDescent="0.25">
      <c r="A121" t="s">
        <v>1476</v>
      </c>
      <c r="B121" t="str">
        <f t="shared" si="1"/>
        <v>External Document Reference</v>
      </c>
      <c r="C121">
        <v>495</v>
      </c>
      <c r="D121" t="s">
        <v>1771</v>
      </c>
      <c r="F121" t="s">
        <v>244</v>
      </c>
      <c r="G121" t="s">
        <v>432</v>
      </c>
      <c r="H121" t="s">
        <v>245</v>
      </c>
      <c r="I121" t="s">
        <v>1771</v>
      </c>
    </row>
    <row r="122" spans="1:9" x14ac:dyDescent="0.25">
      <c r="A122" t="s">
        <v>1477</v>
      </c>
      <c r="B122" t="str">
        <f t="shared" si="1"/>
        <v xml:space="preserve">Family History Death Observation </v>
      </c>
      <c r="C122">
        <v>497</v>
      </c>
      <c r="D122" t="s">
        <v>1772</v>
      </c>
      <c r="F122" t="s">
        <v>246</v>
      </c>
      <c r="G122" t="s">
        <v>432</v>
      </c>
      <c r="H122" t="s">
        <v>247</v>
      </c>
      <c r="I122" t="s">
        <v>1772</v>
      </c>
    </row>
    <row r="123" spans="1:9" x14ac:dyDescent="0.25">
      <c r="A123" t="s">
        <v>1478</v>
      </c>
      <c r="B123" t="str">
        <f t="shared" ref="B123:B186" si="2">LEFT(A123,LEN(A123)-3)</f>
        <v>Family History Observation (V3)</v>
      </c>
      <c r="C123">
        <v>499</v>
      </c>
      <c r="D123" t="s">
        <v>1773</v>
      </c>
      <c r="F123" t="s">
        <v>248</v>
      </c>
      <c r="G123" t="s">
        <v>432</v>
      </c>
      <c r="H123" t="s">
        <v>249</v>
      </c>
      <c r="I123" t="s">
        <v>1773</v>
      </c>
    </row>
    <row r="124" spans="1:9" x14ac:dyDescent="0.25">
      <c r="A124" t="s">
        <v>1479</v>
      </c>
      <c r="B124" t="str">
        <f t="shared" si="2"/>
        <v xml:space="preserve">Family History Organizer (V3) </v>
      </c>
      <c r="C124">
        <v>504</v>
      </c>
      <c r="D124" t="s">
        <v>1774</v>
      </c>
      <c r="F124" t="s">
        <v>250</v>
      </c>
      <c r="G124" t="s">
        <v>432</v>
      </c>
      <c r="H124" t="s">
        <v>251</v>
      </c>
      <c r="I124" t="s">
        <v>1774</v>
      </c>
    </row>
    <row r="125" spans="1:9" x14ac:dyDescent="0.25">
      <c r="A125" t="s">
        <v>1480</v>
      </c>
      <c r="B125" t="str">
        <f t="shared" si="2"/>
        <v xml:space="preserve">Functional Status Observation (V2) </v>
      </c>
      <c r="C125">
        <v>508</v>
      </c>
      <c r="D125" t="s">
        <v>1775</v>
      </c>
      <c r="F125" t="s">
        <v>252</v>
      </c>
      <c r="G125" t="s">
        <v>432</v>
      </c>
      <c r="H125" t="s">
        <v>253</v>
      </c>
      <c r="I125" t="s">
        <v>1775</v>
      </c>
    </row>
    <row r="126" spans="1:9" x14ac:dyDescent="0.25">
      <c r="A126" t="s">
        <v>1481</v>
      </c>
      <c r="B126" t="str">
        <f t="shared" si="2"/>
        <v xml:space="preserve">Functional Status Organizer (V2) </v>
      </c>
      <c r="C126">
        <v>511</v>
      </c>
      <c r="D126" t="s">
        <v>1776</v>
      </c>
      <c r="F126" t="s">
        <v>254</v>
      </c>
      <c r="G126" t="s">
        <v>432</v>
      </c>
      <c r="H126" t="s">
        <v>255</v>
      </c>
      <c r="I126" t="s">
        <v>1776</v>
      </c>
    </row>
    <row r="127" spans="1:9" x14ac:dyDescent="0.25">
      <c r="A127" t="s">
        <v>1482</v>
      </c>
      <c r="B127" t="str">
        <f t="shared" si="2"/>
        <v>Functional Status Problem Observation (DEPRECATED)</v>
      </c>
      <c r="C127">
        <v>515</v>
      </c>
      <c r="D127" t="s">
        <v>1777</v>
      </c>
      <c r="F127" t="s">
        <v>256</v>
      </c>
      <c r="G127" t="s">
        <v>432</v>
      </c>
      <c r="H127" t="s">
        <v>257</v>
      </c>
      <c r="I127" t="s">
        <v>1777</v>
      </c>
    </row>
    <row r="128" spans="1:9" x14ac:dyDescent="0.25">
      <c r="A128" t="s">
        <v>1483</v>
      </c>
      <c r="B128" t="str">
        <f t="shared" si="2"/>
        <v xml:space="preserve">Goal Observation </v>
      </c>
      <c r="C128">
        <v>518</v>
      </c>
      <c r="D128" t="s">
        <v>1778</v>
      </c>
      <c r="F128" t="s">
        <v>258</v>
      </c>
      <c r="G128" t="s">
        <v>432</v>
      </c>
      <c r="H128" t="s">
        <v>259</v>
      </c>
      <c r="I128" t="s">
        <v>1778</v>
      </c>
    </row>
    <row r="129" spans="1:9" x14ac:dyDescent="0.25">
      <c r="A129" t="s">
        <v>1484</v>
      </c>
      <c r="B129" t="str">
        <f t="shared" si="2"/>
        <v xml:space="preserve">Handoff Communication Participants </v>
      </c>
      <c r="C129">
        <v>524</v>
      </c>
      <c r="D129" t="s">
        <v>1779</v>
      </c>
      <c r="F129" t="s">
        <v>260</v>
      </c>
      <c r="G129" t="s">
        <v>432</v>
      </c>
      <c r="H129" t="s">
        <v>261</v>
      </c>
      <c r="I129" t="s">
        <v>1779</v>
      </c>
    </row>
    <row r="130" spans="1:9" x14ac:dyDescent="0.25">
      <c r="A130" t="s">
        <v>1485</v>
      </c>
      <c r="B130" t="str">
        <f t="shared" si="2"/>
        <v>Health Concern Act (V2)</v>
      </c>
      <c r="C130">
        <v>528</v>
      </c>
      <c r="D130" t="s">
        <v>1780</v>
      </c>
      <c r="F130" t="s">
        <v>262</v>
      </c>
      <c r="G130" t="s">
        <v>432</v>
      </c>
      <c r="H130" t="s">
        <v>263</v>
      </c>
      <c r="I130" t="s">
        <v>1780</v>
      </c>
    </row>
    <row r="131" spans="1:9" x14ac:dyDescent="0.25">
      <c r="A131" t="s">
        <v>1486</v>
      </c>
      <c r="B131" t="str">
        <f t="shared" si="2"/>
        <v>Health Status Observation (V2)</v>
      </c>
      <c r="C131">
        <v>544</v>
      </c>
      <c r="D131" t="s">
        <v>1781</v>
      </c>
      <c r="F131" t="s">
        <v>264</v>
      </c>
      <c r="G131" t="s">
        <v>432</v>
      </c>
      <c r="H131" t="s">
        <v>265</v>
      </c>
      <c r="I131" t="s">
        <v>1781</v>
      </c>
    </row>
    <row r="132" spans="1:9" x14ac:dyDescent="0.25">
      <c r="A132" t="s">
        <v>1487</v>
      </c>
      <c r="B132" t="str">
        <f t="shared" si="2"/>
        <v xml:space="preserve">Highest Pressure Ulcer Stage </v>
      </c>
      <c r="C132">
        <v>547</v>
      </c>
      <c r="D132" t="s">
        <v>1782</v>
      </c>
      <c r="F132" t="s">
        <v>266</v>
      </c>
      <c r="G132" t="s">
        <v>432</v>
      </c>
      <c r="H132" t="s">
        <v>267</v>
      </c>
      <c r="I132" t="s">
        <v>1782</v>
      </c>
    </row>
    <row r="133" spans="1:9" x14ac:dyDescent="0.25">
      <c r="A133" t="s">
        <v>1488</v>
      </c>
      <c r="B133" t="str">
        <f t="shared" si="2"/>
        <v>Hospital Admission Diagnosis (V3)</v>
      </c>
      <c r="C133">
        <v>548</v>
      </c>
      <c r="D133" t="s">
        <v>1783</v>
      </c>
      <c r="F133" t="s">
        <v>268</v>
      </c>
      <c r="G133" t="s">
        <v>432</v>
      </c>
      <c r="H133" t="s">
        <v>269</v>
      </c>
      <c r="I133" t="s">
        <v>1783</v>
      </c>
    </row>
    <row r="134" spans="1:9" x14ac:dyDescent="0.25">
      <c r="A134" t="s">
        <v>1489</v>
      </c>
      <c r="B134" t="str">
        <f t="shared" si="2"/>
        <v>Hospital Discharge Diagnosis (V3)</v>
      </c>
      <c r="C134">
        <v>550</v>
      </c>
      <c r="D134" t="s">
        <v>1784</v>
      </c>
      <c r="F134" t="s">
        <v>270</v>
      </c>
      <c r="G134" t="s">
        <v>432</v>
      </c>
      <c r="H134" t="s">
        <v>271</v>
      </c>
      <c r="I134" t="s">
        <v>1784</v>
      </c>
    </row>
    <row r="135" spans="1:9" x14ac:dyDescent="0.25">
      <c r="A135" t="s">
        <v>1490</v>
      </c>
      <c r="B135" t="str">
        <f t="shared" si="2"/>
        <v>Immunization Activity (V3)</v>
      </c>
      <c r="C135">
        <v>553</v>
      </c>
      <c r="D135" t="s">
        <v>1785</v>
      </c>
      <c r="F135" t="s">
        <v>272</v>
      </c>
      <c r="G135" t="s">
        <v>432</v>
      </c>
      <c r="H135" t="s">
        <v>273</v>
      </c>
      <c r="I135" t="s">
        <v>1785</v>
      </c>
    </row>
    <row r="136" spans="1:9" x14ac:dyDescent="0.25">
      <c r="A136" t="s">
        <v>1491</v>
      </c>
      <c r="B136" t="str">
        <f t="shared" si="2"/>
        <v xml:space="preserve">Immunization Medication Information (V2) </v>
      </c>
      <c r="C136">
        <v>567</v>
      </c>
      <c r="D136" t="s">
        <v>1786</v>
      </c>
      <c r="F136" t="s">
        <v>274</v>
      </c>
      <c r="G136" t="s">
        <v>432</v>
      </c>
      <c r="H136" t="s">
        <v>275</v>
      </c>
      <c r="I136" t="s">
        <v>1786</v>
      </c>
    </row>
    <row r="137" spans="1:9" x14ac:dyDescent="0.25">
      <c r="A137" t="s">
        <v>1492</v>
      </c>
      <c r="B137" t="str">
        <f t="shared" si="2"/>
        <v>Immunization Refusal Reason</v>
      </c>
      <c r="C137">
        <v>573</v>
      </c>
      <c r="D137" t="s">
        <v>1787</v>
      </c>
      <c r="F137" t="s">
        <v>276</v>
      </c>
      <c r="G137" t="s">
        <v>432</v>
      </c>
      <c r="H137" t="s">
        <v>277</v>
      </c>
      <c r="I137" t="s">
        <v>1787</v>
      </c>
    </row>
    <row r="138" spans="1:9" x14ac:dyDescent="0.25">
      <c r="A138" t="s">
        <v>1493</v>
      </c>
      <c r="B138" t="str">
        <f t="shared" si="2"/>
        <v xml:space="preserve">Indication (V2) </v>
      </c>
      <c r="C138">
        <v>575</v>
      </c>
      <c r="D138" t="s">
        <v>1788</v>
      </c>
      <c r="F138" t="s">
        <v>278</v>
      </c>
      <c r="G138" t="s">
        <v>432</v>
      </c>
      <c r="H138" t="s">
        <v>279</v>
      </c>
      <c r="I138" t="s">
        <v>1788</v>
      </c>
    </row>
    <row r="139" spans="1:9" x14ac:dyDescent="0.25">
      <c r="A139" t="s">
        <v>1494</v>
      </c>
      <c r="B139" t="str">
        <f t="shared" si="2"/>
        <v>Instruction (V2)</v>
      </c>
      <c r="C139">
        <v>578</v>
      </c>
      <c r="D139" t="s">
        <v>1789</v>
      </c>
      <c r="F139" t="s">
        <v>280</v>
      </c>
      <c r="G139" t="s">
        <v>432</v>
      </c>
      <c r="H139" t="s">
        <v>281</v>
      </c>
      <c r="I139" t="s">
        <v>1789</v>
      </c>
    </row>
    <row r="140" spans="1:9" x14ac:dyDescent="0.25">
      <c r="A140" t="s">
        <v>1495</v>
      </c>
      <c r="B140" t="str">
        <f t="shared" si="2"/>
        <v xml:space="preserve">Intervention Act (V2) </v>
      </c>
      <c r="C140">
        <v>581</v>
      </c>
      <c r="D140" t="s">
        <v>1790</v>
      </c>
      <c r="F140" t="s">
        <v>282</v>
      </c>
      <c r="G140" t="s">
        <v>432</v>
      </c>
      <c r="H140" t="s">
        <v>283</v>
      </c>
      <c r="I140" t="s">
        <v>1790</v>
      </c>
    </row>
    <row r="141" spans="1:9" x14ac:dyDescent="0.25">
      <c r="A141" t="s">
        <v>1496</v>
      </c>
      <c r="B141" t="str">
        <f t="shared" si="2"/>
        <v xml:space="preserve">Medical Equipment Organizer </v>
      </c>
      <c r="C141">
        <v>590</v>
      </c>
      <c r="D141" t="s">
        <v>1791</v>
      </c>
      <c r="F141" t="s">
        <v>284</v>
      </c>
      <c r="G141" t="s">
        <v>432</v>
      </c>
      <c r="H141" t="s">
        <v>651</v>
      </c>
      <c r="I141" t="s">
        <v>1791</v>
      </c>
    </row>
    <row r="142" spans="1:9" x14ac:dyDescent="0.25">
      <c r="A142" t="s">
        <v>1497</v>
      </c>
      <c r="B142" t="str">
        <f t="shared" si="2"/>
        <v xml:space="preserve">Medication Activity (V2) </v>
      </c>
      <c r="C142">
        <v>594</v>
      </c>
      <c r="D142" t="s">
        <v>1792</v>
      </c>
      <c r="F142" t="s">
        <v>285</v>
      </c>
      <c r="G142" t="s">
        <v>432</v>
      </c>
      <c r="H142" t="s">
        <v>286</v>
      </c>
      <c r="I142" t="s">
        <v>1792</v>
      </c>
    </row>
    <row r="143" spans="1:9" x14ac:dyDescent="0.25">
      <c r="A143" t="s">
        <v>1498</v>
      </c>
      <c r="B143" t="str">
        <f t="shared" si="2"/>
        <v>Medication Dispense (V2)</v>
      </c>
      <c r="C143">
        <v>604</v>
      </c>
      <c r="D143" t="s">
        <v>1793</v>
      </c>
      <c r="F143" t="s">
        <v>287</v>
      </c>
      <c r="G143" t="s">
        <v>432</v>
      </c>
      <c r="H143" t="s">
        <v>288</v>
      </c>
      <c r="I143" t="s">
        <v>1793</v>
      </c>
    </row>
    <row r="144" spans="1:9" x14ac:dyDescent="0.25">
      <c r="A144" t="s">
        <v>1499</v>
      </c>
      <c r="B144" t="str">
        <f t="shared" si="2"/>
        <v xml:space="preserve">Medication Free Text Sig </v>
      </c>
      <c r="C144">
        <v>607</v>
      </c>
      <c r="D144" t="s">
        <v>1794</v>
      </c>
      <c r="F144" t="s">
        <v>289</v>
      </c>
      <c r="G144" t="s">
        <v>432</v>
      </c>
      <c r="H144" t="s">
        <v>290</v>
      </c>
      <c r="I144" t="s">
        <v>1794</v>
      </c>
    </row>
    <row r="145" spans="1:9" x14ac:dyDescent="0.25">
      <c r="A145" t="s">
        <v>1500</v>
      </c>
      <c r="B145" t="str">
        <f t="shared" si="2"/>
        <v>Medication Information (V2)</v>
      </c>
      <c r="C145">
        <v>609</v>
      </c>
      <c r="D145" t="s">
        <v>1795</v>
      </c>
      <c r="F145" t="s">
        <v>291</v>
      </c>
      <c r="G145" t="s">
        <v>432</v>
      </c>
      <c r="H145" t="s">
        <v>292</v>
      </c>
      <c r="I145" t="s">
        <v>1795</v>
      </c>
    </row>
    <row r="146" spans="1:9" x14ac:dyDescent="0.25">
      <c r="A146" t="s">
        <v>1501</v>
      </c>
      <c r="B146" t="str">
        <f t="shared" si="2"/>
        <v xml:space="preserve">Medication Supply Order (V2) </v>
      </c>
      <c r="C146">
        <v>617</v>
      </c>
      <c r="D146" t="s">
        <v>1796</v>
      </c>
      <c r="F146" t="s">
        <v>293</v>
      </c>
      <c r="G146" t="s">
        <v>432</v>
      </c>
      <c r="H146" t="s">
        <v>294</v>
      </c>
      <c r="I146" t="s">
        <v>1796</v>
      </c>
    </row>
    <row r="147" spans="1:9" x14ac:dyDescent="0.25">
      <c r="A147" t="s">
        <v>1502</v>
      </c>
      <c r="B147" t="str">
        <f t="shared" si="2"/>
        <v>Mental Status Observation (V3)</v>
      </c>
      <c r="C147">
        <v>620</v>
      </c>
      <c r="D147" t="s">
        <v>1797</v>
      </c>
      <c r="F147" t="s">
        <v>295</v>
      </c>
      <c r="G147" t="s">
        <v>432</v>
      </c>
      <c r="H147" t="s">
        <v>296</v>
      </c>
      <c r="I147" t="s">
        <v>1797</v>
      </c>
    </row>
    <row r="148" spans="1:9" x14ac:dyDescent="0.25">
      <c r="A148" t="s">
        <v>1503</v>
      </c>
      <c r="B148" t="str">
        <f t="shared" si="2"/>
        <v xml:space="preserve">Mental Status Organizer (V3) </v>
      </c>
      <c r="C148">
        <v>625</v>
      </c>
      <c r="D148" t="s">
        <v>1798</v>
      </c>
      <c r="F148" t="s">
        <v>297</v>
      </c>
      <c r="G148" t="s">
        <v>432</v>
      </c>
      <c r="H148" t="s">
        <v>298</v>
      </c>
      <c r="I148" t="s">
        <v>1798</v>
      </c>
    </row>
    <row r="149" spans="1:9" x14ac:dyDescent="0.25">
      <c r="A149" t="s">
        <v>1504</v>
      </c>
      <c r="B149" t="str">
        <f t="shared" si="2"/>
        <v xml:space="preserve">Non-Medicinal Supply Activity (V2) </v>
      </c>
      <c r="C149">
        <v>628</v>
      </c>
      <c r="D149" t="s">
        <v>1799</v>
      </c>
      <c r="F149" t="s">
        <v>299</v>
      </c>
      <c r="G149" t="s">
        <v>432</v>
      </c>
      <c r="H149" t="s">
        <v>300</v>
      </c>
      <c r="I149" t="s">
        <v>1799</v>
      </c>
    </row>
    <row r="150" spans="1:9" x14ac:dyDescent="0.25">
      <c r="A150" t="s">
        <v>1505</v>
      </c>
      <c r="B150" t="str">
        <f t="shared" si="2"/>
        <v>Number of Pressure Ulcers Observation (V3)</v>
      </c>
      <c r="C150">
        <v>631</v>
      </c>
      <c r="D150" t="s">
        <v>1800</v>
      </c>
      <c r="F150" t="s">
        <v>301</v>
      </c>
      <c r="G150" t="s">
        <v>432</v>
      </c>
      <c r="H150" t="s">
        <v>302</v>
      </c>
      <c r="I150" t="s">
        <v>1800</v>
      </c>
    </row>
    <row r="151" spans="1:9" x14ac:dyDescent="0.25">
      <c r="A151" t="s">
        <v>1506</v>
      </c>
      <c r="B151" t="str">
        <f t="shared" si="2"/>
        <v>Nutrition Assessment</v>
      </c>
      <c r="C151">
        <v>635</v>
      </c>
      <c r="D151" t="s">
        <v>1801</v>
      </c>
      <c r="F151" t="s">
        <v>303</v>
      </c>
      <c r="G151" t="s">
        <v>432</v>
      </c>
      <c r="H151" t="s">
        <v>304</v>
      </c>
      <c r="I151" t="s">
        <v>1801</v>
      </c>
    </row>
    <row r="152" spans="1:9" x14ac:dyDescent="0.25">
      <c r="A152" t="s">
        <v>1507</v>
      </c>
      <c r="B152" t="str">
        <f t="shared" si="2"/>
        <v xml:space="preserve">Nutrition Recommendation </v>
      </c>
      <c r="C152">
        <v>638</v>
      </c>
      <c r="D152" t="s">
        <v>1802</v>
      </c>
      <c r="F152" t="s">
        <v>305</v>
      </c>
      <c r="G152" t="s">
        <v>432</v>
      </c>
      <c r="H152" t="s">
        <v>652</v>
      </c>
      <c r="I152" t="s">
        <v>1802</v>
      </c>
    </row>
    <row r="153" spans="1:9" x14ac:dyDescent="0.25">
      <c r="A153" t="s">
        <v>1508</v>
      </c>
      <c r="B153" t="str">
        <f t="shared" si="2"/>
        <v xml:space="preserve">Nutritional Status Observation </v>
      </c>
      <c r="C153">
        <v>643</v>
      </c>
      <c r="D153" t="s">
        <v>1803</v>
      </c>
      <c r="F153" t="s">
        <v>306</v>
      </c>
      <c r="G153" t="s">
        <v>432</v>
      </c>
      <c r="H153" t="s">
        <v>307</v>
      </c>
      <c r="I153" t="s">
        <v>1803</v>
      </c>
    </row>
    <row r="154" spans="1:9" x14ac:dyDescent="0.25">
      <c r="A154" t="s">
        <v>1509</v>
      </c>
      <c r="B154" t="str">
        <f t="shared" si="2"/>
        <v xml:space="preserve">Outcome Observation </v>
      </c>
      <c r="C154">
        <v>647</v>
      </c>
      <c r="D154" t="s">
        <v>1804</v>
      </c>
      <c r="F154" t="s">
        <v>308</v>
      </c>
      <c r="G154" t="s">
        <v>432</v>
      </c>
      <c r="H154" t="s">
        <v>309</v>
      </c>
      <c r="I154" t="s">
        <v>1804</v>
      </c>
    </row>
    <row r="155" spans="1:9" x14ac:dyDescent="0.25">
      <c r="A155" t="s">
        <v>1510</v>
      </c>
      <c r="B155" t="str">
        <f t="shared" si="2"/>
        <v>Patient Referral Act</v>
      </c>
      <c r="C155">
        <v>651</v>
      </c>
      <c r="D155" t="s">
        <v>1805</v>
      </c>
      <c r="F155" t="s">
        <v>310</v>
      </c>
      <c r="G155" t="s">
        <v>432</v>
      </c>
      <c r="H155" t="s">
        <v>311</v>
      </c>
      <c r="I155" t="s">
        <v>1805</v>
      </c>
    </row>
    <row r="156" spans="1:9" x14ac:dyDescent="0.25">
      <c r="A156" t="s">
        <v>1511</v>
      </c>
      <c r="B156" t="str">
        <f t="shared" si="2"/>
        <v xml:space="preserve">Planned Act (V2) </v>
      </c>
      <c r="C156">
        <v>660</v>
      </c>
      <c r="D156" t="s">
        <v>1806</v>
      </c>
      <c r="F156" t="s">
        <v>312</v>
      </c>
      <c r="G156" t="s">
        <v>432</v>
      </c>
      <c r="H156" t="s">
        <v>313</v>
      </c>
      <c r="I156" t="s">
        <v>1806</v>
      </c>
    </row>
    <row r="157" spans="1:9" x14ac:dyDescent="0.25">
      <c r="A157" t="s">
        <v>1512</v>
      </c>
      <c r="B157" t="str">
        <f t="shared" si="2"/>
        <v xml:space="preserve">Planned Coverage </v>
      </c>
      <c r="C157">
        <v>663</v>
      </c>
      <c r="D157" t="s">
        <v>1807</v>
      </c>
      <c r="F157" t="s">
        <v>314</v>
      </c>
      <c r="G157" t="s">
        <v>432</v>
      </c>
      <c r="H157" t="s">
        <v>315</v>
      </c>
      <c r="I157" t="s">
        <v>1807</v>
      </c>
    </row>
    <row r="158" spans="1:9" x14ac:dyDescent="0.25">
      <c r="A158" t="s">
        <v>1513</v>
      </c>
      <c r="B158" t="str">
        <f t="shared" si="2"/>
        <v xml:space="preserve">Planned Encounter (V2) </v>
      </c>
      <c r="C158">
        <v>667</v>
      </c>
      <c r="D158" t="s">
        <v>1808</v>
      </c>
      <c r="F158" t="s">
        <v>316</v>
      </c>
      <c r="G158" t="s">
        <v>432</v>
      </c>
      <c r="H158" t="s">
        <v>317</v>
      </c>
      <c r="I158" t="s">
        <v>1808</v>
      </c>
    </row>
    <row r="159" spans="1:9" x14ac:dyDescent="0.25">
      <c r="A159" t="s">
        <v>1514</v>
      </c>
      <c r="B159" t="str">
        <f t="shared" si="2"/>
        <v xml:space="preserve">Planned Immunization Activity </v>
      </c>
      <c r="C159">
        <v>671</v>
      </c>
      <c r="D159" t="s">
        <v>1809</v>
      </c>
      <c r="F159" t="s">
        <v>318</v>
      </c>
      <c r="G159" t="s">
        <v>432</v>
      </c>
      <c r="H159" t="s">
        <v>319</v>
      </c>
      <c r="I159" t="s">
        <v>1809</v>
      </c>
    </row>
    <row r="160" spans="1:9" x14ac:dyDescent="0.25">
      <c r="A160" t="s">
        <v>1515</v>
      </c>
      <c r="B160" t="str">
        <f t="shared" si="2"/>
        <v>Planned Intervention Act (V2)</v>
      </c>
      <c r="C160">
        <v>677</v>
      </c>
      <c r="D160" t="s">
        <v>1810</v>
      </c>
      <c r="F160" t="s">
        <v>320</v>
      </c>
      <c r="G160" t="s">
        <v>432</v>
      </c>
      <c r="H160" t="s">
        <v>321</v>
      </c>
      <c r="I160" t="s">
        <v>1810</v>
      </c>
    </row>
    <row r="161" spans="1:9" x14ac:dyDescent="0.25">
      <c r="A161" t="s">
        <v>1516</v>
      </c>
      <c r="B161" t="str">
        <f t="shared" si="2"/>
        <v xml:space="preserve">Planned Medication Activity (V2) </v>
      </c>
      <c r="C161">
        <v>686</v>
      </c>
      <c r="D161" t="s">
        <v>1811</v>
      </c>
      <c r="F161" t="s">
        <v>322</v>
      </c>
      <c r="G161" t="s">
        <v>432</v>
      </c>
      <c r="H161" t="s">
        <v>323</v>
      </c>
      <c r="I161" t="s">
        <v>1811</v>
      </c>
    </row>
    <row r="162" spans="1:9" x14ac:dyDescent="0.25">
      <c r="A162" t="s">
        <v>1517</v>
      </c>
      <c r="B162" t="str">
        <f t="shared" si="2"/>
        <v>Planned Observation (V2)</v>
      </c>
      <c r="C162">
        <v>692</v>
      </c>
      <c r="D162" t="s">
        <v>1812</v>
      </c>
      <c r="F162" t="s">
        <v>324</v>
      </c>
      <c r="G162" t="s">
        <v>432</v>
      </c>
      <c r="H162" t="s">
        <v>325</v>
      </c>
      <c r="I162" t="s">
        <v>1812</v>
      </c>
    </row>
    <row r="163" spans="1:9" x14ac:dyDescent="0.25">
      <c r="A163" t="s">
        <v>1518</v>
      </c>
      <c r="B163" t="str">
        <f t="shared" si="2"/>
        <v>Planned Procedure (V2)</v>
      </c>
      <c r="C163">
        <v>697</v>
      </c>
      <c r="D163" t="s">
        <v>1813</v>
      </c>
      <c r="F163" t="s">
        <v>326</v>
      </c>
      <c r="G163" t="s">
        <v>432</v>
      </c>
      <c r="H163" t="s">
        <v>327</v>
      </c>
      <c r="I163" t="s">
        <v>1813</v>
      </c>
    </row>
    <row r="164" spans="1:9" x14ac:dyDescent="0.25">
      <c r="A164" t="s">
        <v>1519</v>
      </c>
      <c r="B164" t="str">
        <f t="shared" si="2"/>
        <v>Planned Supply (V2)</v>
      </c>
      <c r="C164">
        <v>703</v>
      </c>
      <c r="D164" t="s">
        <v>1814</v>
      </c>
      <c r="F164" t="s">
        <v>328</v>
      </c>
      <c r="G164" t="s">
        <v>432</v>
      </c>
      <c r="H164" t="s">
        <v>329</v>
      </c>
      <c r="I164" t="s">
        <v>1814</v>
      </c>
    </row>
    <row r="165" spans="1:9" x14ac:dyDescent="0.25">
      <c r="A165" t="s">
        <v>1520</v>
      </c>
      <c r="B165" t="str">
        <f t="shared" si="2"/>
        <v xml:space="preserve">Policy Activity (V3) </v>
      </c>
      <c r="C165">
        <v>709</v>
      </c>
      <c r="D165" t="s">
        <v>1815</v>
      </c>
      <c r="F165" t="s">
        <v>330</v>
      </c>
      <c r="G165" t="s">
        <v>432</v>
      </c>
      <c r="H165" t="s">
        <v>331</v>
      </c>
      <c r="I165" t="s">
        <v>1815</v>
      </c>
    </row>
    <row r="166" spans="1:9" x14ac:dyDescent="0.25">
      <c r="A166" t="s">
        <v>1521</v>
      </c>
      <c r="B166" t="str">
        <f t="shared" si="2"/>
        <v>Postprocedure Diagnosis (V3)</v>
      </c>
      <c r="C166">
        <v>721</v>
      </c>
      <c r="D166" t="s">
        <v>1816</v>
      </c>
      <c r="F166" t="s">
        <v>332</v>
      </c>
      <c r="G166" t="s">
        <v>432</v>
      </c>
      <c r="H166" t="s">
        <v>333</v>
      </c>
      <c r="I166" t="s">
        <v>1816</v>
      </c>
    </row>
    <row r="167" spans="1:9" x14ac:dyDescent="0.25">
      <c r="A167" t="s">
        <v>1522</v>
      </c>
      <c r="B167" t="str">
        <f t="shared" si="2"/>
        <v xml:space="preserve">Precondition for Substance Administration (V2) </v>
      </c>
      <c r="C167">
        <v>723</v>
      </c>
      <c r="D167" t="s">
        <v>1817</v>
      </c>
      <c r="F167" t="s">
        <v>334</v>
      </c>
      <c r="G167" t="s">
        <v>432</v>
      </c>
      <c r="H167" t="s">
        <v>335</v>
      </c>
      <c r="I167" t="s">
        <v>1817</v>
      </c>
    </row>
    <row r="168" spans="1:9" x14ac:dyDescent="0.25">
      <c r="A168" t="s">
        <v>1523</v>
      </c>
      <c r="B168" t="str">
        <f t="shared" si="2"/>
        <v xml:space="preserve">Pregnancy Observation </v>
      </c>
      <c r="C168">
        <v>725</v>
      </c>
      <c r="D168" t="s">
        <v>1818</v>
      </c>
      <c r="F168" t="s">
        <v>336</v>
      </c>
      <c r="G168" t="s">
        <v>432</v>
      </c>
      <c r="H168" t="s">
        <v>337</v>
      </c>
      <c r="I168" t="s">
        <v>1818</v>
      </c>
    </row>
    <row r="169" spans="1:9" x14ac:dyDescent="0.25">
      <c r="A169" t="s">
        <v>1524</v>
      </c>
      <c r="B169" t="str">
        <f t="shared" si="2"/>
        <v>Preoperative Diagnosis (V3)</v>
      </c>
      <c r="C169">
        <v>727</v>
      </c>
      <c r="D169" t="s">
        <v>1819</v>
      </c>
      <c r="F169" t="s">
        <v>338</v>
      </c>
      <c r="G169" t="s">
        <v>432</v>
      </c>
      <c r="H169" t="s">
        <v>339</v>
      </c>
      <c r="I169" t="s">
        <v>1819</v>
      </c>
    </row>
    <row r="170" spans="1:9" x14ac:dyDescent="0.25">
      <c r="A170" t="s">
        <v>1525</v>
      </c>
      <c r="B170" t="str">
        <f t="shared" si="2"/>
        <v xml:space="preserve">Pressure Ulcer Observation (DEPRECATED) </v>
      </c>
      <c r="C170">
        <v>729</v>
      </c>
      <c r="D170" t="s">
        <v>1820</v>
      </c>
      <c r="F170" t="s">
        <v>340</v>
      </c>
      <c r="G170" t="s">
        <v>432</v>
      </c>
      <c r="H170" t="s">
        <v>341</v>
      </c>
      <c r="I170" t="s">
        <v>1820</v>
      </c>
    </row>
    <row r="171" spans="1:9" x14ac:dyDescent="0.25">
      <c r="A171" t="s">
        <v>1526</v>
      </c>
      <c r="B171" t="str">
        <f t="shared" si="2"/>
        <v>Priority Preference</v>
      </c>
      <c r="C171">
        <v>735</v>
      </c>
      <c r="D171" t="s">
        <v>1821</v>
      </c>
      <c r="F171" t="s">
        <v>342</v>
      </c>
      <c r="G171" t="s">
        <v>432</v>
      </c>
      <c r="H171" t="s">
        <v>343</v>
      </c>
      <c r="I171" t="s">
        <v>1821</v>
      </c>
    </row>
    <row r="172" spans="1:9" x14ac:dyDescent="0.25">
      <c r="A172" t="s">
        <v>1527</v>
      </c>
      <c r="B172" t="str">
        <f t="shared" si="2"/>
        <v xml:space="preserve">Problem Concern Act (V3) </v>
      </c>
      <c r="C172">
        <v>738</v>
      </c>
      <c r="D172" t="s">
        <v>1822</v>
      </c>
      <c r="F172" t="s">
        <v>344</v>
      </c>
      <c r="G172" t="s">
        <v>432</v>
      </c>
      <c r="H172" t="s">
        <v>345</v>
      </c>
      <c r="I172" t="s">
        <v>1822</v>
      </c>
    </row>
    <row r="173" spans="1:9" x14ac:dyDescent="0.25">
      <c r="A173" t="s">
        <v>1528</v>
      </c>
      <c r="B173" t="str">
        <f t="shared" si="2"/>
        <v>Problem Observation (V3)</v>
      </c>
      <c r="C173">
        <v>743</v>
      </c>
      <c r="D173" t="s">
        <v>1823</v>
      </c>
      <c r="F173" t="s">
        <v>346</v>
      </c>
      <c r="G173" t="s">
        <v>432</v>
      </c>
      <c r="H173" t="s">
        <v>347</v>
      </c>
      <c r="I173" t="s">
        <v>1823</v>
      </c>
    </row>
    <row r="174" spans="1:9" x14ac:dyDescent="0.25">
      <c r="A174" t="s">
        <v>1529</v>
      </c>
      <c r="B174" t="str">
        <f t="shared" si="2"/>
        <v xml:space="preserve"> Longitudinal Care Wound Observation (V2) </v>
      </c>
      <c r="C174">
        <v>750</v>
      </c>
      <c r="D174" t="s">
        <v>1824</v>
      </c>
      <c r="F174" t="s">
        <v>348</v>
      </c>
      <c r="G174" t="s">
        <v>432</v>
      </c>
      <c r="H174" t="s">
        <v>349</v>
      </c>
      <c r="I174" t="s">
        <v>1824</v>
      </c>
    </row>
    <row r="175" spans="1:9" x14ac:dyDescent="0.25">
      <c r="A175" t="s">
        <v>1530</v>
      </c>
      <c r="B175" t="str">
        <f t="shared" si="2"/>
        <v xml:space="preserve">Problem Status </v>
      </c>
      <c r="C175">
        <v>756</v>
      </c>
      <c r="D175" t="s">
        <v>1825</v>
      </c>
      <c r="F175" t="s">
        <v>350</v>
      </c>
      <c r="G175" t="s">
        <v>432</v>
      </c>
      <c r="H175" t="s">
        <v>351</v>
      </c>
      <c r="I175" t="s">
        <v>1825</v>
      </c>
    </row>
    <row r="176" spans="1:9" x14ac:dyDescent="0.25">
      <c r="A176" t="s">
        <v>1531</v>
      </c>
      <c r="B176" t="str">
        <f t="shared" si="2"/>
        <v>Procedure Activity Act (V2)</v>
      </c>
      <c r="C176">
        <v>758</v>
      </c>
      <c r="D176" t="s">
        <v>1826</v>
      </c>
      <c r="F176" t="s">
        <v>352</v>
      </c>
      <c r="G176" t="s">
        <v>432</v>
      </c>
      <c r="H176" t="s">
        <v>353</v>
      </c>
      <c r="I176" t="s">
        <v>1826</v>
      </c>
    </row>
    <row r="177" spans="1:9" x14ac:dyDescent="0.25">
      <c r="A177" t="s">
        <v>1532</v>
      </c>
      <c r="B177" t="str">
        <f t="shared" si="2"/>
        <v xml:space="preserve">Procedure Activity Observation (V2) </v>
      </c>
      <c r="C177">
        <v>765</v>
      </c>
      <c r="D177" t="s">
        <v>1827</v>
      </c>
      <c r="F177" t="s">
        <v>354</v>
      </c>
      <c r="G177" t="s">
        <v>432</v>
      </c>
      <c r="H177" t="s">
        <v>355</v>
      </c>
      <c r="I177" t="s">
        <v>1827</v>
      </c>
    </row>
    <row r="178" spans="1:9" x14ac:dyDescent="0.25">
      <c r="A178" t="s">
        <v>1533</v>
      </c>
      <c r="B178" t="str">
        <f t="shared" si="2"/>
        <v xml:space="preserve">Procedure Activity Procedure (V2) </v>
      </c>
      <c r="C178">
        <v>772</v>
      </c>
      <c r="D178" t="s">
        <v>1828</v>
      </c>
      <c r="F178" t="s">
        <v>356</v>
      </c>
      <c r="G178" t="s">
        <v>432</v>
      </c>
      <c r="H178" t="s">
        <v>357</v>
      </c>
      <c r="I178" t="s">
        <v>1828</v>
      </c>
    </row>
    <row r="179" spans="1:9" x14ac:dyDescent="0.25">
      <c r="A179" t="s">
        <v>1534</v>
      </c>
      <c r="B179" t="str">
        <f t="shared" si="2"/>
        <v xml:space="preserve">Procedure Context </v>
      </c>
      <c r="C179">
        <v>779</v>
      </c>
      <c r="D179" t="s">
        <v>1829</v>
      </c>
      <c r="F179" t="s">
        <v>358</v>
      </c>
      <c r="G179" t="s">
        <v>432</v>
      </c>
      <c r="H179" t="s">
        <v>359</v>
      </c>
      <c r="I179" t="s">
        <v>1829</v>
      </c>
    </row>
    <row r="180" spans="1:9" x14ac:dyDescent="0.25">
      <c r="A180" t="s">
        <v>1535</v>
      </c>
      <c r="B180" t="str">
        <f t="shared" si="2"/>
        <v>Product Instance</v>
      </c>
      <c r="C180">
        <v>781</v>
      </c>
      <c r="D180" t="s">
        <v>1830</v>
      </c>
      <c r="F180" t="s">
        <v>360</v>
      </c>
      <c r="G180" t="s">
        <v>432</v>
      </c>
      <c r="H180" t="s">
        <v>361</v>
      </c>
      <c r="I180" t="s">
        <v>1830</v>
      </c>
    </row>
    <row r="181" spans="1:9" x14ac:dyDescent="0.25">
      <c r="A181" t="s">
        <v>1536</v>
      </c>
      <c r="B181" t="str">
        <f t="shared" si="2"/>
        <v xml:space="preserve">Prognosis Observation </v>
      </c>
      <c r="C181">
        <v>783</v>
      </c>
      <c r="D181" t="s">
        <v>1831</v>
      </c>
      <c r="F181" t="s">
        <v>362</v>
      </c>
      <c r="G181" t="s">
        <v>432</v>
      </c>
      <c r="H181" t="s">
        <v>363</v>
      </c>
      <c r="I181" t="s">
        <v>1831</v>
      </c>
    </row>
    <row r="182" spans="1:9" x14ac:dyDescent="0.25">
      <c r="A182" t="s">
        <v>1537</v>
      </c>
      <c r="B182" t="str">
        <f t="shared" si="2"/>
        <v>Progress Toward Goal Observation</v>
      </c>
      <c r="C182">
        <v>785</v>
      </c>
      <c r="D182" t="s">
        <v>1832</v>
      </c>
      <c r="F182" t="s">
        <v>364</v>
      </c>
      <c r="G182" t="s">
        <v>432</v>
      </c>
      <c r="H182" t="s">
        <v>365</v>
      </c>
      <c r="I182" t="s">
        <v>1832</v>
      </c>
    </row>
    <row r="183" spans="1:9" x14ac:dyDescent="0.25">
      <c r="A183" t="s">
        <v>1538</v>
      </c>
      <c r="B183" t="str">
        <f t="shared" si="2"/>
        <v xml:space="preserve">Purpose of Reference Observation </v>
      </c>
      <c r="C183">
        <v>787</v>
      </c>
      <c r="D183" t="s">
        <v>1833</v>
      </c>
      <c r="F183" t="s">
        <v>366</v>
      </c>
      <c r="G183" t="s">
        <v>432</v>
      </c>
      <c r="H183" t="s">
        <v>367</v>
      </c>
      <c r="I183" t="s">
        <v>1833</v>
      </c>
    </row>
    <row r="184" spans="1:9" x14ac:dyDescent="0.25">
      <c r="A184" t="s">
        <v>1539</v>
      </c>
      <c r="B184" t="str">
        <f t="shared" si="2"/>
        <v>Quantity Measurement Observation</v>
      </c>
      <c r="C184">
        <v>789</v>
      </c>
      <c r="D184" t="s">
        <v>1834</v>
      </c>
      <c r="F184" t="s">
        <v>368</v>
      </c>
      <c r="G184" t="s">
        <v>432</v>
      </c>
      <c r="H184" t="s">
        <v>369</v>
      </c>
      <c r="I184" t="s">
        <v>1834</v>
      </c>
    </row>
    <row r="185" spans="1:9" x14ac:dyDescent="0.25">
      <c r="A185" t="s">
        <v>1540</v>
      </c>
      <c r="B185" t="str">
        <f t="shared" si="2"/>
        <v>Reaction Observation (V2)</v>
      </c>
      <c r="C185">
        <v>793</v>
      </c>
      <c r="D185" t="s">
        <v>1835</v>
      </c>
      <c r="F185" t="s">
        <v>370</v>
      </c>
      <c r="G185" t="s">
        <v>432</v>
      </c>
      <c r="H185" t="s">
        <v>371</v>
      </c>
      <c r="I185" t="s">
        <v>1835</v>
      </c>
    </row>
    <row r="186" spans="1:9" x14ac:dyDescent="0.25">
      <c r="A186" t="s">
        <v>1541</v>
      </c>
      <c r="B186" t="str">
        <f t="shared" si="2"/>
        <v>Referenced Frames Observation</v>
      </c>
      <c r="C186">
        <v>797</v>
      </c>
      <c r="D186" t="s">
        <v>1836</v>
      </c>
      <c r="F186" t="s">
        <v>372</v>
      </c>
      <c r="G186" t="s">
        <v>432</v>
      </c>
      <c r="H186" t="s">
        <v>373</v>
      </c>
      <c r="I186" t="s">
        <v>1836</v>
      </c>
    </row>
    <row r="187" spans="1:9" x14ac:dyDescent="0.25">
      <c r="A187" t="s">
        <v>1542</v>
      </c>
      <c r="B187" t="str">
        <f t="shared" ref="B187:B215" si="3">LEFT(A187,LEN(A187)-3)</f>
        <v xml:space="preserve">Result Observation (V3) </v>
      </c>
      <c r="C187">
        <v>798</v>
      </c>
      <c r="D187" t="s">
        <v>1837</v>
      </c>
      <c r="F187" t="s">
        <v>374</v>
      </c>
      <c r="G187" t="s">
        <v>432</v>
      </c>
      <c r="H187" t="s">
        <v>375</v>
      </c>
      <c r="I187" t="s">
        <v>1837</v>
      </c>
    </row>
    <row r="188" spans="1:9" x14ac:dyDescent="0.25">
      <c r="A188" t="s">
        <v>1543</v>
      </c>
      <c r="B188" t="str">
        <f t="shared" si="3"/>
        <v>Result Organizer (V3)</v>
      </c>
      <c r="C188">
        <v>803</v>
      </c>
      <c r="D188" t="s">
        <v>1838</v>
      </c>
      <c r="F188" t="s">
        <v>376</v>
      </c>
      <c r="G188" t="s">
        <v>432</v>
      </c>
      <c r="H188" t="s">
        <v>377</v>
      </c>
      <c r="I188" t="s">
        <v>1838</v>
      </c>
    </row>
    <row r="189" spans="1:9" x14ac:dyDescent="0.25">
      <c r="A189" t="s">
        <v>1544</v>
      </c>
      <c r="B189" t="str">
        <f t="shared" si="3"/>
        <v xml:space="preserve">Risk Concern Act (V2) </v>
      </c>
      <c r="C189">
        <v>807</v>
      </c>
      <c r="D189" t="s">
        <v>1839</v>
      </c>
      <c r="F189" t="s">
        <v>378</v>
      </c>
      <c r="G189" t="s">
        <v>432</v>
      </c>
      <c r="H189" t="s">
        <v>379</v>
      </c>
      <c r="I189" t="s">
        <v>1839</v>
      </c>
    </row>
    <row r="190" spans="1:9" x14ac:dyDescent="0.25">
      <c r="A190" t="s">
        <v>1545</v>
      </c>
      <c r="B190" t="str">
        <f t="shared" si="3"/>
        <v>Self-Care Activities (ADL and IADL)</v>
      </c>
      <c r="C190">
        <v>823</v>
      </c>
      <c r="D190" t="s">
        <v>1840</v>
      </c>
      <c r="F190" t="s">
        <v>380</v>
      </c>
      <c r="G190" t="s">
        <v>432</v>
      </c>
      <c r="H190" t="s">
        <v>381</v>
      </c>
      <c r="I190" t="s">
        <v>1840</v>
      </c>
    </row>
    <row r="191" spans="1:9" x14ac:dyDescent="0.25">
      <c r="A191" t="s">
        <v>1546</v>
      </c>
      <c r="B191" t="str">
        <f t="shared" si="3"/>
        <v xml:space="preserve">Sensory Status </v>
      </c>
      <c r="C191">
        <v>826</v>
      </c>
      <c r="D191" t="s">
        <v>1841</v>
      </c>
      <c r="F191" t="s">
        <v>382</v>
      </c>
      <c r="G191" t="s">
        <v>432</v>
      </c>
      <c r="H191" t="s">
        <v>383</v>
      </c>
      <c r="I191" t="s">
        <v>1841</v>
      </c>
    </row>
    <row r="192" spans="1:9" x14ac:dyDescent="0.25">
      <c r="A192" t="s">
        <v>1547</v>
      </c>
      <c r="B192" t="str">
        <f t="shared" si="3"/>
        <v xml:space="preserve">Series Act </v>
      </c>
      <c r="C192">
        <v>831</v>
      </c>
      <c r="D192" t="s">
        <v>1842</v>
      </c>
      <c r="F192" t="s">
        <v>384</v>
      </c>
      <c r="G192" t="s">
        <v>432</v>
      </c>
      <c r="H192" t="s">
        <v>385</v>
      </c>
      <c r="I192" t="s">
        <v>1842</v>
      </c>
    </row>
    <row r="193" spans="1:9" x14ac:dyDescent="0.25">
      <c r="A193" t="s">
        <v>1548</v>
      </c>
      <c r="B193" t="str">
        <f t="shared" si="3"/>
        <v xml:space="preserve">Service Delivery Location </v>
      </c>
      <c r="C193">
        <v>834</v>
      </c>
      <c r="D193" t="s">
        <v>1843</v>
      </c>
      <c r="F193" t="s">
        <v>386</v>
      </c>
      <c r="G193" t="s">
        <v>432</v>
      </c>
      <c r="H193" t="s">
        <v>387</v>
      </c>
      <c r="I193" t="s">
        <v>1843</v>
      </c>
    </row>
    <row r="194" spans="1:9" x14ac:dyDescent="0.25">
      <c r="A194" t="s">
        <v>1549</v>
      </c>
      <c r="B194" t="str">
        <f t="shared" si="3"/>
        <v>Severity Observation (V2)</v>
      </c>
      <c r="C194">
        <v>837</v>
      </c>
      <c r="D194" t="s">
        <v>1844</v>
      </c>
      <c r="F194" t="s">
        <v>388</v>
      </c>
      <c r="G194" t="s">
        <v>432</v>
      </c>
      <c r="H194" t="s">
        <v>389</v>
      </c>
      <c r="I194" t="s">
        <v>1844</v>
      </c>
    </row>
    <row r="195" spans="1:9" x14ac:dyDescent="0.25">
      <c r="A195" t="s">
        <v>1447</v>
      </c>
      <c r="B195" t="str">
        <f t="shared" si="3"/>
        <v>Smoking Status - Meaningful Use (V2)</v>
      </c>
      <c r="C195">
        <v>840</v>
      </c>
      <c r="D195" t="s">
        <v>1845</v>
      </c>
      <c r="F195" t="s">
        <v>390</v>
      </c>
      <c r="G195" t="s">
        <v>432</v>
      </c>
      <c r="H195" t="s">
        <v>391</v>
      </c>
      <c r="I195" t="s">
        <v>1845</v>
      </c>
    </row>
    <row r="196" spans="1:9" x14ac:dyDescent="0.25">
      <c r="A196" t="s">
        <v>1448</v>
      </c>
      <c r="B196" t="str">
        <f t="shared" si="3"/>
        <v>Social History Observation (V3)</v>
      </c>
      <c r="C196">
        <v>844</v>
      </c>
      <c r="D196" t="s">
        <v>1846</v>
      </c>
      <c r="F196" t="s">
        <v>392</v>
      </c>
      <c r="G196" t="s">
        <v>432</v>
      </c>
      <c r="H196" t="s">
        <v>393</v>
      </c>
      <c r="I196" t="s">
        <v>1846</v>
      </c>
    </row>
    <row r="197" spans="1:9" x14ac:dyDescent="0.25">
      <c r="A197" t="s">
        <v>1449</v>
      </c>
      <c r="B197" t="str">
        <f t="shared" si="3"/>
        <v>SOP Instance Observation</v>
      </c>
      <c r="C197">
        <v>848</v>
      </c>
      <c r="D197" t="s">
        <v>1847</v>
      </c>
      <c r="F197" t="s">
        <v>394</v>
      </c>
      <c r="G197" t="s">
        <v>432</v>
      </c>
      <c r="H197" t="s">
        <v>395</v>
      </c>
      <c r="I197" t="s">
        <v>1847</v>
      </c>
    </row>
    <row r="198" spans="1:9" x14ac:dyDescent="0.25">
      <c r="A198" t="s">
        <v>1450</v>
      </c>
      <c r="B198" t="str">
        <f t="shared" si="3"/>
        <v>Study Act</v>
      </c>
      <c r="C198">
        <v>851</v>
      </c>
      <c r="D198" t="s">
        <v>1848</v>
      </c>
      <c r="F198" t="s">
        <v>396</v>
      </c>
      <c r="G198" t="s">
        <v>432</v>
      </c>
      <c r="H198" t="s">
        <v>397</v>
      </c>
      <c r="I198" t="s">
        <v>1848</v>
      </c>
    </row>
    <row r="199" spans="1:9" x14ac:dyDescent="0.25">
      <c r="A199" t="s">
        <v>1451</v>
      </c>
      <c r="B199" t="str">
        <f t="shared" si="3"/>
        <v xml:space="preserve">Substance Administered Act </v>
      </c>
      <c r="C199">
        <v>853</v>
      </c>
      <c r="D199" t="s">
        <v>1849</v>
      </c>
      <c r="F199" t="s">
        <v>398</v>
      </c>
      <c r="G199" t="s">
        <v>432</v>
      </c>
      <c r="H199" t="s">
        <v>399</v>
      </c>
      <c r="I199" t="s">
        <v>1849</v>
      </c>
    </row>
    <row r="200" spans="1:9" x14ac:dyDescent="0.25">
      <c r="A200" t="s">
        <v>1452</v>
      </c>
      <c r="B200" t="str">
        <f t="shared" si="3"/>
        <v>Substance or Device Allergy - Intolerance Observation (V2)</v>
      </c>
      <c r="C200">
        <v>855</v>
      </c>
      <c r="D200" t="s">
        <v>1850</v>
      </c>
      <c r="F200" t="s">
        <v>400</v>
      </c>
      <c r="G200" t="s">
        <v>432</v>
      </c>
      <c r="H200" t="s">
        <v>401</v>
      </c>
      <c r="I200" t="s">
        <v>1850</v>
      </c>
    </row>
    <row r="201" spans="1:9" x14ac:dyDescent="0.25">
      <c r="A201" t="s">
        <v>1867</v>
      </c>
      <c r="B201" t="str">
        <f t="shared" si="3"/>
        <v xml:space="preserve">Allergy - Intolerance Observation (V2) </v>
      </c>
      <c r="C201">
        <v>862</v>
      </c>
      <c r="D201" t="s">
        <v>1851</v>
      </c>
      <c r="F201" t="s">
        <v>402</v>
      </c>
      <c r="G201" t="s">
        <v>432</v>
      </c>
      <c r="H201" t="s">
        <v>403</v>
      </c>
      <c r="I201" t="s">
        <v>1851</v>
      </c>
    </row>
    <row r="202" spans="1:9" x14ac:dyDescent="0.25">
      <c r="A202" t="s">
        <v>1453</v>
      </c>
      <c r="B202" t="str">
        <f t="shared" si="3"/>
        <v>Text Observation</v>
      </c>
      <c r="C202">
        <v>868</v>
      </c>
      <c r="D202" t="s">
        <v>1852</v>
      </c>
      <c r="F202" t="s">
        <v>404</v>
      </c>
      <c r="G202" t="s">
        <v>432</v>
      </c>
      <c r="H202" t="s">
        <v>405</v>
      </c>
      <c r="I202" t="s">
        <v>1852</v>
      </c>
    </row>
    <row r="203" spans="1:9" x14ac:dyDescent="0.25">
      <c r="A203" t="s">
        <v>1454</v>
      </c>
      <c r="B203" t="str">
        <f t="shared" si="3"/>
        <v xml:space="preserve">Tobacco Use (V2) </v>
      </c>
      <c r="C203">
        <v>871</v>
      </c>
      <c r="D203" t="s">
        <v>1853</v>
      </c>
      <c r="F203" t="s">
        <v>406</v>
      </c>
      <c r="G203" t="s">
        <v>432</v>
      </c>
      <c r="H203" t="s">
        <v>407</v>
      </c>
      <c r="I203" t="s">
        <v>1853</v>
      </c>
    </row>
    <row r="204" spans="1:9" x14ac:dyDescent="0.25">
      <c r="A204" t="s">
        <v>1455</v>
      </c>
      <c r="B204" t="str">
        <f t="shared" si="3"/>
        <v xml:space="preserve">Vital Sign Observation (V2) </v>
      </c>
      <c r="C204">
        <v>875</v>
      </c>
      <c r="D204" t="s">
        <v>1854</v>
      </c>
      <c r="F204" t="s">
        <v>408</v>
      </c>
      <c r="G204" t="s">
        <v>432</v>
      </c>
      <c r="H204" t="s">
        <v>409</v>
      </c>
      <c r="I204" t="s">
        <v>1854</v>
      </c>
    </row>
    <row r="205" spans="1:9" x14ac:dyDescent="0.25">
      <c r="A205" t="s">
        <v>1456</v>
      </c>
      <c r="B205" t="str">
        <f t="shared" si="3"/>
        <v xml:space="preserve">Vital Signs Organizer (V3) </v>
      </c>
      <c r="C205">
        <v>879</v>
      </c>
      <c r="D205" t="s">
        <v>1855</v>
      </c>
      <c r="F205" t="s">
        <v>410</v>
      </c>
      <c r="G205" t="s">
        <v>432</v>
      </c>
      <c r="H205" t="s">
        <v>411</v>
      </c>
      <c r="I205" t="s">
        <v>1855</v>
      </c>
    </row>
    <row r="206" spans="1:9" x14ac:dyDescent="0.25">
      <c r="A206" t="s">
        <v>1457</v>
      </c>
      <c r="B206" t="str">
        <f t="shared" si="3"/>
        <v xml:space="preserve">Wound Characteristic </v>
      </c>
      <c r="C206">
        <v>883</v>
      </c>
      <c r="D206" t="s">
        <v>1856</v>
      </c>
      <c r="F206" t="s">
        <v>412</v>
      </c>
      <c r="G206" t="s">
        <v>432</v>
      </c>
      <c r="H206" t="s">
        <v>413</v>
      </c>
      <c r="I206" t="s">
        <v>1856</v>
      </c>
    </row>
    <row r="207" spans="1:9" x14ac:dyDescent="0.25">
      <c r="A207" t="s">
        <v>1458</v>
      </c>
      <c r="B207" t="str">
        <f t="shared" si="3"/>
        <v xml:space="preserve">Wound Measurement Observation </v>
      </c>
      <c r="C207">
        <v>885</v>
      </c>
      <c r="D207" t="s">
        <v>1857</v>
      </c>
      <c r="F207" t="s">
        <v>414</v>
      </c>
      <c r="G207" t="s">
        <v>432</v>
      </c>
      <c r="H207" t="s">
        <v>653</v>
      </c>
      <c r="I207" t="s">
        <v>1857</v>
      </c>
    </row>
    <row r="208" spans="1:9" x14ac:dyDescent="0.25">
      <c r="A208" t="s">
        <v>1440</v>
      </c>
      <c r="B208" t="str">
        <f t="shared" si="3"/>
        <v>Author Participation</v>
      </c>
      <c r="C208">
        <v>888</v>
      </c>
      <c r="D208" t="s">
        <v>1858</v>
      </c>
      <c r="F208" t="s">
        <v>415</v>
      </c>
      <c r="G208" t="s">
        <v>431</v>
      </c>
      <c r="H208" t="s">
        <v>416</v>
      </c>
      <c r="I208" t="s">
        <v>1858</v>
      </c>
    </row>
    <row r="209" spans="1:9" x14ac:dyDescent="0.25">
      <c r="A209" t="s">
        <v>1441</v>
      </c>
      <c r="B209" t="str">
        <f t="shared" si="3"/>
        <v>Physician of Record Participant (V2)</v>
      </c>
      <c r="C209">
        <v>892</v>
      </c>
      <c r="D209" t="s">
        <v>1859</v>
      </c>
      <c r="F209" t="s">
        <v>417</v>
      </c>
      <c r="G209" t="s">
        <v>431</v>
      </c>
      <c r="H209" t="s">
        <v>418</v>
      </c>
      <c r="I209" t="s">
        <v>1859</v>
      </c>
    </row>
    <row r="210" spans="1:9" x14ac:dyDescent="0.25">
      <c r="A210" t="s">
        <v>1442</v>
      </c>
      <c r="B210" t="str">
        <f t="shared" si="3"/>
        <v xml:space="preserve">Physician Reading Study Performer (V2) </v>
      </c>
      <c r="C210">
        <v>894</v>
      </c>
      <c r="D210" t="s">
        <v>1860</v>
      </c>
      <c r="F210" t="s">
        <v>419</v>
      </c>
      <c r="G210" t="s">
        <v>431</v>
      </c>
      <c r="H210" t="s">
        <v>420</v>
      </c>
      <c r="I210" t="s">
        <v>1860</v>
      </c>
    </row>
    <row r="211" spans="1:9" x14ac:dyDescent="0.25">
      <c r="A211" t="s">
        <v>1443</v>
      </c>
      <c r="B211" t="str">
        <f t="shared" si="3"/>
        <v>US Realm Address (ADUSFIELDED)</v>
      </c>
      <c r="C211">
        <v>896</v>
      </c>
      <c r="D211" t="s">
        <v>1861</v>
      </c>
      <c r="F211" t="s">
        <v>421</v>
      </c>
      <c r="G211" t="s">
        <v>431</v>
      </c>
      <c r="H211" t="s">
        <v>422</v>
      </c>
      <c r="I211" t="s">
        <v>1861</v>
      </c>
    </row>
    <row r="212" spans="1:9" x14ac:dyDescent="0.25">
      <c r="A212" t="s">
        <v>1444</v>
      </c>
      <c r="B212" t="str">
        <f t="shared" si="3"/>
        <v>US Realm Date and Time (DTUSFIELDED)</v>
      </c>
      <c r="C212">
        <v>900</v>
      </c>
      <c r="D212" t="s">
        <v>1862</v>
      </c>
      <c r="F212" t="s">
        <v>423</v>
      </c>
      <c r="G212" t="s">
        <v>431</v>
      </c>
      <c r="H212" t="s">
        <v>424</v>
      </c>
      <c r="I212" t="s">
        <v>1862</v>
      </c>
    </row>
    <row r="213" spans="1:9" x14ac:dyDescent="0.25">
      <c r="A213" t="s">
        <v>1445</v>
      </c>
      <c r="B213" t="str">
        <f t="shared" si="3"/>
        <v>US Realm Date and Time (DTMUSFIELDED)</v>
      </c>
      <c r="C213">
        <v>900</v>
      </c>
      <c r="D213" t="s">
        <v>1863</v>
      </c>
      <c r="F213" t="s">
        <v>425</v>
      </c>
      <c r="G213" t="s">
        <v>431</v>
      </c>
      <c r="H213" t="s">
        <v>426</v>
      </c>
      <c r="I213" t="s">
        <v>1863</v>
      </c>
    </row>
    <row r="214" spans="1:9" x14ac:dyDescent="0.25">
      <c r="A214" t="s">
        <v>1446</v>
      </c>
      <c r="B214" t="str">
        <f t="shared" si="3"/>
        <v>US Realm Patient Name (PTNUSFIELDED)</v>
      </c>
      <c r="C214">
        <v>901</v>
      </c>
      <c r="D214" t="s">
        <v>1864</v>
      </c>
      <c r="F214" t="s">
        <v>427</v>
      </c>
      <c r="G214" t="s">
        <v>431</v>
      </c>
      <c r="H214" t="s">
        <v>428</v>
      </c>
      <c r="I214" t="s">
        <v>1864</v>
      </c>
    </row>
    <row r="215" spans="1:9" x14ac:dyDescent="0.25">
      <c r="A215" t="s">
        <v>1439</v>
      </c>
      <c r="B215" t="str">
        <f t="shared" si="3"/>
        <v xml:space="preserve">US Realm Person Name (PNUSFIELDED) </v>
      </c>
      <c r="C215">
        <v>904</v>
      </c>
      <c r="D215" t="s">
        <v>1865</v>
      </c>
      <c r="F215" t="s">
        <v>429</v>
      </c>
      <c r="G215" t="s">
        <v>431</v>
      </c>
      <c r="H215" t="s">
        <v>430</v>
      </c>
      <c r="I215" t="s">
        <v>1865</v>
      </c>
    </row>
    <row r="227" spans="6:8" x14ac:dyDescent="0.25">
      <c r="F227" t="s">
        <v>951</v>
      </c>
      <c r="G227" t="s">
        <v>433</v>
      </c>
      <c r="H227" t="s">
        <v>924</v>
      </c>
    </row>
    <row r="228" spans="6:8" x14ac:dyDescent="0.25">
      <c r="F228" t="s">
        <v>952</v>
      </c>
      <c r="G228" t="s">
        <v>433</v>
      </c>
      <c r="H228" t="s">
        <v>925</v>
      </c>
    </row>
    <row r="229" spans="6:8" x14ac:dyDescent="0.25">
      <c r="F229" t="s">
        <v>953</v>
      </c>
      <c r="G229" t="s">
        <v>432</v>
      </c>
      <c r="H229" t="s">
        <v>926</v>
      </c>
    </row>
    <row r="230" spans="6:8" x14ac:dyDescent="0.25">
      <c r="F230" t="s">
        <v>954</v>
      </c>
      <c r="G230" t="s">
        <v>432</v>
      </c>
      <c r="H230" t="s">
        <v>927</v>
      </c>
    </row>
    <row r="231" spans="6:8" x14ac:dyDescent="0.25">
      <c r="F231" t="s">
        <v>955</v>
      </c>
      <c r="G231" t="s">
        <v>432</v>
      </c>
      <c r="H231" t="s">
        <v>928</v>
      </c>
    </row>
    <row r="232" spans="6:8" x14ac:dyDescent="0.25">
      <c r="F232" t="s">
        <v>956</v>
      </c>
      <c r="G232" t="s">
        <v>432</v>
      </c>
      <c r="H232" t="s">
        <v>929</v>
      </c>
    </row>
    <row r="233" spans="6:8" x14ac:dyDescent="0.25">
      <c r="F233" t="s">
        <v>957</v>
      </c>
      <c r="G233" t="s">
        <v>432</v>
      </c>
      <c r="H233" t="s">
        <v>930</v>
      </c>
    </row>
    <row r="234" spans="6:8" x14ac:dyDescent="0.25">
      <c r="F234" t="s">
        <v>950</v>
      </c>
      <c r="G234" t="s">
        <v>432</v>
      </c>
      <c r="H234" t="s">
        <v>931</v>
      </c>
    </row>
    <row r="235" spans="6:8" x14ac:dyDescent="0.25">
      <c r="F235" t="s">
        <v>949</v>
      </c>
      <c r="G235" t="s">
        <v>432</v>
      </c>
      <c r="H235" t="s">
        <v>932</v>
      </c>
    </row>
    <row r="236" spans="6:8" x14ac:dyDescent="0.25">
      <c r="F236" t="s">
        <v>948</v>
      </c>
      <c r="G236" t="s">
        <v>432</v>
      </c>
      <c r="H236" t="s">
        <v>958</v>
      </c>
    </row>
    <row r="237" spans="6:8" x14ac:dyDescent="0.25">
      <c r="F237" t="s">
        <v>947</v>
      </c>
      <c r="G237" t="s">
        <v>431</v>
      </c>
      <c r="H237" t="s">
        <v>959</v>
      </c>
    </row>
    <row r="238" spans="6:8" x14ac:dyDescent="0.25">
      <c r="F238" t="s">
        <v>946</v>
      </c>
      <c r="G238" t="s">
        <v>431</v>
      </c>
      <c r="H238" t="s">
        <v>960</v>
      </c>
    </row>
    <row r="239" spans="6:8" x14ac:dyDescent="0.25">
      <c r="F239" t="s">
        <v>945</v>
      </c>
      <c r="G239" t="s">
        <v>431</v>
      </c>
      <c r="H239" t="s">
        <v>961</v>
      </c>
    </row>
    <row r="240" spans="6:8" x14ac:dyDescent="0.25">
      <c r="F240" t="s">
        <v>944</v>
      </c>
      <c r="G240" t="s">
        <v>431</v>
      </c>
      <c r="H240" t="s">
        <v>962</v>
      </c>
    </row>
    <row r="241" spans="6:8" x14ac:dyDescent="0.25">
      <c r="F241" t="s">
        <v>943</v>
      </c>
      <c r="G241" t="s">
        <v>431</v>
      </c>
      <c r="H241" t="s">
        <v>963</v>
      </c>
    </row>
    <row r="242" spans="6:8" x14ac:dyDescent="0.25">
      <c r="F242" t="s">
        <v>942</v>
      </c>
      <c r="G242" t="s">
        <v>431</v>
      </c>
      <c r="H242" t="s">
        <v>964</v>
      </c>
    </row>
    <row r="243" spans="6:8" x14ac:dyDescent="0.25">
      <c r="F243" t="s">
        <v>941</v>
      </c>
      <c r="G243" t="s">
        <v>431</v>
      </c>
      <c r="H243" t="s">
        <v>965</v>
      </c>
    </row>
    <row r="244" spans="6:8" x14ac:dyDescent="0.25">
      <c r="F244" t="s">
        <v>940</v>
      </c>
      <c r="G244" t="s">
        <v>431</v>
      </c>
      <c r="H244" t="s">
        <v>966</v>
      </c>
    </row>
    <row r="245" spans="6:8" x14ac:dyDescent="0.25">
      <c r="F245" t="s">
        <v>939</v>
      </c>
      <c r="G245" t="s">
        <v>431</v>
      </c>
      <c r="H245" t="s">
        <v>967</v>
      </c>
    </row>
    <row r="246" spans="6:8" x14ac:dyDescent="0.25">
      <c r="F246" t="s">
        <v>938</v>
      </c>
      <c r="G246" t="s">
        <v>431</v>
      </c>
      <c r="H246" t="s">
        <v>968</v>
      </c>
    </row>
    <row r="247" spans="6:8" x14ac:dyDescent="0.25">
      <c r="F247" t="s">
        <v>937</v>
      </c>
      <c r="G247" t="s">
        <v>431</v>
      </c>
      <c r="H247" t="s">
        <v>969</v>
      </c>
    </row>
    <row r="248" spans="6:8" x14ac:dyDescent="0.25">
      <c r="F248" t="s">
        <v>936</v>
      </c>
      <c r="G248" t="s">
        <v>431</v>
      </c>
      <c r="H248" t="s">
        <v>970</v>
      </c>
    </row>
    <row r="249" spans="6:8" x14ac:dyDescent="0.25">
      <c r="F249" t="s">
        <v>935</v>
      </c>
      <c r="G249" t="s">
        <v>431</v>
      </c>
      <c r="H249" t="s">
        <v>971</v>
      </c>
    </row>
    <row r="250" spans="6:8" x14ac:dyDescent="0.25">
      <c r="F250" t="s">
        <v>934</v>
      </c>
      <c r="G250" t="s">
        <v>431</v>
      </c>
      <c r="H250" t="s">
        <v>933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08B2F-A187-4C43-8DFB-56A6B23E538C}">
  <dimension ref="H16:K230"/>
  <sheetViews>
    <sheetView topLeftCell="A176" workbookViewId="0">
      <selection activeCell="K16" sqref="K16:K230"/>
    </sheetView>
  </sheetViews>
  <sheetFormatPr defaultRowHeight="15" x14ac:dyDescent="0.25"/>
  <sheetData>
    <row r="16" spans="8:11" x14ac:dyDescent="0.25">
      <c r="H16" t="s">
        <v>8</v>
      </c>
      <c r="I16">
        <v>87</v>
      </c>
      <c r="J16">
        <v>101</v>
      </c>
      <c r="K16" t="str">
        <f>"{ 'index':'"&amp;H16&amp;"', 'start':"&amp;I16&amp;", 'end':"&amp;J16&amp;"},"</f>
        <v>{ 'index':'2.16.840.1.113883.10.20.22.1.15', 'start':87, 'end':101},</v>
      </c>
    </row>
    <row r="17" spans="8:11" x14ac:dyDescent="0.25">
      <c r="H17" t="s">
        <v>10</v>
      </c>
      <c r="I17">
        <v>101</v>
      </c>
      <c r="J17">
        <v>117</v>
      </c>
      <c r="K17" t="str">
        <f t="shared" ref="K17:K80" si="0">"{ 'index':'"&amp;H17&amp;"', 'start':"&amp;I17&amp;", 'end':"&amp;J17&amp;"},"</f>
        <v>{ 'index':'2.16.840.1.113883.10.20.22.1.4', 'start':101, 'end':117},</v>
      </c>
    </row>
    <row r="18" spans="8:11" x14ac:dyDescent="0.25">
      <c r="H18" t="s">
        <v>12</v>
      </c>
      <c r="I18">
        <v>117</v>
      </c>
      <c r="J18">
        <v>127</v>
      </c>
      <c r="K18" t="str">
        <f t="shared" si="0"/>
        <v>{ 'index':'2.16.840.1.113883.10.20.22.1.2', 'start':117, 'end':127},</v>
      </c>
    </row>
    <row r="19" spans="8:11" x14ac:dyDescent="0.25">
      <c r="H19" t="s">
        <v>14</v>
      </c>
      <c r="I19">
        <v>127</v>
      </c>
      <c r="J19">
        <v>139</v>
      </c>
      <c r="K19" t="str">
        <f t="shared" si="0"/>
        <v>{ 'index':'2.16.840.1.113883.10.20.22.1.5', 'start':127, 'end':139},</v>
      </c>
    </row>
    <row r="20" spans="8:11" x14ac:dyDescent="0.25">
      <c r="H20" t="s">
        <v>16</v>
      </c>
      <c r="I20">
        <v>139</v>
      </c>
      <c r="J20">
        <v>153</v>
      </c>
      <c r="K20" t="str">
        <f t="shared" si="0"/>
        <v>{ 'index':'2.16.840.1.113883.10.20.22.1.8', 'start':139, 'end':153},</v>
      </c>
    </row>
    <row r="21" spans="8:11" x14ac:dyDescent="0.25">
      <c r="H21" t="s">
        <v>18</v>
      </c>
      <c r="I21">
        <v>153</v>
      </c>
      <c r="J21">
        <v>164</v>
      </c>
      <c r="K21" t="str">
        <f t="shared" si="0"/>
        <v>{ 'index':'2.16.840.1.113883.10.20.22.1.3', 'start':153, 'end':164},</v>
      </c>
    </row>
    <row r="22" spans="8:11" x14ac:dyDescent="0.25">
      <c r="H22" t="s">
        <v>20</v>
      </c>
      <c r="I22">
        <v>164</v>
      </c>
      <c r="J22">
        <v>176</v>
      </c>
      <c r="K22" t="str">
        <f t="shared" si="0"/>
        <v>{ 'index':'2.16.840.1.113883.10.20.22.1.7', 'start':164, 'end':176},</v>
      </c>
    </row>
    <row r="23" spans="8:11" x14ac:dyDescent="0.25">
      <c r="H23" t="s">
        <v>22</v>
      </c>
      <c r="I23">
        <v>176</v>
      </c>
      <c r="J23">
        <v>192</v>
      </c>
      <c r="K23" t="str">
        <f t="shared" si="0"/>
        <v>{ 'index':'2.16.840.1.113883.10.20.22.1.6', 'start':176, 'end':192},</v>
      </c>
    </row>
    <row r="24" spans="8:11" x14ac:dyDescent="0.25">
      <c r="H24" t="s">
        <v>24</v>
      </c>
      <c r="I24">
        <v>192</v>
      </c>
      <c r="J24">
        <v>202</v>
      </c>
      <c r="K24" t="str">
        <f t="shared" si="0"/>
        <v>{ 'index':'2.16.840.1.113883.10.20.22.1.9', 'start':192, 'end':202},</v>
      </c>
    </row>
    <row r="25" spans="8:11" x14ac:dyDescent="0.25">
      <c r="H25" t="s">
        <v>26</v>
      </c>
      <c r="I25">
        <v>202</v>
      </c>
      <c r="J25">
        <v>215</v>
      </c>
      <c r="K25" t="str">
        <f t="shared" si="0"/>
        <v>{ 'index':'2.16.840.1.113883.10.20.22.1.14', 'start':202, 'end':215},</v>
      </c>
    </row>
    <row r="26" spans="8:11" x14ac:dyDescent="0.25">
      <c r="H26" t="s">
        <v>28</v>
      </c>
      <c r="I26">
        <v>215</v>
      </c>
      <c r="J26">
        <v>229</v>
      </c>
      <c r="K26" t="str">
        <f t="shared" si="0"/>
        <v>{ 'index':'2.16.840.1.113883.10.20.22.1.13', 'start':215, 'end':229},</v>
      </c>
    </row>
    <row r="27" spans="8:11" x14ac:dyDescent="0.25">
      <c r="H27" t="s">
        <v>30</v>
      </c>
      <c r="I27">
        <v>229</v>
      </c>
      <c r="J27">
        <v>233</v>
      </c>
      <c r="K27" t="str">
        <f t="shared" si="0"/>
        <v>{ 'index':'2.16.840.1.113883.10.20.22.1.10', 'start':229, 'end':233},</v>
      </c>
    </row>
    <row r="28" spans="8:11" x14ac:dyDescent="0.25">
      <c r="H28" t="s">
        <v>34</v>
      </c>
      <c r="I28">
        <v>255</v>
      </c>
      <c r="J28">
        <v>257</v>
      </c>
      <c r="K28" t="str">
        <f t="shared" si="0"/>
        <v>{ 'index':'2.16.840.1.113883.10.20.22.2.43', 'start':255, 'end':257},</v>
      </c>
    </row>
    <row r="29" spans="8:11" x14ac:dyDescent="0.25">
      <c r="H29" t="s">
        <v>36</v>
      </c>
      <c r="I29">
        <v>257</v>
      </c>
      <c r="J29">
        <v>258</v>
      </c>
      <c r="K29" t="str">
        <f t="shared" si="0"/>
        <v>{ 'index':'2.16.840.1.113883.10.20.22.2.44', 'start':257, 'end':258},</v>
      </c>
    </row>
    <row r="30" spans="8:11" x14ac:dyDescent="0.25">
      <c r="H30" t="s">
        <v>38</v>
      </c>
      <c r="I30">
        <v>258</v>
      </c>
      <c r="J30">
        <v>260</v>
      </c>
      <c r="K30" t="str">
        <f t="shared" si="0"/>
        <v>{ 'index':'2.16.840.1.113883.10.20.22.2.21', 'start':258, 'end':260},</v>
      </c>
    </row>
    <row r="31" spans="8:11" x14ac:dyDescent="0.25">
      <c r="H31" t="s">
        <v>40</v>
      </c>
      <c r="I31">
        <v>260</v>
      </c>
      <c r="J31">
        <v>263</v>
      </c>
      <c r="K31" t="str">
        <f t="shared" si="0"/>
        <v>{ 'index':'2.16.840.1.113883.10.20.22.2.21.1', 'start':260, 'end':263},</v>
      </c>
    </row>
    <row r="32" spans="8:11" x14ac:dyDescent="0.25">
      <c r="H32" t="s">
        <v>42</v>
      </c>
      <c r="I32">
        <v>263</v>
      </c>
      <c r="J32">
        <v>264</v>
      </c>
      <c r="K32" t="str">
        <f t="shared" si="0"/>
        <v>{ 'index':'2.16.840.1.113883.10.20.22.2.6', 'start':263, 'end':264},</v>
      </c>
    </row>
    <row r="33" spans="8:11" x14ac:dyDescent="0.25">
      <c r="H33" t="s">
        <v>44</v>
      </c>
      <c r="I33">
        <v>264</v>
      </c>
      <c r="J33">
        <v>266</v>
      </c>
      <c r="K33" t="str">
        <f t="shared" si="0"/>
        <v>{ 'index':'2.16.840.1.113883.10.20.22.2.6.1', 'start':264, 'end':266},</v>
      </c>
    </row>
    <row r="34" spans="8:11" x14ac:dyDescent="0.25">
      <c r="H34" t="s">
        <v>46</v>
      </c>
      <c r="I34">
        <v>266</v>
      </c>
      <c r="J34">
        <v>269</v>
      </c>
      <c r="K34" t="str">
        <f t="shared" si="0"/>
        <v>{ 'index':'2.16.840.1.113883.10.20.22.2.25', 'start':266, 'end':269},</v>
      </c>
    </row>
    <row r="35" spans="8:11" x14ac:dyDescent="0.25">
      <c r="H35" t="s">
        <v>48</v>
      </c>
      <c r="I35">
        <v>269</v>
      </c>
      <c r="J35">
        <v>270</v>
      </c>
      <c r="K35" t="str">
        <f t="shared" si="0"/>
        <v>{ 'index':'2.16.840.1.113883.10.20.22.2.9', 'start':269, 'end':270},</v>
      </c>
    </row>
    <row r="36" spans="8:11" x14ac:dyDescent="0.25">
      <c r="H36" t="s">
        <v>50</v>
      </c>
      <c r="I36">
        <v>270</v>
      </c>
      <c r="J36">
        <v>272</v>
      </c>
      <c r="K36" t="str">
        <f t="shared" si="0"/>
        <v>{ 'index':'2.16.840.1.113883.10.20.22.2.8', 'start':270, 'end':272},</v>
      </c>
    </row>
    <row r="37" spans="8:11" x14ac:dyDescent="0.25">
      <c r="H37" t="s">
        <v>52</v>
      </c>
      <c r="I37">
        <v>272</v>
      </c>
      <c r="J37">
        <v>273</v>
      </c>
      <c r="K37" t="str">
        <f t="shared" si="0"/>
        <v>{ 'index':'2.16.840.1.113883.10.20.22.2.13', 'start':272, 'end':273},</v>
      </c>
    </row>
    <row r="38" spans="8:11" x14ac:dyDescent="0.25">
      <c r="H38" t="s">
        <v>54</v>
      </c>
      <c r="I38">
        <v>273</v>
      </c>
      <c r="J38">
        <v>274</v>
      </c>
      <c r="K38" t="str">
        <f t="shared" si="0"/>
        <v>{ 'index':'1.3.6.1.4.1.19376.1.5.3.1.1.13.2.1', 'start':273, 'end':274},</v>
      </c>
    </row>
    <row r="39" spans="8:11" x14ac:dyDescent="0.25">
      <c r="H39" t="s">
        <v>56</v>
      </c>
      <c r="I39">
        <v>274</v>
      </c>
      <c r="J39">
        <v>276</v>
      </c>
      <c r="K39" t="str">
        <f t="shared" si="0"/>
        <v>{ 'index':'2.16.840.1.113883.10.20.22.2.37', 'start':274, 'end':276},</v>
      </c>
    </row>
    <row r="40" spans="8:11" x14ac:dyDescent="0.25">
      <c r="H40" t="s">
        <v>58</v>
      </c>
      <c r="I40">
        <v>276</v>
      </c>
      <c r="J40">
        <v>278</v>
      </c>
      <c r="K40" t="str">
        <f t="shared" si="0"/>
        <v>{ 'index':'2.16.840.1.113883.10.20.22.2.64', 'start':276, 'end':278},</v>
      </c>
    </row>
    <row r="41" spans="8:11" x14ac:dyDescent="0.25">
      <c r="H41" t="s">
        <v>60</v>
      </c>
      <c r="I41">
        <v>278</v>
      </c>
      <c r="J41">
        <v>281</v>
      </c>
      <c r="K41" t="str">
        <f t="shared" si="0"/>
        <v>{ 'index':'2.16.840.1.113883.10.20.6.1.1', 'start':278, 'end':281},</v>
      </c>
    </row>
    <row r="42" spans="8:11" x14ac:dyDescent="0.25">
      <c r="H42" t="s">
        <v>654</v>
      </c>
      <c r="I42">
        <v>281</v>
      </c>
      <c r="J42">
        <v>283</v>
      </c>
      <c r="K42" t="str">
        <f t="shared" si="0"/>
        <v>{ 'index':'2.16.840.1.113883.10.20.22.2.24', 'start':281, 'end':283},</v>
      </c>
    </row>
    <row r="43" spans="8:11" x14ac:dyDescent="0.25">
      <c r="H43" t="s">
        <v>62</v>
      </c>
      <c r="I43">
        <v>283</v>
      </c>
      <c r="J43">
        <v>284</v>
      </c>
      <c r="K43" t="str">
        <f t="shared" si="0"/>
        <v>{ 'index':'1.3.6.1.4.1.19376.1.5.3.1.3.33', 'start':283, 'end':284},</v>
      </c>
    </row>
    <row r="44" spans="8:11" x14ac:dyDescent="0.25">
      <c r="H44" t="s">
        <v>65</v>
      </c>
      <c r="I44">
        <v>284</v>
      </c>
      <c r="J44">
        <v>286</v>
      </c>
      <c r="K44" t="str">
        <f t="shared" si="0"/>
        <v>{ 'index':'2.16.840.1.113883.10.20.22.2.11', 'start':284, 'end':286},</v>
      </c>
    </row>
    <row r="45" spans="8:11" x14ac:dyDescent="0.25">
      <c r="H45" t="s">
        <v>67</v>
      </c>
      <c r="I45">
        <v>286</v>
      </c>
      <c r="J45">
        <v>289</v>
      </c>
      <c r="K45" t="str">
        <f t="shared" si="0"/>
        <v>{ 'index':'2.16.840.1.113883.10.20.22.2.11.1', 'start':286, 'end':289},</v>
      </c>
    </row>
    <row r="46" spans="8:11" x14ac:dyDescent="0.25">
      <c r="H46" t="s">
        <v>69</v>
      </c>
      <c r="I46">
        <v>289</v>
      </c>
      <c r="J46">
        <v>290</v>
      </c>
      <c r="K46" t="str">
        <f t="shared" si="0"/>
        <v>{ 'index':'2.16.840.1.113883.10.20.22.2.22', 'start':289, 'end':290},</v>
      </c>
    </row>
    <row r="47" spans="8:11" x14ac:dyDescent="0.25">
      <c r="H47" t="s">
        <v>71</v>
      </c>
      <c r="I47">
        <v>290</v>
      </c>
      <c r="J47">
        <v>292</v>
      </c>
      <c r="K47" t="str">
        <f t="shared" si="0"/>
        <v>{ 'index':'2.16.840.1.113883.10.20.22.2.22.1', 'start':290, 'end':292},</v>
      </c>
    </row>
    <row r="48" spans="8:11" x14ac:dyDescent="0.25">
      <c r="H48" t="s">
        <v>73</v>
      </c>
      <c r="I48">
        <v>292</v>
      </c>
      <c r="J48">
        <v>294</v>
      </c>
      <c r="K48" t="str">
        <f t="shared" si="0"/>
        <v>{ 'index':'2.16.840.1.113883.10.20.22.2.15', 'start':292, 'end':294},</v>
      </c>
    </row>
    <row r="49" spans="8:11" x14ac:dyDescent="0.25">
      <c r="H49" t="s">
        <v>75</v>
      </c>
      <c r="I49">
        <v>294</v>
      </c>
      <c r="J49">
        <v>296</v>
      </c>
      <c r="K49" t="str">
        <f t="shared" si="0"/>
        <v>{ 'index':'2.16.840.1.113883.10.20.6.2.3', 'start':294, 'end':296},</v>
      </c>
    </row>
    <row r="50" spans="8:11" x14ac:dyDescent="0.25">
      <c r="H50" t="s">
        <v>77</v>
      </c>
      <c r="I50">
        <v>296</v>
      </c>
      <c r="J50">
        <v>297</v>
      </c>
      <c r="K50" t="str">
        <f t="shared" si="0"/>
        <v>{ 'index':'2.16.840.1.113883.10.20.6.1.2', 'start':296, 'end':297},</v>
      </c>
    </row>
    <row r="51" spans="8:11" x14ac:dyDescent="0.25">
      <c r="H51" t="s">
        <v>79</v>
      </c>
      <c r="I51">
        <v>297</v>
      </c>
      <c r="J51">
        <v>302</v>
      </c>
      <c r="K51" t="str">
        <f t="shared" si="0"/>
        <v>{ 'index':'2.16.840.1.113883.10.20.22.2.14', 'start':297, 'end':302},</v>
      </c>
    </row>
    <row r="52" spans="8:11" x14ac:dyDescent="0.25">
      <c r="H52" t="s">
        <v>81</v>
      </c>
      <c r="I52">
        <v>302</v>
      </c>
      <c r="J52">
        <v>303</v>
      </c>
      <c r="K52" t="str">
        <f t="shared" si="0"/>
        <v>{ 'index':'2.16.840.1.113883.10.20.2.5', 'start':302, 'end':303},</v>
      </c>
    </row>
    <row r="53" spans="8:11" x14ac:dyDescent="0.25">
      <c r="H53" t="s">
        <v>83</v>
      </c>
      <c r="I53">
        <v>303</v>
      </c>
      <c r="J53">
        <v>305</v>
      </c>
      <c r="K53" t="str">
        <f t="shared" si="0"/>
        <v>{ 'index':'2.16.840.1.113883.10.20.22.2.60', 'start':303, 'end':305},</v>
      </c>
    </row>
    <row r="54" spans="8:11" x14ac:dyDescent="0.25">
      <c r="H54" t="s">
        <v>85</v>
      </c>
      <c r="I54">
        <v>305</v>
      </c>
      <c r="J54">
        <v>308</v>
      </c>
      <c r="K54" t="str">
        <f t="shared" si="0"/>
        <v>{ 'index':'2.16.840.1.113883.10.20.22.2.58', 'start':305, 'end':308},</v>
      </c>
    </row>
    <row r="55" spans="8:11" x14ac:dyDescent="0.25">
      <c r="H55" t="s">
        <v>87</v>
      </c>
      <c r="I55">
        <v>308</v>
      </c>
      <c r="J55">
        <v>310</v>
      </c>
      <c r="K55" t="str">
        <f t="shared" si="0"/>
        <v>{ 'index':'2.16.840.1.113883.10.20.22.2.61', 'start':308, 'end':310},</v>
      </c>
    </row>
    <row r="56" spans="8:11" x14ac:dyDescent="0.25">
      <c r="H56" t="s">
        <v>89</v>
      </c>
      <c r="I56">
        <v>310</v>
      </c>
      <c r="J56">
        <v>312</v>
      </c>
      <c r="K56" t="str">
        <f t="shared" si="0"/>
        <v>{ 'index':'1.3.6.1.4.1.19376.1.5.3.1.3.4', 'start':310, 'end':312},</v>
      </c>
    </row>
    <row r="57" spans="8:11" x14ac:dyDescent="0.25">
      <c r="H57" t="s">
        <v>91</v>
      </c>
      <c r="I57">
        <v>312</v>
      </c>
      <c r="J57">
        <v>314</v>
      </c>
      <c r="K57" t="str">
        <f t="shared" si="0"/>
        <v>{ 'index':'2.16.840.1.113883.10.20.22.2.42', 'start':312, 'end':314},</v>
      </c>
    </row>
    <row r="58" spans="8:11" x14ac:dyDescent="0.25">
      <c r="H58" t="s">
        <v>93</v>
      </c>
      <c r="I58">
        <v>314</v>
      </c>
      <c r="J58">
        <v>315</v>
      </c>
      <c r="K58" t="str">
        <f t="shared" si="0"/>
        <v>{ 'index':'1.3.6.1.4.1.19376.1.5.3.1.3.5', 'start':314, 'end':315},</v>
      </c>
    </row>
    <row r="59" spans="8:11" x14ac:dyDescent="0.25">
      <c r="H59" t="s">
        <v>95</v>
      </c>
      <c r="I59">
        <v>315</v>
      </c>
      <c r="J59">
        <v>316</v>
      </c>
      <c r="K59" t="str">
        <f t="shared" si="0"/>
        <v>{ 'index':'2.16.840.1.113883.10.20.22.2.41', 'start':315, 'end':316},</v>
      </c>
    </row>
    <row r="60" spans="8:11" x14ac:dyDescent="0.25">
      <c r="H60" t="s">
        <v>97</v>
      </c>
      <c r="I60">
        <v>316</v>
      </c>
      <c r="J60">
        <v>318</v>
      </c>
      <c r="K60" t="str">
        <f t="shared" si="0"/>
        <v>{ 'index':'1.3.6.1.4.1.19376.1.5.3.1.3.26', 'start':316, 'end':318},</v>
      </c>
    </row>
    <row r="61" spans="8:11" x14ac:dyDescent="0.25">
      <c r="H61" t="s">
        <v>99</v>
      </c>
      <c r="I61">
        <v>318</v>
      </c>
      <c r="J61">
        <v>320</v>
      </c>
      <c r="K61" t="str">
        <f t="shared" si="0"/>
        <v>{ 'index':'2.16.840.1.113883.10.20.22.2.16', 'start':318, 'end':320},</v>
      </c>
    </row>
    <row r="62" spans="8:11" x14ac:dyDescent="0.25">
      <c r="H62" t="s">
        <v>101</v>
      </c>
      <c r="I62">
        <v>320</v>
      </c>
      <c r="J62">
        <v>321</v>
      </c>
      <c r="K62" t="str">
        <f t="shared" si="0"/>
        <v>{ 'index':'2.16.840.1.113883.10.20.22.2.2', 'start':320, 'end':321},</v>
      </c>
    </row>
    <row r="63" spans="8:11" x14ac:dyDescent="0.25">
      <c r="H63" t="s">
        <v>103</v>
      </c>
      <c r="I63">
        <v>321</v>
      </c>
      <c r="J63">
        <v>325</v>
      </c>
      <c r="K63" t="str">
        <f t="shared" si="0"/>
        <v>{ 'index':'2.16.840.1.113883.10.20.22.2.2.1', 'start':321, 'end':325},</v>
      </c>
    </row>
    <row r="64" spans="8:11" x14ac:dyDescent="0.25">
      <c r="H64" t="s">
        <v>105</v>
      </c>
      <c r="I64">
        <v>325</v>
      </c>
      <c r="J64">
        <v>326</v>
      </c>
      <c r="K64" t="str">
        <f t="shared" si="0"/>
        <v>{ 'index':'2.16.840.1.113883.10.20.22.2.33', 'start':325, 'end':326},</v>
      </c>
    </row>
    <row r="65" spans="8:11" x14ac:dyDescent="0.25">
      <c r="H65" t="s">
        <v>107</v>
      </c>
      <c r="I65">
        <v>326</v>
      </c>
      <c r="J65">
        <v>328</v>
      </c>
      <c r="K65" t="str">
        <f t="shared" si="0"/>
        <v>{ 'index':'2.16.840.1.113883.10.20.22.2.45', 'start':326, 'end':328},</v>
      </c>
    </row>
    <row r="66" spans="8:11" x14ac:dyDescent="0.25">
      <c r="H66" t="s">
        <v>109</v>
      </c>
      <c r="I66">
        <v>328</v>
      </c>
      <c r="J66">
        <v>330</v>
      </c>
      <c r="K66" t="str">
        <f t="shared" si="0"/>
        <v>{ 'index':'2.16.840.1.113883.10.20.21.2.3', 'start':328, 'end':330},</v>
      </c>
    </row>
    <row r="67" spans="8:11" x14ac:dyDescent="0.25">
      <c r="H67" t="s">
        <v>111</v>
      </c>
      <c r="I67">
        <v>330</v>
      </c>
      <c r="J67">
        <v>331</v>
      </c>
      <c r="K67" t="str">
        <f t="shared" si="0"/>
        <v>{ 'index':'2.16.840.1.113883.10.20.22.2.39', 'start':330, 'end':331},</v>
      </c>
    </row>
    <row r="68" spans="8:11" x14ac:dyDescent="0.25">
      <c r="H68" t="s">
        <v>113</v>
      </c>
      <c r="I68">
        <v>331</v>
      </c>
      <c r="J68">
        <v>334</v>
      </c>
      <c r="K68" t="str">
        <f t="shared" si="0"/>
        <v>{ 'index':'2.16.840.1.113883.10.20.22.2.23', 'start':331, 'end':334},</v>
      </c>
    </row>
    <row r="69" spans="8:11" x14ac:dyDescent="0.25">
      <c r="H69" t="s">
        <v>115</v>
      </c>
      <c r="I69">
        <v>334</v>
      </c>
      <c r="J69">
        <v>337</v>
      </c>
      <c r="K69" t="str">
        <f t="shared" si="0"/>
        <v>{ 'index':'2.16.840.1.113883.10.20.22.2.38', 'start':334, 'end':337},</v>
      </c>
    </row>
    <row r="70" spans="8:11" x14ac:dyDescent="0.25">
      <c r="H70" t="s">
        <v>117</v>
      </c>
      <c r="I70">
        <v>337</v>
      </c>
      <c r="J70">
        <v>338</v>
      </c>
      <c r="K70" t="str">
        <f t="shared" si="0"/>
        <v>{ 'index':'2.16.840.1.113883.10.20.22.2.1', 'start':337, 'end':338},</v>
      </c>
    </row>
    <row r="71" spans="8:11" x14ac:dyDescent="0.25">
      <c r="H71" t="s">
        <v>119</v>
      </c>
      <c r="I71">
        <v>338</v>
      </c>
      <c r="J71">
        <v>340</v>
      </c>
      <c r="K71" t="str">
        <f t="shared" si="0"/>
        <v>{ 'index':'2.16.840.1.113883.10.20.22.2.1.1', 'start':338, 'end':340},</v>
      </c>
    </row>
    <row r="72" spans="8:11" x14ac:dyDescent="0.25">
      <c r="H72" t="s">
        <v>121</v>
      </c>
      <c r="I72">
        <v>340</v>
      </c>
      <c r="J72">
        <v>345</v>
      </c>
      <c r="K72" t="str">
        <f t="shared" si="0"/>
        <v>{ 'index':'2.16.840.1.113883.10.20.22.2.56', 'start':340, 'end':345},</v>
      </c>
    </row>
    <row r="73" spans="8:11" x14ac:dyDescent="0.25">
      <c r="H73" t="s">
        <v>123</v>
      </c>
      <c r="I73">
        <v>345</v>
      </c>
      <c r="J73">
        <v>347</v>
      </c>
      <c r="K73" t="str">
        <f t="shared" si="0"/>
        <v>{ 'index':'2.16.840.1.113883.10.20.22.2.57', 'start':345, 'end':347},</v>
      </c>
    </row>
    <row r="74" spans="8:11" x14ac:dyDescent="0.25">
      <c r="H74" t="s">
        <v>125</v>
      </c>
      <c r="I74">
        <v>347</v>
      </c>
      <c r="J74">
        <v>348</v>
      </c>
      <c r="K74" t="str">
        <f t="shared" si="0"/>
        <v>{ 'index':'2.16.840.1.113883.10.20.21.2.1', 'start':347, 'end':348},</v>
      </c>
    </row>
    <row r="75" spans="8:11" x14ac:dyDescent="0.25">
      <c r="H75" t="s">
        <v>127</v>
      </c>
      <c r="I75">
        <v>348</v>
      </c>
      <c r="J75">
        <v>349</v>
      </c>
      <c r="K75" t="str">
        <f t="shared" si="0"/>
        <v>{ 'index':'2.16.840.1.113883.10.20.6.2.4', 'start':348, 'end':349},</v>
      </c>
    </row>
    <row r="76" spans="8:11" x14ac:dyDescent="0.25">
      <c r="H76" t="s">
        <v>129</v>
      </c>
      <c r="I76">
        <v>349</v>
      </c>
      <c r="J76">
        <v>350</v>
      </c>
      <c r="K76" t="str">
        <f t="shared" si="0"/>
        <v>{ 'index':'2.16.840.1.113883.10.20.7.12', 'start':349, 'end':350},</v>
      </c>
    </row>
    <row r="77" spans="8:11" x14ac:dyDescent="0.25">
      <c r="H77" t="s">
        <v>131</v>
      </c>
      <c r="I77">
        <v>350</v>
      </c>
      <c r="J77">
        <v>352</v>
      </c>
      <c r="K77" t="str">
        <f t="shared" si="0"/>
        <v>{ 'index':'2.16.840.1.113883.10.20.7.14', 'start':350, 'end':352},</v>
      </c>
    </row>
    <row r="78" spans="8:11" x14ac:dyDescent="0.25">
      <c r="H78" t="s">
        <v>133</v>
      </c>
      <c r="I78">
        <v>352</v>
      </c>
      <c r="J78">
        <v>353</v>
      </c>
      <c r="K78" t="str">
        <f t="shared" si="0"/>
        <v>{ 'index':'2.16.840.1.113883.10.20.22.2.20', 'start':352, 'end':353},</v>
      </c>
    </row>
    <row r="79" spans="8:11" x14ac:dyDescent="0.25">
      <c r="H79" t="s">
        <v>135</v>
      </c>
      <c r="I79">
        <v>353</v>
      </c>
      <c r="J79">
        <v>356</v>
      </c>
      <c r="K79" t="str">
        <f t="shared" si="0"/>
        <v>{ 'index':'2.16.840.1.113883.10.20.22.2.18', 'start':353, 'end':356},</v>
      </c>
    </row>
    <row r="80" spans="8:11" x14ac:dyDescent="0.25">
      <c r="H80" t="s">
        <v>137</v>
      </c>
      <c r="I80">
        <v>356</v>
      </c>
      <c r="J80">
        <v>360</v>
      </c>
      <c r="K80" t="str">
        <f t="shared" si="0"/>
        <v>{ 'index':'2.16.840.1.113883.10.20.2.10', 'start':356, 'end':360},</v>
      </c>
    </row>
    <row r="81" spans="8:11" x14ac:dyDescent="0.25">
      <c r="H81" t="s">
        <v>139</v>
      </c>
      <c r="I81">
        <v>360</v>
      </c>
      <c r="J81">
        <v>365</v>
      </c>
      <c r="K81" t="str">
        <f t="shared" ref="K81:K144" si="1">"{ 'index':'"&amp;H81&amp;"', 'start':"&amp;I81&amp;", 'end':"&amp;J81&amp;"},"</f>
        <v>{ 'index':'2.16.840.1.113883.10.20.22.2.10', 'start':360, 'end':365},</v>
      </c>
    </row>
    <row r="82" spans="8:11" x14ac:dyDescent="0.25">
      <c r="H82" t="s">
        <v>141</v>
      </c>
      <c r="I82">
        <v>365</v>
      </c>
      <c r="J82">
        <v>367</v>
      </c>
      <c r="K82" t="str">
        <f t="shared" si="1"/>
        <v>{ 'index':'2.16.840.1.113883.10.20.22.2.30', 'start':365, 'end':367},</v>
      </c>
    </row>
    <row r="83" spans="8:11" x14ac:dyDescent="0.25">
      <c r="H83" t="s">
        <v>143</v>
      </c>
      <c r="I83">
        <v>367</v>
      </c>
      <c r="J83">
        <v>368</v>
      </c>
      <c r="K83" t="str">
        <f t="shared" si="1"/>
        <v>{ 'index':'2.16.840.1.113883.10.20.22.2.35', 'start':367, 'end':368},</v>
      </c>
    </row>
    <row r="84" spans="8:11" x14ac:dyDescent="0.25">
      <c r="H84" t="s">
        <v>145</v>
      </c>
      <c r="I84">
        <v>368</v>
      </c>
      <c r="J84">
        <v>370</v>
      </c>
      <c r="K84" t="str">
        <f t="shared" si="1"/>
        <v>{ 'index':'2.16.840.1.113883.10.20.22.2.36', 'start':368, 'end':370},</v>
      </c>
    </row>
    <row r="85" spans="8:11" x14ac:dyDescent="0.25">
      <c r="H85" t="s">
        <v>147</v>
      </c>
      <c r="I85">
        <v>370</v>
      </c>
      <c r="J85">
        <v>372</v>
      </c>
      <c r="K85" t="str">
        <f t="shared" si="1"/>
        <v>{ 'index':'2.16.840.1.113883.10.20.22.2.34', 'start':370, 'end':372},</v>
      </c>
    </row>
    <row r="86" spans="8:11" x14ac:dyDescent="0.25">
      <c r="H86" t="s">
        <v>149</v>
      </c>
      <c r="I86">
        <v>372</v>
      </c>
      <c r="J86">
        <v>374</v>
      </c>
      <c r="K86" t="str">
        <f t="shared" si="1"/>
        <v>{ 'index':'2.16.840.1.113883.10.20.22.2.5', 'start':372, 'end':374},</v>
      </c>
    </row>
    <row r="87" spans="8:11" x14ac:dyDescent="0.25">
      <c r="H87" t="s">
        <v>151</v>
      </c>
      <c r="I87">
        <v>374</v>
      </c>
      <c r="J87">
        <v>378</v>
      </c>
      <c r="K87" t="str">
        <f t="shared" si="1"/>
        <v>{ 'index':'2.16.840.1.113883.10.20.22.2.5.1', 'start':374, 'end':378},</v>
      </c>
    </row>
    <row r="88" spans="8:11" x14ac:dyDescent="0.25">
      <c r="H88" t="s">
        <v>153</v>
      </c>
      <c r="I88">
        <v>378</v>
      </c>
      <c r="J88">
        <v>380</v>
      </c>
      <c r="K88" t="str">
        <f t="shared" si="1"/>
        <v>{ 'index':'2.16.840.1.113883.10.20.22.2.27', 'start':378, 'end':380},</v>
      </c>
    </row>
    <row r="89" spans="8:11" x14ac:dyDescent="0.25">
      <c r="H89" t="s">
        <v>155</v>
      </c>
      <c r="I89">
        <v>380</v>
      </c>
      <c r="J89">
        <v>381</v>
      </c>
      <c r="K89" t="str">
        <f t="shared" si="1"/>
        <v>{ 'index':'2.16.840.1.113883.10.20.18.2.12', 'start':380, 'end':381},</v>
      </c>
    </row>
    <row r="90" spans="8:11" x14ac:dyDescent="0.25">
      <c r="H90" t="s">
        <v>157</v>
      </c>
      <c r="I90">
        <v>381</v>
      </c>
      <c r="J90">
        <v>382</v>
      </c>
      <c r="K90" t="str">
        <f t="shared" si="1"/>
        <v>{ 'index':'2.16.840.1.113883.10.20.18.2.9', 'start':381, 'end':382},</v>
      </c>
    </row>
    <row r="91" spans="8:11" x14ac:dyDescent="0.25">
      <c r="H91" t="s">
        <v>159</v>
      </c>
      <c r="I91">
        <v>382</v>
      </c>
      <c r="J91">
        <v>384</v>
      </c>
      <c r="K91" t="str">
        <f t="shared" si="1"/>
        <v>{ 'index':'2.16.840.1.113883.10.20.22.2.28', 'start':382, 'end':384},</v>
      </c>
    </row>
    <row r="92" spans="8:11" x14ac:dyDescent="0.25">
      <c r="H92" t="s">
        <v>161</v>
      </c>
      <c r="I92">
        <v>384</v>
      </c>
      <c r="J92">
        <v>385</v>
      </c>
      <c r="K92" t="str">
        <f t="shared" si="1"/>
        <v>{ 'index':'2.16.840.1.113883.10.20.22.2.40', 'start':384, 'end':385},</v>
      </c>
    </row>
    <row r="93" spans="8:11" x14ac:dyDescent="0.25">
      <c r="H93" t="s">
        <v>163</v>
      </c>
      <c r="I93">
        <v>385</v>
      </c>
      <c r="J93">
        <v>387</v>
      </c>
      <c r="K93" t="str">
        <f t="shared" si="1"/>
        <v>{ 'index':'2.16.840.1.113883.10.20.22.2.29', 'start':385, 'end':387},</v>
      </c>
    </row>
    <row r="94" spans="8:11" x14ac:dyDescent="0.25">
      <c r="H94" t="s">
        <v>165</v>
      </c>
      <c r="I94">
        <v>387</v>
      </c>
      <c r="J94">
        <v>388</v>
      </c>
      <c r="K94" t="str">
        <f t="shared" si="1"/>
        <v>{ 'index':'2.16.840.1.113883.10.20.22.2.31', 'start':387, 'end':388},</v>
      </c>
    </row>
    <row r="95" spans="8:11" x14ac:dyDescent="0.25">
      <c r="H95" t="s">
        <v>167</v>
      </c>
      <c r="I95">
        <v>388</v>
      </c>
      <c r="J95">
        <v>390</v>
      </c>
      <c r="K95" t="str">
        <f t="shared" si="1"/>
        <v>{ 'index':'2.16.840.1.113883.10.20.22.2.7', 'start':388, 'end':390},</v>
      </c>
    </row>
    <row r="96" spans="8:11" x14ac:dyDescent="0.25">
      <c r="H96" t="s">
        <v>169</v>
      </c>
      <c r="I96">
        <v>390</v>
      </c>
      <c r="J96">
        <v>393</v>
      </c>
      <c r="K96" t="str">
        <f t="shared" si="1"/>
        <v>{ 'index':'2.16.840.1.113883.10.20.22.2.7.1', 'start':390, 'end':393},</v>
      </c>
    </row>
    <row r="97" spans="8:11" x14ac:dyDescent="0.25">
      <c r="H97" t="s">
        <v>171</v>
      </c>
      <c r="I97">
        <v>393</v>
      </c>
      <c r="J97">
        <v>395</v>
      </c>
      <c r="K97" t="str">
        <f t="shared" si="1"/>
        <v>{ 'index':'1.3.6.1.4.1.19376.1.5.3.1.3.1', 'start':393, 'end':395},</v>
      </c>
    </row>
    <row r="98" spans="8:11" x14ac:dyDescent="0.25">
      <c r="H98" t="s">
        <v>173</v>
      </c>
      <c r="I98">
        <v>395</v>
      </c>
      <c r="J98">
        <v>397</v>
      </c>
      <c r="K98" t="str">
        <f t="shared" si="1"/>
        <v>{ 'index':'2.16.840.1.113883.10.20.22.2.12', 'start':395, 'end':397},</v>
      </c>
    </row>
    <row r="99" spans="8:11" x14ac:dyDescent="0.25">
      <c r="H99" t="s">
        <v>175</v>
      </c>
      <c r="I99">
        <v>397</v>
      </c>
      <c r="J99">
        <v>399</v>
      </c>
      <c r="K99" t="str">
        <f t="shared" si="1"/>
        <v>{ 'index':'2.16.840.1.113883.10.20.22.2.3', 'start':397, 'end':399},</v>
      </c>
    </row>
    <row r="100" spans="8:11" x14ac:dyDescent="0.25">
      <c r="H100" t="s">
        <v>177</v>
      </c>
      <c r="I100">
        <v>399</v>
      </c>
      <c r="J100">
        <v>401</v>
      </c>
      <c r="K100" t="str">
        <f t="shared" si="1"/>
        <v>{ 'index':'2.16.840.1.113883.10.20.22.2.3.1', 'start':399, 'end':401},</v>
      </c>
    </row>
    <row r="101" spans="8:11" x14ac:dyDescent="0.25">
      <c r="H101" t="s">
        <v>179</v>
      </c>
      <c r="I101">
        <v>401</v>
      </c>
      <c r="J101">
        <v>403</v>
      </c>
      <c r="K101" t="str">
        <f t="shared" si="1"/>
        <v>{ 'index':'1.3.6.1.4.1.19376.1.5.3.1.3.18', 'start':401, 'end':403},</v>
      </c>
    </row>
    <row r="102" spans="8:11" x14ac:dyDescent="0.25">
      <c r="H102" t="s">
        <v>181</v>
      </c>
      <c r="I102">
        <v>403</v>
      </c>
      <c r="J102">
        <v>407</v>
      </c>
      <c r="K102" t="str">
        <f t="shared" si="1"/>
        <v>{ 'index':'2.16.840.1.113883.10.20.22.2.17', 'start':403, 'end':407},</v>
      </c>
    </row>
    <row r="103" spans="8:11" x14ac:dyDescent="0.25">
      <c r="H103" t="s">
        <v>183</v>
      </c>
      <c r="I103">
        <v>407</v>
      </c>
      <c r="J103">
        <v>408</v>
      </c>
      <c r="K103" t="str">
        <f t="shared" si="1"/>
        <v>{ 'index':'2.16.840.1.113883.10.20.21.2.2', 'start':407, 'end':408},</v>
      </c>
    </row>
    <row r="104" spans="8:11" x14ac:dyDescent="0.25">
      <c r="H104" t="s">
        <v>185</v>
      </c>
      <c r="I104">
        <v>408</v>
      </c>
      <c r="J104">
        <v>409</v>
      </c>
      <c r="K104" t="str">
        <f t="shared" si="1"/>
        <v>{ 'index':'2.16.840.1.113883.10.20.22.2.26', 'start':408, 'end':409},</v>
      </c>
    </row>
    <row r="105" spans="8:11" x14ac:dyDescent="0.25">
      <c r="H105" t="s">
        <v>187</v>
      </c>
      <c r="I105">
        <v>409</v>
      </c>
      <c r="J105">
        <v>411</v>
      </c>
      <c r="K105" t="str">
        <f t="shared" si="1"/>
        <v>{ 'index':'2.16.840.1.113883.10.20.7.13', 'start':409, 'end':411},</v>
      </c>
    </row>
    <row r="106" spans="8:11" x14ac:dyDescent="0.25">
      <c r="H106" t="s">
        <v>189</v>
      </c>
      <c r="I106">
        <v>411</v>
      </c>
      <c r="J106">
        <v>412</v>
      </c>
      <c r="K106" t="str">
        <f t="shared" si="1"/>
        <v>{ 'index':'2.16.840.1.113883.10.20.22.2.4', 'start':411, 'end':412},</v>
      </c>
    </row>
    <row r="107" spans="8:11" x14ac:dyDescent="0.25">
      <c r="H107" t="s">
        <v>191</v>
      </c>
      <c r="I107">
        <v>412</v>
      </c>
      <c r="J107">
        <v>415</v>
      </c>
      <c r="K107" t="str">
        <f t="shared" si="1"/>
        <v>{ 'index':'2.16.840.1.113883.10.20.22.2.4.1', 'start':412, 'end':415},</v>
      </c>
    </row>
    <row r="108" spans="8:11" x14ac:dyDescent="0.25">
      <c r="H108" t="s">
        <v>193</v>
      </c>
      <c r="I108">
        <v>415</v>
      </c>
      <c r="J108">
        <v>417</v>
      </c>
      <c r="K108" t="str">
        <f t="shared" si="1"/>
        <v>{ 'index':'2.16.840.1.113883.10.20.22.4.36', 'start':415, 'end':417},</v>
      </c>
    </row>
    <row r="109" spans="8:11" x14ac:dyDescent="0.25">
      <c r="H109" t="s">
        <v>195</v>
      </c>
      <c r="I109">
        <v>417</v>
      </c>
      <c r="J109">
        <v>426</v>
      </c>
      <c r="K109" t="str">
        <f t="shared" si="1"/>
        <v>{ 'index':'2.16.840.1.113883.10.20.22.4.48', 'start':417, 'end':426},</v>
      </c>
    </row>
    <row r="110" spans="8:11" x14ac:dyDescent="0.25">
      <c r="H110" t="s">
        <v>197</v>
      </c>
      <c r="I110">
        <v>426</v>
      </c>
      <c r="J110">
        <v>430</v>
      </c>
      <c r="K110" t="str">
        <f t="shared" si="1"/>
        <v>{ 'index':'2.16.840.1.113883.10.20.22.4.108', 'start':426, 'end':430},</v>
      </c>
    </row>
    <row r="111" spans="8:11" x14ac:dyDescent="0.25">
      <c r="H111" t="s">
        <v>199</v>
      </c>
      <c r="I111">
        <v>430</v>
      </c>
      <c r="J111">
        <v>432</v>
      </c>
      <c r="K111" t="str">
        <f t="shared" si="1"/>
        <v>{ 'index':'2.16.840.1.113883.10.20.22.4.31', 'start':430, 'end':432},</v>
      </c>
    </row>
    <row r="112" spans="8:11" x14ac:dyDescent="0.25">
      <c r="H112" t="s">
        <v>201</v>
      </c>
      <c r="I112">
        <v>432</v>
      </c>
      <c r="J112">
        <v>436</v>
      </c>
      <c r="K112" t="str">
        <f t="shared" si="1"/>
        <v>{ 'index':'2.16.840.1.113883.10.20.22.4.30', 'start':432, 'end':436},</v>
      </c>
    </row>
    <row r="113" spans="8:11" x14ac:dyDescent="0.25">
      <c r="H113" t="s">
        <v>203</v>
      </c>
      <c r="I113">
        <v>436</v>
      </c>
      <c r="J113">
        <v>438</v>
      </c>
      <c r="K113" t="str">
        <f t="shared" si="1"/>
        <v>{ 'index':'2.16.840.1.113883.10.20.22.4.28', 'start':436, 'end':438},</v>
      </c>
    </row>
    <row r="114" spans="8:11" x14ac:dyDescent="0.25">
      <c r="H114" t="s">
        <v>205</v>
      </c>
      <c r="I114">
        <v>438</v>
      </c>
      <c r="J114">
        <v>441</v>
      </c>
      <c r="K114" t="str">
        <f t="shared" si="1"/>
        <v>{ 'index':'2.16.840.1.113883.10.20.22.4.69', 'start':438, 'end':441},</v>
      </c>
    </row>
    <row r="115" spans="8:11" x14ac:dyDescent="0.25">
      <c r="H115" t="s">
        <v>207</v>
      </c>
      <c r="I115">
        <v>441</v>
      </c>
      <c r="J115">
        <v>443</v>
      </c>
      <c r="K115" t="str">
        <f t="shared" si="1"/>
        <v>{ 'index':'2.16.840.1.113883.10.20.22.4.86', 'start':441, 'end':443},</v>
      </c>
    </row>
    <row r="116" spans="8:11" x14ac:dyDescent="0.25">
      <c r="H116" t="s">
        <v>209</v>
      </c>
      <c r="I116">
        <v>443</v>
      </c>
      <c r="J116">
        <v>444</v>
      </c>
      <c r="K116" t="str">
        <f t="shared" si="1"/>
        <v>{ 'index':'2.16.840.1.113883.10.20.1.19', 'start':443, 'end':444},</v>
      </c>
    </row>
    <row r="117" spans="8:11" x14ac:dyDescent="0.25">
      <c r="H117" t="s">
        <v>211</v>
      </c>
      <c r="I117">
        <v>444</v>
      </c>
      <c r="J117">
        <v>445</v>
      </c>
      <c r="K117" t="str">
        <f t="shared" si="1"/>
        <v>{ 'index':'2.16.840.1.113883.10.20.6.2.11', 'start':444, 'end':445},</v>
      </c>
    </row>
    <row r="118" spans="8:11" x14ac:dyDescent="0.25">
      <c r="H118" t="s">
        <v>213</v>
      </c>
      <c r="I118">
        <v>445</v>
      </c>
      <c r="J118">
        <v>447</v>
      </c>
      <c r="K118" t="str">
        <f t="shared" si="1"/>
        <v>{ 'index':'2.16.840.1.113883.10.20.22.4.72', 'start':445, 'end':447},</v>
      </c>
    </row>
    <row r="119" spans="8:11" x14ac:dyDescent="0.25">
      <c r="H119" t="s">
        <v>215</v>
      </c>
      <c r="I119">
        <v>447</v>
      </c>
      <c r="J119">
        <v>450</v>
      </c>
      <c r="K119" t="str">
        <f t="shared" si="1"/>
        <v>{ 'index':'2.16.840.1.113883.10.20.22.4.109', 'start':447, 'end':450},</v>
      </c>
    </row>
    <row r="120" spans="8:11" x14ac:dyDescent="0.25">
      <c r="H120" t="s">
        <v>217</v>
      </c>
      <c r="I120">
        <v>450</v>
      </c>
      <c r="J120">
        <v>452</v>
      </c>
      <c r="K120" t="str">
        <f t="shared" si="1"/>
        <v>{ 'index':'2.16.840.1.113883.10.20.6.2.13', 'start':450, 'end':452},</v>
      </c>
    </row>
    <row r="121" spans="8:11" x14ac:dyDescent="0.25">
      <c r="H121" t="s">
        <v>219</v>
      </c>
      <c r="I121">
        <v>452</v>
      </c>
      <c r="J121">
        <v>455</v>
      </c>
      <c r="K121" t="str">
        <f t="shared" si="1"/>
        <v>{ 'index':'2.16.840.1.113883.10.20.22.4.73', 'start':452, 'end':455},</v>
      </c>
    </row>
    <row r="122" spans="8:11" x14ac:dyDescent="0.25">
      <c r="H122" t="s">
        <v>221</v>
      </c>
      <c r="I122">
        <v>455</v>
      </c>
      <c r="J122">
        <v>457</v>
      </c>
      <c r="K122" t="str">
        <f t="shared" si="1"/>
        <v>{ 'index':'2.16.840.1.113883.10.20.22.4.64', 'start':455, 'end':457},</v>
      </c>
    </row>
    <row r="123" spans="8:11" x14ac:dyDescent="0.25">
      <c r="H123" t="s">
        <v>223</v>
      </c>
      <c r="I123">
        <v>457</v>
      </c>
      <c r="J123">
        <v>460</v>
      </c>
      <c r="K123" t="str">
        <f t="shared" si="1"/>
        <v>{ 'index':'2.16.840.1.113883.10.20.22.4.60', 'start':457, 'end':460},</v>
      </c>
    </row>
    <row r="124" spans="8:11" x14ac:dyDescent="0.25">
      <c r="H124" t="s">
        <v>225</v>
      </c>
      <c r="I124">
        <v>460</v>
      </c>
      <c r="J124">
        <v>462</v>
      </c>
      <c r="K124" t="str">
        <f t="shared" si="1"/>
        <v>{ 'index':'2.16.840.1.113883.10.20.22.4.145', 'start':460, 'end':462},</v>
      </c>
    </row>
    <row r="125" spans="8:11" x14ac:dyDescent="0.25">
      <c r="H125" t="s">
        <v>227</v>
      </c>
      <c r="I125">
        <v>462</v>
      </c>
      <c r="J125">
        <v>463</v>
      </c>
      <c r="K125" t="str">
        <f t="shared" si="1"/>
        <v>{ 'index':'2.16.840.1.113883.10.20.22.4.111', 'start':462, 'end':463},</v>
      </c>
    </row>
    <row r="126" spans="8:11" x14ac:dyDescent="0.25">
      <c r="H126" t="s">
        <v>229</v>
      </c>
      <c r="I126">
        <v>463</v>
      </c>
      <c r="J126">
        <v>467</v>
      </c>
      <c r="K126" t="str">
        <f t="shared" si="1"/>
        <v>{ 'index':'2.16.840.1.113883.10.20.22.4.79', 'start':463, 'end':467},</v>
      </c>
    </row>
    <row r="127" spans="8:11" x14ac:dyDescent="0.25">
      <c r="H127" t="s">
        <v>231</v>
      </c>
      <c r="I127">
        <v>467</v>
      </c>
      <c r="J127">
        <v>470</v>
      </c>
      <c r="K127" t="str">
        <f t="shared" si="1"/>
        <v>{ 'index':'2.16.840.1.113883.10.20.22.4.35', 'start':467, 'end':470},</v>
      </c>
    </row>
    <row r="128" spans="8:11" x14ac:dyDescent="0.25">
      <c r="H128" t="s">
        <v>233</v>
      </c>
      <c r="I128">
        <v>470</v>
      </c>
      <c r="J128">
        <v>474</v>
      </c>
      <c r="K128" t="str">
        <f t="shared" si="1"/>
        <v>{ 'index':'2.16.840.1.113883.10.20.22.4.123', 'start':470, 'end':474},</v>
      </c>
    </row>
    <row r="129" spans="8:11" x14ac:dyDescent="0.25">
      <c r="H129" t="s">
        <v>235</v>
      </c>
      <c r="I129">
        <v>474</v>
      </c>
      <c r="J129">
        <v>475</v>
      </c>
      <c r="K129" t="str">
        <f t="shared" si="1"/>
        <v>{ 'index':'2.16.840.1.113883.10.20.22.4.24', 'start':474, 'end':475},</v>
      </c>
    </row>
    <row r="130" spans="8:11" x14ac:dyDescent="0.25">
      <c r="H130" t="s">
        <v>237</v>
      </c>
      <c r="I130">
        <v>475</v>
      </c>
      <c r="J130">
        <v>487</v>
      </c>
      <c r="K130" t="str">
        <f t="shared" si="1"/>
        <v>{ 'index':'2.16.840.1.113883.10.20.22.4.49', 'start':475, 'end':487},</v>
      </c>
    </row>
    <row r="131" spans="8:11" x14ac:dyDescent="0.25">
      <c r="H131" t="s">
        <v>239</v>
      </c>
      <c r="I131">
        <v>487</v>
      </c>
      <c r="J131">
        <v>489</v>
      </c>
      <c r="K131" t="str">
        <f t="shared" si="1"/>
        <v>{ 'index':'2.16.840.1.113883.10.20.22.4.80', 'start':487, 'end':489},</v>
      </c>
    </row>
    <row r="132" spans="8:11" x14ac:dyDescent="0.25">
      <c r="H132" t="s">
        <v>241</v>
      </c>
      <c r="I132">
        <v>489</v>
      </c>
      <c r="J132">
        <v>494</v>
      </c>
      <c r="K132" t="str">
        <f t="shared" si="1"/>
        <v>{ 'index':'2.16.840.1.113883.10.20.22.4.122', 'start':489, 'end':494},</v>
      </c>
    </row>
    <row r="133" spans="8:11" x14ac:dyDescent="0.25">
      <c r="H133" t="s">
        <v>243</v>
      </c>
      <c r="I133">
        <v>494</v>
      </c>
      <c r="J133">
        <v>495</v>
      </c>
      <c r="K133" t="str">
        <f t="shared" si="1"/>
        <v>{ 'index':'2.16.840.1.113883.10.20.15.3.1', 'start':494, 'end':495},</v>
      </c>
    </row>
    <row r="134" spans="8:11" x14ac:dyDescent="0.25">
      <c r="H134" t="s">
        <v>245</v>
      </c>
      <c r="I134">
        <v>495</v>
      </c>
      <c r="J134">
        <v>497</v>
      </c>
      <c r="K134" t="str">
        <f t="shared" si="1"/>
        <v>{ 'index':'2.16.840.1.113883.10.20.22.4.115', 'start':495, 'end':497},</v>
      </c>
    </row>
    <row r="135" spans="8:11" x14ac:dyDescent="0.25">
      <c r="H135" t="s">
        <v>247</v>
      </c>
      <c r="I135">
        <v>497</v>
      </c>
      <c r="J135">
        <v>499</v>
      </c>
      <c r="K135" t="str">
        <f t="shared" si="1"/>
        <v>{ 'index':'2.16.840.1.113883.10.20.22.4.47', 'start':497, 'end':499},</v>
      </c>
    </row>
    <row r="136" spans="8:11" x14ac:dyDescent="0.25">
      <c r="H136" t="s">
        <v>249</v>
      </c>
      <c r="I136">
        <v>499</v>
      </c>
      <c r="J136">
        <v>504</v>
      </c>
      <c r="K136" t="str">
        <f t="shared" si="1"/>
        <v>{ 'index':'2.16.840.1.113883.10.20.22.4.46', 'start':499, 'end':504},</v>
      </c>
    </row>
    <row r="137" spans="8:11" x14ac:dyDescent="0.25">
      <c r="H137" t="s">
        <v>251</v>
      </c>
      <c r="I137">
        <v>504</v>
      </c>
      <c r="J137">
        <v>508</v>
      </c>
      <c r="K137" t="str">
        <f t="shared" si="1"/>
        <v>{ 'index':'2.16.840.1.113883.10.20.22.4.45', 'start':504, 'end':508},</v>
      </c>
    </row>
    <row r="138" spans="8:11" x14ac:dyDescent="0.25">
      <c r="H138" t="s">
        <v>253</v>
      </c>
      <c r="I138">
        <v>508</v>
      </c>
      <c r="J138">
        <v>511</v>
      </c>
      <c r="K138" t="str">
        <f t="shared" si="1"/>
        <v>{ 'index':'2.16.840.1.113883.10.20.22.4.67', 'start':508, 'end':511},</v>
      </c>
    </row>
    <row r="139" spans="8:11" x14ac:dyDescent="0.25">
      <c r="H139" t="s">
        <v>255</v>
      </c>
      <c r="I139">
        <v>511</v>
      </c>
      <c r="J139">
        <v>515</v>
      </c>
      <c r="K139" t="str">
        <f t="shared" si="1"/>
        <v>{ 'index':'2.16.840.1.113883.10.20.22.4.66', 'start':511, 'end':515},</v>
      </c>
    </row>
    <row r="140" spans="8:11" x14ac:dyDescent="0.25">
      <c r="H140" t="s">
        <v>257</v>
      </c>
      <c r="I140">
        <v>515</v>
      </c>
      <c r="J140">
        <v>518</v>
      </c>
      <c r="K140" t="str">
        <f t="shared" si="1"/>
        <v>{ 'index':'2.16.840.1.113883.10.20.22.4.68', 'start':515, 'end':518},</v>
      </c>
    </row>
    <row r="141" spans="8:11" x14ac:dyDescent="0.25">
      <c r="H141" t="s">
        <v>259</v>
      </c>
      <c r="I141">
        <v>518</v>
      </c>
      <c r="J141">
        <v>524</v>
      </c>
      <c r="K141" t="str">
        <f t="shared" si="1"/>
        <v>{ 'index':'2.16.840.1.113883.10.20.22.4.121', 'start':518, 'end':524},</v>
      </c>
    </row>
    <row r="142" spans="8:11" x14ac:dyDescent="0.25">
      <c r="H142" t="s">
        <v>261</v>
      </c>
      <c r="I142">
        <v>524</v>
      </c>
      <c r="J142">
        <v>528</v>
      </c>
      <c r="K142" t="str">
        <f t="shared" si="1"/>
        <v>{ 'index':'2.16.840.1.113883.10.20.22.4.141', 'start':524, 'end':528},</v>
      </c>
    </row>
    <row r="143" spans="8:11" x14ac:dyDescent="0.25">
      <c r="H143" t="s">
        <v>263</v>
      </c>
      <c r="I143">
        <v>528</v>
      </c>
      <c r="J143">
        <v>544</v>
      </c>
      <c r="K143" t="str">
        <f t="shared" si="1"/>
        <v>{ 'index':'2.16.840.1.113883.10.20.22.4.132', 'start':528, 'end':544},</v>
      </c>
    </row>
    <row r="144" spans="8:11" x14ac:dyDescent="0.25">
      <c r="H144" t="s">
        <v>265</v>
      </c>
      <c r="I144">
        <v>544</v>
      </c>
      <c r="J144">
        <v>547</v>
      </c>
      <c r="K144" t="str">
        <f t="shared" si="1"/>
        <v>{ 'index':'2.16.840.1.113883.10.20.22.4.5', 'start':544, 'end':547},</v>
      </c>
    </row>
    <row r="145" spans="8:11" x14ac:dyDescent="0.25">
      <c r="H145" t="s">
        <v>267</v>
      </c>
      <c r="I145">
        <v>547</v>
      </c>
      <c r="J145">
        <v>548</v>
      </c>
      <c r="K145" t="str">
        <f t="shared" ref="K145:K208" si="2">"{ 'index':'"&amp;H145&amp;"', 'start':"&amp;I145&amp;", 'end':"&amp;J145&amp;"},"</f>
        <v>{ 'index':'2.16.840.1.113883.10.20.22.4.77', 'start':547, 'end':548},</v>
      </c>
    </row>
    <row r="146" spans="8:11" x14ac:dyDescent="0.25">
      <c r="H146" t="s">
        <v>269</v>
      </c>
      <c r="I146">
        <v>548</v>
      </c>
      <c r="J146">
        <v>550</v>
      </c>
      <c r="K146" t="str">
        <f t="shared" si="2"/>
        <v>{ 'index':'2.16.840.1.113883.10.20.22.4.34', 'start':548, 'end':550},</v>
      </c>
    </row>
    <row r="147" spans="8:11" x14ac:dyDescent="0.25">
      <c r="H147" t="s">
        <v>271</v>
      </c>
      <c r="I147">
        <v>550</v>
      </c>
      <c r="J147">
        <v>553</v>
      </c>
      <c r="K147" t="str">
        <f t="shared" si="2"/>
        <v>{ 'index':'2.16.840.1.113883.10.20.22.4.33', 'start':550, 'end':553},</v>
      </c>
    </row>
    <row r="148" spans="8:11" x14ac:dyDescent="0.25">
      <c r="H148" t="s">
        <v>273</v>
      </c>
      <c r="I148">
        <v>553</v>
      </c>
      <c r="J148">
        <v>567</v>
      </c>
      <c r="K148" t="str">
        <f t="shared" si="2"/>
        <v>{ 'index':'2.16.840.1.113883.10.20.22.4.52', 'start':553, 'end':567},</v>
      </c>
    </row>
    <row r="149" spans="8:11" x14ac:dyDescent="0.25">
      <c r="H149" t="s">
        <v>275</v>
      </c>
      <c r="I149">
        <v>567</v>
      </c>
      <c r="J149">
        <v>573</v>
      </c>
      <c r="K149" t="str">
        <f t="shared" si="2"/>
        <v>{ 'index':'2.16.840.1.113883.10.20.22.4.54', 'start':567, 'end':573},</v>
      </c>
    </row>
    <row r="150" spans="8:11" x14ac:dyDescent="0.25">
      <c r="H150" t="s">
        <v>277</v>
      </c>
      <c r="I150">
        <v>573</v>
      </c>
      <c r="J150">
        <v>575</v>
      </c>
      <c r="K150" t="str">
        <f t="shared" si="2"/>
        <v>{ 'index':'2.16.840.1.113883.10.20.22.4.53', 'start':573, 'end':575},</v>
      </c>
    </row>
    <row r="151" spans="8:11" x14ac:dyDescent="0.25">
      <c r="H151" t="s">
        <v>279</v>
      </c>
      <c r="I151">
        <v>575</v>
      </c>
      <c r="J151">
        <v>578</v>
      </c>
      <c r="K151" t="str">
        <f t="shared" si="2"/>
        <v>{ 'index':'2.16.840.1.113883.10.20.22.4.19', 'start':575, 'end':578},</v>
      </c>
    </row>
    <row r="152" spans="8:11" x14ac:dyDescent="0.25">
      <c r="H152" t="s">
        <v>281</v>
      </c>
      <c r="I152">
        <v>578</v>
      </c>
      <c r="J152">
        <v>581</v>
      </c>
      <c r="K152" t="str">
        <f t="shared" si="2"/>
        <v>{ 'index':'2.16.840.1.113883.10.20.22.4.20', 'start':578, 'end':581},</v>
      </c>
    </row>
    <row r="153" spans="8:11" x14ac:dyDescent="0.25">
      <c r="H153" t="s">
        <v>283</v>
      </c>
      <c r="I153">
        <v>581</v>
      </c>
      <c r="J153">
        <v>590</v>
      </c>
      <c r="K153" t="str">
        <f t="shared" si="2"/>
        <v>{ 'index':'2.16.840.1.113883.10.20.22.4.131', 'start':581, 'end':590},</v>
      </c>
    </row>
    <row r="154" spans="8:11" x14ac:dyDescent="0.25">
      <c r="H154" t="s">
        <v>651</v>
      </c>
      <c r="I154">
        <v>590</v>
      </c>
      <c r="J154">
        <v>594</v>
      </c>
      <c r="K154" t="str">
        <f t="shared" si="2"/>
        <v>{ 'index':'2.16.840.1.113883.10.20.22.4.135', 'start':590, 'end':594},</v>
      </c>
    </row>
    <row r="155" spans="8:11" x14ac:dyDescent="0.25">
      <c r="H155" t="s">
        <v>286</v>
      </c>
      <c r="I155">
        <v>594</v>
      </c>
      <c r="J155">
        <v>604</v>
      </c>
      <c r="K155" t="str">
        <f t="shared" si="2"/>
        <v>{ 'index':'2.16.840.1.113883.10.20.22.4.16', 'start':594, 'end':604},</v>
      </c>
    </row>
    <row r="156" spans="8:11" x14ac:dyDescent="0.25">
      <c r="H156" t="s">
        <v>288</v>
      </c>
      <c r="I156">
        <v>604</v>
      </c>
      <c r="J156">
        <v>607</v>
      </c>
      <c r="K156" t="str">
        <f t="shared" si="2"/>
        <v>{ 'index':'2.16.840.1.113883.10.20.22.4.18', 'start':604, 'end':607},</v>
      </c>
    </row>
    <row r="157" spans="8:11" x14ac:dyDescent="0.25">
      <c r="H157" t="s">
        <v>290</v>
      </c>
      <c r="I157">
        <v>607</v>
      </c>
      <c r="J157">
        <v>609</v>
      </c>
      <c r="K157" t="str">
        <f t="shared" si="2"/>
        <v>{ 'index':'2.16.840.1.113883.10.20.22.4.147', 'start':607, 'end':609},</v>
      </c>
    </row>
    <row r="158" spans="8:11" x14ac:dyDescent="0.25">
      <c r="H158" t="s">
        <v>292</v>
      </c>
      <c r="I158">
        <v>609</v>
      </c>
      <c r="J158">
        <v>617</v>
      </c>
      <c r="K158" t="str">
        <f t="shared" si="2"/>
        <v>{ 'index':'2.16.840.1.113883.10.20.22.4.23', 'start':609, 'end':617},</v>
      </c>
    </row>
    <row r="159" spans="8:11" x14ac:dyDescent="0.25">
      <c r="H159" t="s">
        <v>294</v>
      </c>
      <c r="I159">
        <v>617</v>
      </c>
      <c r="J159">
        <v>620</v>
      </c>
      <c r="K159" t="str">
        <f t="shared" si="2"/>
        <v>{ 'index':'2.16.840.1.113883.10.20.22.4.17', 'start':617, 'end':620},</v>
      </c>
    </row>
    <row r="160" spans="8:11" x14ac:dyDescent="0.25">
      <c r="H160" t="s">
        <v>296</v>
      </c>
      <c r="I160">
        <v>620</v>
      </c>
      <c r="J160">
        <v>625</v>
      </c>
      <c r="K160" t="str">
        <f t="shared" si="2"/>
        <v>{ 'index':'2.16.840.1.113883.10.20.22.4.74', 'start':620, 'end':625},</v>
      </c>
    </row>
    <row r="161" spans="8:11" x14ac:dyDescent="0.25">
      <c r="H161" t="s">
        <v>298</v>
      </c>
      <c r="I161">
        <v>625</v>
      </c>
      <c r="J161">
        <v>628</v>
      </c>
      <c r="K161" t="str">
        <f t="shared" si="2"/>
        <v>{ 'index':'2.16.840.1.113883.10.20.22.4.75', 'start':625, 'end':628},</v>
      </c>
    </row>
    <row r="162" spans="8:11" x14ac:dyDescent="0.25">
      <c r="H162" t="s">
        <v>300</v>
      </c>
      <c r="I162">
        <v>628</v>
      </c>
      <c r="J162">
        <v>631</v>
      </c>
      <c r="K162" t="str">
        <f t="shared" si="2"/>
        <v>{ 'index':'2.16.840.1.113883.10.20.22.4.50', 'start':628, 'end':631},</v>
      </c>
    </row>
    <row r="163" spans="8:11" x14ac:dyDescent="0.25">
      <c r="H163" t="s">
        <v>302</v>
      </c>
      <c r="I163">
        <v>631</v>
      </c>
      <c r="J163">
        <v>635</v>
      </c>
      <c r="K163" t="str">
        <f t="shared" si="2"/>
        <v>{ 'index':'2.16.840.1.113883.10.20.22.4.76', 'start':631, 'end':635},</v>
      </c>
    </row>
    <row r="164" spans="8:11" x14ac:dyDescent="0.25">
      <c r="H164" t="s">
        <v>304</v>
      </c>
      <c r="I164">
        <v>635</v>
      </c>
      <c r="J164">
        <v>638</v>
      </c>
      <c r="K164" t="str">
        <f t="shared" si="2"/>
        <v>{ 'index':'2.16.840.1.113883.10.20.22.4.138', 'start':635, 'end':638},</v>
      </c>
    </row>
    <row r="165" spans="8:11" x14ac:dyDescent="0.25">
      <c r="H165" t="s">
        <v>652</v>
      </c>
      <c r="I165">
        <v>638</v>
      </c>
      <c r="J165">
        <v>643</v>
      </c>
      <c r="K165" t="str">
        <f t="shared" si="2"/>
        <v>{ 'index':'2.16.840.1.113883.10.20.22.4.130', 'start':638, 'end':643},</v>
      </c>
    </row>
    <row r="166" spans="8:11" x14ac:dyDescent="0.25">
      <c r="H166" t="s">
        <v>307</v>
      </c>
      <c r="I166">
        <v>643</v>
      </c>
      <c r="J166">
        <v>647</v>
      </c>
      <c r="K166" t="str">
        <f t="shared" si="2"/>
        <v>{ 'index':'2.16.840.1.113883.10.20.22.4.124', 'start':643, 'end':647},</v>
      </c>
    </row>
    <row r="167" spans="8:11" x14ac:dyDescent="0.25">
      <c r="H167" t="s">
        <v>309</v>
      </c>
      <c r="I167">
        <v>647</v>
      </c>
      <c r="J167">
        <v>651</v>
      </c>
      <c r="K167" t="str">
        <f t="shared" si="2"/>
        <v>{ 'index':'2.16.840.1.113883.10.20.22.4.144', 'start':647, 'end':651},</v>
      </c>
    </row>
    <row r="168" spans="8:11" x14ac:dyDescent="0.25">
      <c r="H168" t="s">
        <v>311</v>
      </c>
      <c r="I168">
        <v>651</v>
      </c>
      <c r="J168">
        <v>660</v>
      </c>
      <c r="K168" t="str">
        <f t="shared" si="2"/>
        <v>{ 'index':'2.16.840.1.113883.10.20.22.4.140', 'start':651, 'end':660},</v>
      </c>
    </row>
    <row r="169" spans="8:11" x14ac:dyDescent="0.25">
      <c r="H169" t="s">
        <v>313</v>
      </c>
      <c r="I169">
        <v>660</v>
      </c>
      <c r="J169">
        <v>663</v>
      </c>
      <c r="K169" t="str">
        <f t="shared" si="2"/>
        <v>{ 'index':'2.16.840.1.113883.10.20.22.4.39', 'start':660, 'end':663},</v>
      </c>
    </row>
    <row r="170" spans="8:11" x14ac:dyDescent="0.25">
      <c r="H170" t="s">
        <v>315</v>
      </c>
      <c r="I170">
        <v>663</v>
      </c>
      <c r="J170">
        <v>667</v>
      </c>
      <c r="K170" t="str">
        <f t="shared" si="2"/>
        <v>{ 'index':'2.16.840.1.113883.10.20.22.4.129', 'start':663, 'end':667},</v>
      </c>
    </row>
    <row r="171" spans="8:11" x14ac:dyDescent="0.25">
      <c r="H171" t="s">
        <v>317</v>
      </c>
      <c r="I171">
        <v>667</v>
      </c>
      <c r="J171">
        <v>671</v>
      </c>
      <c r="K171" t="str">
        <f t="shared" si="2"/>
        <v>{ 'index':'2.16.840.1.113883.10.20.22.4.40', 'start':667, 'end':671},</v>
      </c>
    </row>
    <row r="172" spans="8:11" x14ac:dyDescent="0.25">
      <c r="H172" t="s">
        <v>319</v>
      </c>
      <c r="I172">
        <v>671</v>
      </c>
      <c r="J172">
        <v>677</v>
      </c>
      <c r="K172" t="str">
        <f t="shared" si="2"/>
        <v>{ 'index':'2.16.840.1.113883.10.20.22.4.120', 'start':671, 'end':677},</v>
      </c>
    </row>
    <row r="173" spans="8:11" x14ac:dyDescent="0.25">
      <c r="H173" t="s">
        <v>321</v>
      </c>
      <c r="I173">
        <v>677</v>
      </c>
      <c r="J173">
        <v>686</v>
      </c>
      <c r="K173" t="str">
        <f t="shared" si="2"/>
        <v>{ 'index':'2.16.840.1.113883.10.20.22.4.146', 'start':677, 'end':686},</v>
      </c>
    </row>
    <row r="174" spans="8:11" x14ac:dyDescent="0.25">
      <c r="H174" t="s">
        <v>323</v>
      </c>
      <c r="I174">
        <v>686</v>
      </c>
      <c r="J174">
        <v>692</v>
      </c>
      <c r="K174" t="str">
        <f t="shared" si="2"/>
        <v>{ 'index':'2.16.840.1.113883.10.20.22.4.42', 'start':686, 'end':692},</v>
      </c>
    </row>
    <row r="175" spans="8:11" x14ac:dyDescent="0.25">
      <c r="H175" t="s">
        <v>325</v>
      </c>
      <c r="I175">
        <v>692</v>
      </c>
      <c r="J175">
        <v>697</v>
      </c>
      <c r="K175" t="str">
        <f t="shared" si="2"/>
        <v>{ 'index':'2.16.840.1.113883.10.20.22.4.44', 'start':692, 'end':697},</v>
      </c>
    </row>
    <row r="176" spans="8:11" x14ac:dyDescent="0.25">
      <c r="H176" t="s">
        <v>327</v>
      </c>
      <c r="I176">
        <v>697</v>
      </c>
      <c r="J176">
        <v>703</v>
      </c>
      <c r="K176" t="str">
        <f t="shared" si="2"/>
        <v>{ 'index':'2.16.840.1.113883.10.20.22.4.41', 'start':697, 'end':703},</v>
      </c>
    </row>
    <row r="177" spans="8:11" x14ac:dyDescent="0.25">
      <c r="H177" t="s">
        <v>329</v>
      </c>
      <c r="I177">
        <v>703</v>
      </c>
      <c r="J177">
        <v>709</v>
      </c>
      <c r="K177" t="str">
        <f t="shared" si="2"/>
        <v>{ 'index':'2.16.840.1.113883.10.20.22.4.43', 'start':703, 'end':709},</v>
      </c>
    </row>
    <row r="178" spans="8:11" x14ac:dyDescent="0.25">
      <c r="H178" t="s">
        <v>331</v>
      </c>
      <c r="I178">
        <v>709</v>
      </c>
      <c r="J178">
        <v>721</v>
      </c>
      <c r="K178" t="str">
        <f t="shared" si="2"/>
        <v>{ 'index':'2.16.840.1.113883.10.20.22.4.61', 'start':709, 'end':721},</v>
      </c>
    </row>
    <row r="179" spans="8:11" x14ac:dyDescent="0.25">
      <c r="H179" t="s">
        <v>333</v>
      </c>
      <c r="I179">
        <v>721</v>
      </c>
      <c r="J179">
        <v>723</v>
      </c>
      <c r="K179" t="str">
        <f t="shared" si="2"/>
        <v>{ 'index':'2.16.840.1.113883.10.20.22.4.51', 'start':721, 'end':723},</v>
      </c>
    </row>
    <row r="180" spans="8:11" x14ac:dyDescent="0.25">
      <c r="H180" t="s">
        <v>335</v>
      </c>
      <c r="I180">
        <v>723</v>
      </c>
      <c r="J180">
        <v>725</v>
      </c>
      <c r="K180" t="str">
        <f t="shared" si="2"/>
        <v>{ 'index':'2.16.840.1.113883.10.20.22.4.25', 'start':723, 'end':725},</v>
      </c>
    </row>
    <row r="181" spans="8:11" x14ac:dyDescent="0.25">
      <c r="H181" t="s">
        <v>337</v>
      </c>
      <c r="I181">
        <v>725</v>
      </c>
      <c r="J181">
        <v>727</v>
      </c>
      <c r="K181" t="str">
        <f t="shared" si="2"/>
        <v>{ 'index':'2.16.840.1.113883.10.20.15.3.8', 'start':725, 'end':727},</v>
      </c>
    </row>
    <row r="182" spans="8:11" x14ac:dyDescent="0.25">
      <c r="H182" t="s">
        <v>339</v>
      </c>
      <c r="I182">
        <v>727</v>
      </c>
      <c r="J182">
        <v>729</v>
      </c>
      <c r="K182" t="str">
        <f t="shared" si="2"/>
        <v>{ 'index':'2.16.840.1.113883.10.20.22.4.65', 'start':727, 'end':729},</v>
      </c>
    </row>
    <row r="183" spans="8:11" x14ac:dyDescent="0.25">
      <c r="H183" t="s">
        <v>341</v>
      </c>
      <c r="I183">
        <v>729</v>
      </c>
      <c r="J183">
        <v>735</v>
      </c>
      <c r="K183" t="str">
        <f t="shared" si="2"/>
        <v>{ 'index':'2.16.840.1.113883.10.20.22.4.70', 'start':729, 'end':735},</v>
      </c>
    </row>
    <row r="184" spans="8:11" x14ac:dyDescent="0.25">
      <c r="H184" t="s">
        <v>343</v>
      </c>
      <c r="I184">
        <v>735</v>
      </c>
      <c r="J184">
        <v>738</v>
      </c>
      <c r="K184" t="str">
        <f t="shared" si="2"/>
        <v>{ 'index':'2.16.840.1.113883.10.20.22.4.143', 'start':735, 'end':738},</v>
      </c>
    </row>
    <row r="185" spans="8:11" x14ac:dyDescent="0.25">
      <c r="H185" t="s">
        <v>345</v>
      </c>
      <c r="I185">
        <v>738</v>
      </c>
      <c r="J185">
        <v>743</v>
      </c>
      <c r="K185" t="str">
        <f t="shared" si="2"/>
        <v>{ 'index':'2.16.840.1.113883.10.20.22.4.3', 'start':738, 'end':743},</v>
      </c>
    </row>
    <row r="186" spans="8:11" x14ac:dyDescent="0.25">
      <c r="H186" t="s">
        <v>347</v>
      </c>
      <c r="I186">
        <v>743</v>
      </c>
      <c r="J186">
        <v>750</v>
      </c>
      <c r="K186" t="str">
        <f t="shared" si="2"/>
        <v>{ 'index':'2.16.840.1.113883.10.20.22.4.4', 'start':743, 'end':750},</v>
      </c>
    </row>
    <row r="187" spans="8:11" x14ac:dyDescent="0.25">
      <c r="H187" t="s">
        <v>349</v>
      </c>
      <c r="I187">
        <v>750</v>
      </c>
      <c r="J187">
        <v>756</v>
      </c>
      <c r="K187" t="str">
        <f t="shared" si="2"/>
        <v>{ 'index':'2.16.840.1.113883.10.20.22.4.114', 'start':750, 'end':756},</v>
      </c>
    </row>
    <row r="188" spans="8:11" x14ac:dyDescent="0.25">
      <c r="H188" t="s">
        <v>351</v>
      </c>
      <c r="I188">
        <v>756</v>
      </c>
      <c r="J188">
        <v>758</v>
      </c>
      <c r="K188" t="str">
        <f t="shared" si="2"/>
        <v>{ 'index':'2.16.840.1.113883.10.20.22.4.6', 'start':756, 'end':758},</v>
      </c>
    </row>
    <row r="189" spans="8:11" x14ac:dyDescent="0.25">
      <c r="H189" t="s">
        <v>353</v>
      </c>
      <c r="I189">
        <v>758</v>
      </c>
      <c r="J189">
        <v>765</v>
      </c>
      <c r="K189" t="str">
        <f t="shared" si="2"/>
        <v>{ 'index':'2.16.840.1.113883.10.20.22.4.12', 'start':758, 'end':765},</v>
      </c>
    </row>
    <row r="190" spans="8:11" x14ac:dyDescent="0.25">
      <c r="H190" t="s">
        <v>355</v>
      </c>
      <c r="I190">
        <v>765</v>
      </c>
      <c r="J190">
        <v>772</v>
      </c>
      <c r="K190" t="str">
        <f t="shared" si="2"/>
        <v>{ 'index':'2.16.840.1.113883.10.20.22.4.13', 'start':765, 'end':772},</v>
      </c>
    </row>
    <row r="191" spans="8:11" x14ac:dyDescent="0.25">
      <c r="H191" t="s">
        <v>357</v>
      </c>
      <c r="I191">
        <v>772</v>
      </c>
      <c r="J191">
        <v>779</v>
      </c>
      <c r="K191" t="str">
        <f t="shared" si="2"/>
        <v>{ 'index':'2.16.840.1.113883.10.20.22.4.14', 'start':772, 'end':779},</v>
      </c>
    </row>
    <row r="192" spans="8:11" x14ac:dyDescent="0.25">
      <c r="H192" t="s">
        <v>359</v>
      </c>
      <c r="I192">
        <v>779</v>
      </c>
      <c r="J192">
        <v>781</v>
      </c>
      <c r="K192" t="str">
        <f t="shared" si="2"/>
        <v>{ 'index':'2.16.840.1.113883.10.20.6.2.5', 'start':779, 'end':781},</v>
      </c>
    </row>
    <row r="193" spans="8:11" x14ac:dyDescent="0.25">
      <c r="H193" t="s">
        <v>361</v>
      </c>
      <c r="I193">
        <v>781</v>
      </c>
      <c r="J193">
        <v>783</v>
      </c>
      <c r="K193" t="str">
        <f t="shared" si="2"/>
        <v>{ 'index':'2.16.840.1.113883.10.20.22.4.37', 'start':781, 'end':783},</v>
      </c>
    </row>
    <row r="194" spans="8:11" x14ac:dyDescent="0.25">
      <c r="H194" t="s">
        <v>363</v>
      </c>
      <c r="I194">
        <v>783</v>
      </c>
      <c r="J194">
        <v>785</v>
      </c>
      <c r="K194" t="str">
        <f t="shared" si="2"/>
        <v>{ 'index':'2.16.840.1.113883.10.20.22.4.113', 'start':783, 'end':785},</v>
      </c>
    </row>
    <row r="195" spans="8:11" x14ac:dyDescent="0.25">
      <c r="H195" t="s">
        <v>365</v>
      </c>
      <c r="I195">
        <v>785</v>
      </c>
      <c r="J195">
        <v>787</v>
      </c>
      <c r="K195" t="str">
        <f t="shared" si="2"/>
        <v>{ 'index':'2.16.840.1.113883.10.20.22.4.110', 'start':785, 'end':787},</v>
      </c>
    </row>
    <row r="196" spans="8:11" x14ac:dyDescent="0.25">
      <c r="H196" t="s">
        <v>367</v>
      </c>
      <c r="I196">
        <v>787</v>
      </c>
      <c r="J196">
        <v>789</v>
      </c>
      <c r="K196" t="str">
        <f t="shared" si="2"/>
        <v>{ 'index':'2.16.840.1.113883.10.20.6.2.9', 'start':787, 'end':789},</v>
      </c>
    </row>
    <row r="197" spans="8:11" x14ac:dyDescent="0.25">
      <c r="H197" t="s">
        <v>369</v>
      </c>
      <c r="I197">
        <v>789</v>
      </c>
      <c r="J197">
        <v>793</v>
      </c>
      <c r="K197" t="str">
        <f t="shared" si="2"/>
        <v>{ 'index':'2.16.840.1.113883.10.20.6.2.14', 'start':789, 'end':793},</v>
      </c>
    </row>
    <row r="198" spans="8:11" x14ac:dyDescent="0.25">
      <c r="H198" t="s">
        <v>371</v>
      </c>
      <c r="I198">
        <v>793</v>
      </c>
      <c r="J198">
        <v>797</v>
      </c>
      <c r="K198" t="str">
        <f t="shared" si="2"/>
        <v>{ 'index':'2.16.840.1.113883.10.20.22.4.9', 'start':793, 'end':797},</v>
      </c>
    </row>
    <row r="199" spans="8:11" x14ac:dyDescent="0.25">
      <c r="H199" t="s">
        <v>373</v>
      </c>
      <c r="I199">
        <v>797</v>
      </c>
      <c r="J199">
        <v>798</v>
      </c>
      <c r="K199" t="str">
        <f t="shared" si="2"/>
        <v>{ 'index':'2.16.840.1.113883.10.20.6.2.10', 'start':797, 'end':798},</v>
      </c>
    </row>
    <row r="200" spans="8:11" x14ac:dyDescent="0.25">
      <c r="H200" t="s">
        <v>375</v>
      </c>
      <c r="I200">
        <v>798</v>
      </c>
      <c r="J200">
        <v>803</v>
      </c>
      <c r="K200" t="str">
        <f t="shared" si="2"/>
        <v>{ 'index':'2.16.840.1.113883.10.20.22.4.2', 'start':798, 'end':803},</v>
      </c>
    </row>
    <row r="201" spans="8:11" x14ac:dyDescent="0.25">
      <c r="H201" t="s">
        <v>377</v>
      </c>
      <c r="I201">
        <v>803</v>
      </c>
      <c r="J201">
        <v>807</v>
      </c>
      <c r="K201" t="str">
        <f t="shared" si="2"/>
        <v>{ 'index':'2.16.840.1.113883.10.20.22.4.1', 'start':803, 'end':807},</v>
      </c>
    </row>
    <row r="202" spans="8:11" x14ac:dyDescent="0.25">
      <c r="H202" t="s">
        <v>379</v>
      </c>
      <c r="I202">
        <v>807</v>
      </c>
      <c r="J202">
        <v>823</v>
      </c>
      <c r="K202" t="str">
        <f t="shared" si="2"/>
        <v>{ 'index':'2.16.840.1.113883.10.20.22.4.136', 'start':807, 'end':823},</v>
      </c>
    </row>
    <row r="203" spans="8:11" x14ac:dyDescent="0.25">
      <c r="H203" t="s">
        <v>381</v>
      </c>
      <c r="I203">
        <v>823</v>
      </c>
      <c r="J203">
        <v>826</v>
      </c>
      <c r="K203" t="str">
        <f t="shared" si="2"/>
        <v>{ 'index':'2.16.840.1.113883.10.20.22.4.128', 'start':823, 'end':826},</v>
      </c>
    </row>
    <row r="204" spans="8:11" x14ac:dyDescent="0.25">
      <c r="H204" t="s">
        <v>383</v>
      </c>
      <c r="I204">
        <v>826</v>
      </c>
      <c r="J204">
        <v>831</v>
      </c>
      <c r="K204" t="str">
        <f t="shared" si="2"/>
        <v>{ 'index':'2.16.840.1.113883.10.20.22.4.127', 'start':826, 'end':831},</v>
      </c>
    </row>
    <row r="205" spans="8:11" x14ac:dyDescent="0.25">
      <c r="H205" t="s">
        <v>385</v>
      </c>
      <c r="I205">
        <v>831</v>
      </c>
      <c r="J205">
        <v>834</v>
      </c>
      <c r="K205" t="str">
        <f t="shared" si="2"/>
        <v>{ 'index':'2.16.840.1.113883.10.20.22.4.63', 'start':831, 'end':834},</v>
      </c>
    </row>
    <row r="206" spans="8:11" x14ac:dyDescent="0.25">
      <c r="H206" t="s">
        <v>387</v>
      </c>
      <c r="I206">
        <v>834</v>
      </c>
      <c r="J206">
        <v>837</v>
      </c>
      <c r="K206" t="str">
        <f t="shared" si="2"/>
        <v>{ 'index':'2.16.840.1.113883.10.20.22.4.32', 'start':834, 'end':837},</v>
      </c>
    </row>
    <row r="207" spans="8:11" x14ac:dyDescent="0.25">
      <c r="H207" t="s">
        <v>389</v>
      </c>
      <c r="I207">
        <v>837</v>
      </c>
      <c r="J207">
        <v>840</v>
      </c>
      <c r="K207" t="str">
        <f t="shared" si="2"/>
        <v>{ 'index':'2.16.840.1.113883.10.20.22.4.8', 'start':837, 'end':840},</v>
      </c>
    </row>
    <row r="208" spans="8:11" x14ac:dyDescent="0.25">
      <c r="H208" t="s">
        <v>391</v>
      </c>
      <c r="I208">
        <v>840</v>
      </c>
      <c r="J208">
        <v>844</v>
      </c>
      <c r="K208" t="str">
        <f t="shared" si="2"/>
        <v>{ 'index':'2.16.840.1.113883.10.20.22.4.78', 'start':840, 'end':844},</v>
      </c>
    </row>
    <row r="209" spans="8:11" x14ac:dyDescent="0.25">
      <c r="H209" t="s">
        <v>393</v>
      </c>
      <c r="I209">
        <v>844</v>
      </c>
      <c r="J209">
        <v>848</v>
      </c>
      <c r="K209" t="str">
        <f t="shared" ref="K209:K230" si="3">"{ 'index':'"&amp;H209&amp;"', 'start':"&amp;I209&amp;", 'end':"&amp;J209&amp;"},"</f>
        <v>{ 'index':'2.16.840.1.113883.10.20.22.4.38', 'start':844, 'end':848},</v>
      </c>
    </row>
    <row r="210" spans="8:11" x14ac:dyDescent="0.25">
      <c r="H210" t="s">
        <v>395</v>
      </c>
      <c r="I210">
        <v>848</v>
      </c>
      <c r="J210">
        <v>851</v>
      </c>
      <c r="K210" t="str">
        <f t="shared" si="3"/>
        <v>{ 'index':'2.16.840.1.113883.10.20.6.2.8', 'start':848, 'end':851},</v>
      </c>
    </row>
    <row r="211" spans="8:11" x14ac:dyDescent="0.25">
      <c r="H211" t="s">
        <v>397</v>
      </c>
      <c r="I211">
        <v>851</v>
      </c>
      <c r="J211">
        <v>853</v>
      </c>
      <c r="K211" t="str">
        <f t="shared" si="3"/>
        <v>{ 'index':'2.16.840.1.113883.10.20.6.2.6', 'start':851, 'end':853},</v>
      </c>
    </row>
    <row r="212" spans="8:11" x14ac:dyDescent="0.25">
      <c r="H212" t="s">
        <v>399</v>
      </c>
      <c r="I212">
        <v>853</v>
      </c>
      <c r="J212">
        <v>855</v>
      </c>
      <c r="K212" t="str">
        <f t="shared" si="3"/>
        <v>{ 'index':'2.16.840.1.113883.10.20.22.4.118', 'start':853, 'end':855},</v>
      </c>
    </row>
    <row r="213" spans="8:11" x14ac:dyDescent="0.25">
      <c r="H213" t="s">
        <v>401</v>
      </c>
      <c r="I213">
        <v>855</v>
      </c>
      <c r="J213">
        <v>862</v>
      </c>
      <c r="K213" t="str">
        <f t="shared" si="3"/>
        <v>{ 'index':'2.16.840.1.113883.10.20.24.3.90', 'start':855, 'end':862},</v>
      </c>
    </row>
    <row r="214" spans="8:11" x14ac:dyDescent="0.25">
      <c r="H214" t="s">
        <v>403</v>
      </c>
      <c r="I214">
        <v>862</v>
      </c>
      <c r="J214">
        <v>868</v>
      </c>
      <c r="K214" t="str">
        <f t="shared" si="3"/>
        <v>{ 'index':'2.16.840.1.113883.10.20.22.4.7', 'start':862, 'end':868},</v>
      </c>
    </row>
    <row r="215" spans="8:11" x14ac:dyDescent="0.25">
      <c r="H215" t="s">
        <v>405</v>
      </c>
      <c r="I215">
        <v>868</v>
      </c>
      <c r="J215">
        <v>871</v>
      </c>
      <c r="K215" t="str">
        <f t="shared" si="3"/>
        <v>{ 'index':'2.16.840.1.113883.10.20.6.2.12', 'start':868, 'end':871},</v>
      </c>
    </row>
    <row r="216" spans="8:11" x14ac:dyDescent="0.25">
      <c r="H216" t="s">
        <v>407</v>
      </c>
      <c r="I216">
        <v>871</v>
      </c>
      <c r="J216">
        <v>875</v>
      </c>
      <c r="K216" t="str">
        <f t="shared" si="3"/>
        <v>{ 'index':'2.16.840.1.113883.10.20.22.4.85', 'start':871, 'end':875},</v>
      </c>
    </row>
    <row r="217" spans="8:11" x14ac:dyDescent="0.25">
      <c r="H217" t="s">
        <v>409</v>
      </c>
      <c r="I217">
        <v>875</v>
      </c>
      <c r="J217">
        <v>879</v>
      </c>
      <c r="K217" t="str">
        <f t="shared" si="3"/>
        <v>{ 'index':'2.16.840.1.113883.10.20.22.4.27', 'start':875, 'end':879},</v>
      </c>
    </row>
    <row r="218" spans="8:11" x14ac:dyDescent="0.25">
      <c r="H218" t="s">
        <v>411</v>
      </c>
      <c r="I218">
        <v>879</v>
      </c>
      <c r="J218">
        <v>883</v>
      </c>
      <c r="K218" t="str">
        <f t="shared" si="3"/>
        <v>{ 'index':'2.16.840.1.113883.10.20.22.4.26', 'start':879, 'end':883},</v>
      </c>
    </row>
    <row r="219" spans="8:11" x14ac:dyDescent="0.25">
      <c r="H219" t="s">
        <v>413</v>
      </c>
      <c r="I219">
        <v>883</v>
      </c>
      <c r="J219">
        <v>885</v>
      </c>
      <c r="K219" t="str">
        <f t="shared" si="3"/>
        <v>{ 'index':'2.16.840.1.113883.10.20.22.4.134', 'start':883, 'end':885},</v>
      </c>
    </row>
    <row r="220" spans="8:11" x14ac:dyDescent="0.25">
      <c r="H220" t="s">
        <v>653</v>
      </c>
      <c r="I220">
        <v>885</v>
      </c>
      <c r="J220">
        <v>888</v>
      </c>
      <c r="K220" t="str">
        <f t="shared" si="3"/>
        <v>{ 'index':'2.16.840.1.113883.10.20.22.4.133', 'start':885, 'end':888},</v>
      </c>
    </row>
    <row r="221" spans="8:11" x14ac:dyDescent="0.25">
      <c r="H221" t="s">
        <v>6</v>
      </c>
      <c r="I221">
        <v>41</v>
      </c>
      <c r="J221">
        <v>87</v>
      </c>
      <c r="K221" t="str">
        <f t="shared" si="3"/>
        <v>{ 'index':'2.16.840.1.113883.10.20.22.1.1', 'start':41, 'end':87},</v>
      </c>
    </row>
    <row r="222" spans="8:11" x14ac:dyDescent="0.25">
      <c r="H222" t="s">
        <v>32</v>
      </c>
      <c r="I222">
        <v>233</v>
      </c>
      <c r="J222">
        <v>255</v>
      </c>
      <c r="K222" t="str">
        <f t="shared" si="3"/>
        <v>{ 'index':'2.16.840.1.113883.10.20.29.1', 'start':233, 'end':255},</v>
      </c>
    </row>
    <row r="223" spans="8:11" x14ac:dyDescent="0.25">
      <c r="H223" t="s">
        <v>416</v>
      </c>
      <c r="I223">
        <v>888</v>
      </c>
      <c r="J223">
        <v>892</v>
      </c>
      <c r="K223" t="str">
        <f t="shared" si="3"/>
        <v>{ 'index':'2.16.840.1.113883.10.20.22.4.119', 'start':888, 'end':892},</v>
      </c>
    </row>
    <row r="224" spans="8:11" x14ac:dyDescent="0.25">
      <c r="H224" t="s">
        <v>418</v>
      </c>
      <c r="I224">
        <v>892</v>
      </c>
      <c r="J224">
        <v>894</v>
      </c>
      <c r="K224" t="str">
        <f t="shared" si="3"/>
        <v>{ 'index':'2.16.840.1.113883.10.20.6.2.2', 'start':892, 'end':894},</v>
      </c>
    </row>
    <row r="225" spans="8:11" x14ac:dyDescent="0.25">
      <c r="H225" t="s">
        <v>420</v>
      </c>
      <c r="I225">
        <v>894</v>
      </c>
      <c r="J225">
        <v>896</v>
      </c>
      <c r="K225" t="str">
        <f t="shared" si="3"/>
        <v>{ 'index':'2.16.840.1.113883.10.20.6.2.1', 'start':894, 'end':896},</v>
      </c>
    </row>
    <row r="226" spans="8:11" x14ac:dyDescent="0.25">
      <c r="H226" t="s">
        <v>422</v>
      </c>
      <c r="I226">
        <v>896</v>
      </c>
      <c r="J226">
        <v>900</v>
      </c>
      <c r="K226" t="str">
        <f t="shared" si="3"/>
        <v>{ 'index':'2.16.840.1.113883.10.20.22.5.2', 'start':896, 'end':900},</v>
      </c>
    </row>
    <row r="227" spans="8:11" x14ac:dyDescent="0.25">
      <c r="H227" t="s">
        <v>424</v>
      </c>
      <c r="I227">
        <v>900</v>
      </c>
      <c r="J227">
        <v>900</v>
      </c>
      <c r="K227" t="str">
        <f t="shared" si="3"/>
        <v>{ 'index':'2.16.840.1.113883.10.20.22.5.3', 'start':900, 'end':900},</v>
      </c>
    </row>
    <row r="228" spans="8:11" x14ac:dyDescent="0.25">
      <c r="H228" t="s">
        <v>426</v>
      </c>
      <c r="I228">
        <v>900</v>
      </c>
      <c r="J228">
        <v>901</v>
      </c>
      <c r="K228" t="str">
        <f t="shared" si="3"/>
        <v>{ 'index':'2.16.840.1.113883.10.20.22.5.4', 'start':900, 'end':901},</v>
      </c>
    </row>
    <row r="229" spans="8:11" x14ac:dyDescent="0.25">
      <c r="H229" t="s">
        <v>428</v>
      </c>
      <c r="I229">
        <v>901</v>
      </c>
      <c r="J229">
        <v>904</v>
      </c>
      <c r="K229" t="str">
        <f t="shared" si="3"/>
        <v>{ 'index':'2.16.840.1.113883.10.20.22.5.1', 'start':901, 'end':904},</v>
      </c>
    </row>
    <row r="230" spans="8:11" x14ac:dyDescent="0.25">
      <c r="H230" t="s">
        <v>430</v>
      </c>
      <c r="I230">
        <v>904</v>
      </c>
      <c r="J230">
        <v>904</v>
      </c>
      <c r="K230" t="str">
        <f t="shared" si="3"/>
        <v>{ 'index':'2.16.840.1.113883.10.20.22.5.1.1', 'start':904, 'end':904},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Sheet3</vt:lpstr>
      <vt:lpstr>app_b</vt:lpstr>
      <vt:lpstr>cda_search</vt:lpstr>
      <vt:lpstr>pub_releases_dates</vt:lpstr>
      <vt:lpstr>Sheet1</vt:lpstr>
      <vt:lpstr>2022_New_Pages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D'Amore</cp:lastModifiedBy>
  <dcterms:created xsi:type="dcterms:W3CDTF">2020-12-28T16:00:36Z</dcterms:created>
  <dcterms:modified xsi:type="dcterms:W3CDTF">2023-08-31T15:20:39Z</dcterms:modified>
</cp:coreProperties>
</file>