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epos\ccda-search\"/>
    </mc:Choice>
  </mc:AlternateContent>
  <xr:revisionPtr revIDLastSave="0" documentId="13_ncr:1_{5F4AABBD-354C-4B35-9C52-711CA3E4E557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data" sheetId="1" r:id="rId1"/>
    <sheet name="app_b" sheetId="6" r:id="rId2"/>
    <sheet name="cda_search" sheetId="4" r:id="rId3"/>
    <sheet name="pub_releases_dates" sheetId="3" r:id="rId4"/>
    <sheet name="Sheet1" sheetId="5" r:id="rId5"/>
    <sheet name="2022_New_Pages" sheetId="7" r:id="rId6"/>
    <sheet name="Sheet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0" i="8" l="1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194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J219" i="1"/>
  <c r="J218" i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A233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1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07" i="1"/>
  <c r="K213" i="1"/>
  <c r="K211" i="1"/>
  <c r="K203" i="1"/>
  <c r="K201" i="1"/>
  <c r="K199" i="1"/>
  <c r="K195" i="1"/>
  <c r="K193" i="1"/>
  <c r="K191" i="1"/>
  <c r="K187" i="1"/>
  <c r="K185" i="1"/>
  <c r="K183" i="1"/>
  <c r="K179" i="1"/>
  <c r="K175" i="1"/>
  <c r="K171" i="1"/>
  <c r="K169" i="1"/>
  <c r="K167" i="1"/>
  <c r="K163" i="1"/>
  <c r="K155" i="1"/>
  <c r="K153" i="1"/>
  <c r="K151" i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K212" i="1"/>
  <c r="K210" i="1"/>
  <c r="K209" i="1"/>
  <c r="K206" i="1"/>
  <c r="K205" i="1"/>
  <c r="K204" i="1"/>
  <c r="K202" i="1"/>
  <c r="K200" i="1"/>
  <c r="K198" i="1"/>
  <c r="K197" i="1"/>
  <c r="K196" i="1"/>
  <c r="K194" i="1"/>
  <c r="K192" i="1"/>
  <c r="K190" i="1"/>
  <c r="K189" i="1"/>
  <c r="K188" i="1"/>
  <c r="K186" i="1"/>
  <c r="K184" i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K160" i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A234" i="1" l="1"/>
  <c r="A235" i="1" l="1"/>
  <c r="A236" i="1" l="1"/>
  <c r="A237" i="1" l="1"/>
  <c r="A238" i="1" l="1"/>
  <c r="A239" i="1" l="1"/>
  <c r="A240" i="1" l="1"/>
</calcChain>
</file>

<file path=xl/sharedStrings.xml><?xml version="1.0" encoding="utf-8"?>
<sst xmlns="http://schemas.openxmlformats.org/spreadsheetml/2006/main" count="4733" uniqueCount="1869">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</sst>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zoomScale="85" zoomScaleNormal="85" workbookViewId="0">
      <selection activeCell="G216" sqref="D2:G216"/>
    </sheetView>
  </sheetViews>
  <sheetFormatPr defaultRowHeight="15" x14ac:dyDescent="0.25"/>
  <cols>
    <col min="2" max="2" width="50.7109375" bestFit="1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1">"{ 'id': '"&amp;A3&amp;"', 'template_type': '"&amp;C3&amp;"', 'name': '"&amp;B3&amp;" ["&amp;D3&amp;"["&amp;G3&amp;"', 'name2': '"&amp;B3&amp;"', 'template': '"&amp;D3&amp;"', 'pageStart': '"&amp;E3&amp;"', 'pages': '"&amp;G3&amp;"', 'search': '"&amp;K3&amp;"' },"</f>
        <v>{ 'id': '2',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2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'3',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'4',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'5',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'6',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'7',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'8',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'9',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'10',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'11',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'12',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272</v>
      </c>
      <c r="G23" s="3" t="str">
        <f>VLOOKUP(D23,'2022_New_Pages'!$H$1:$I$215,2,0)</f>
        <v>272-273</v>
      </c>
      <c r="H23" t="s">
        <v>712</v>
      </c>
      <c r="I23" t="s">
        <v>660</v>
      </c>
      <c r="J23" t="s">
        <v>573</v>
      </c>
      <c r="K23" t="str">
        <f t="shared" si="0"/>
        <v>Chief Complaint and Reason for Visit Section  2.16.840.1.113883.10.20.22.2.13 CONF:81-7840;CONF:81-10383;CONF:81-15449;CONF:81-15450;CONF:81-26473;CONF:81-7842;CONF:81-7843</v>
      </c>
      <c r="M23" t="str">
        <f t="shared" si="1"/>
        <v>{ 'id': '22',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3" t="str">
        <f t="shared" si="2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273</v>
      </c>
      <c r="G24" s="3" t="str">
        <f>VLOOKUP(D24,'2022_New_Pages'!$H$1:$I$215,2,0)</f>
        <v>273-274</v>
      </c>
      <c r="H24" t="s">
        <v>713</v>
      </c>
      <c r="I24" t="s">
        <v>660</v>
      </c>
      <c r="J24" t="s">
        <v>574</v>
      </c>
      <c r="K24" t="str">
        <f t="shared" si="0"/>
        <v>Chief Complaint Section 1.3.6.1.4.1.19376.1.5.3.1.1.13.2.1 CONF:81-7832;CONF:81-10453;CONF:81-15451;CONF:81-15452;CONF:81-26474;CONF:81-7834;CONF:81-7835</v>
      </c>
      <c r="M24" t="str">
        <f t="shared" si="1"/>
        <v>{ 'id': '23',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4" t="str">
        <f t="shared" si="2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274</v>
      </c>
      <c r="G25" s="3" t="str">
        <f>VLOOKUP(D25,'2022_New_Pages'!$H$1:$I$215,2,0)</f>
        <v>274-276</v>
      </c>
      <c r="H25" t="s">
        <v>714</v>
      </c>
      <c r="I25" t="s">
        <v>715</v>
      </c>
      <c r="J25" t="s">
        <v>575</v>
      </c>
      <c r="K25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1"/>
        <v>{ 'id': '24',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2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276</v>
      </c>
      <c r="G26" s="3" t="str">
        <f>VLOOKUP(D26,'2022_New_Pages'!$H$1:$I$215,2,0)</f>
        <v>276-278</v>
      </c>
      <c r="H26" t="s">
        <v>716</v>
      </c>
      <c r="I26" t="s">
        <v>660</v>
      </c>
      <c r="J26" t="s">
        <v>576</v>
      </c>
      <c r="K26" t="str">
        <f t="shared" si="0"/>
        <v>Course of Care Section 2.16.840.1.113883.10.20.22.2.64 CONF:1098-32640;CONF:1098-32642;CONF:1098-32641;CONF:1098-32645;CONF:1098-32646;CONF:1098-32643;CONF:1098-32644</v>
      </c>
      <c r="M26" t="str">
        <f t="shared" si="1"/>
        <v>{ 'id': '25',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6" t="str">
        <f t="shared" si="2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278</v>
      </c>
      <c r="G27" s="3" t="str">
        <f>VLOOKUP(D27,'2022_New_Pages'!$H$1:$I$215,2,0)</f>
        <v>278-281</v>
      </c>
      <c r="H27" t="s">
        <v>717</v>
      </c>
      <c r="I27" t="s">
        <v>662</v>
      </c>
      <c r="J27" t="s">
        <v>577</v>
      </c>
      <c r="K27" t="str">
        <f t="shared" si="0"/>
        <v>DICOM Object Catalog Section - DCM 121181  2.16.840.1.113883.10.20.6.1.1 CONF:81-8525;CONF:81-10454;CONF:81-15456;CONF:81-15457;CONF:81-26475;CONF:81-8530;CONF:81-15458;CONF:81-8527</v>
      </c>
      <c r="M27" t="str">
        <f t="shared" si="1"/>
        <v>{ 'id': '26',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7" t="str">
        <f t="shared" si="2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281</v>
      </c>
      <c r="G28" s="3" t="str">
        <f>VLOOKUP(D28,'2022_New_Pages'!$H$1:$I$215,2,0)</f>
        <v>281-283</v>
      </c>
      <c r="H28" t="s">
        <v>660</v>
      </c>
      <c r="I28" t="s">
        <v>660</v>
      </c>
      <c r="J28" t="s">
        <v>578</v>
      </c>
      <c r="K28" t="str">
        <f t="shared" si="0"/>
        <v>Discharge Diagnosis Section  2.16.840.1.113883.10.20.22.2.24 CONF:1098-7975;CONF:1098-10455;CONF:1098-32593;CONF:1098-15459;CONF:1098-15460;CONF:1098-31140;CONF:1098-7977;CONF:1098-7978</v>
      </c>
      <c r="M28" t="str">
        <f t="shared" si="1"/>
        <v>{ 'id': '27',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8" t="str">
        <f t="shared" si="2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283</v>
      </c>
      <c r="G29" s="3" t="str">
        <f>VLOOKUP(D29,'2022_New_Pages'!$H$1:$I$215,2,0)</f>
        <v>283-284</v>
      </c>
      <c r="H29" t="s">
        <v>660</v>
      </c>
      <c r="I29" t="s">
        <v>660</v>
      </c>
      <c r="J29" t="s">
        <v>578</v>
      </c>
      <c r="K29" t="str">
        <f t="shared" si="0"/>
        <v>Discharge Diet Section (DEPRECATED)  1.3.6.1.4.1.19376.1.5.3.1.3.33 CONF:1098-7975;CONF:1098-10455;CONF:1098-32593;CONF:1098-15459;CONF:1098-15460;CONF:1098-31140;CONF:1098-7977;CONF:1098-7978</v>
      </c>
      <c r="M29" t="str">
        <f t="shared" si="1"/>
        <v>{ 'id': '28',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29" t="str">
        <f t="shared" si="2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284</v>
      </c>
      <c r="G30" s="3" t="str">
        <f>VLOOKUP(D30,'2022_New_Pages'!$H$1:$I$215,2,0)</f>
        <v>284-286</v>
      </c>
      <c r="H30" t="s">
        <v>718</v>
      </c>
      <c r="I30" t="s">
        <v>719</v>
      </c>
      <c r="J30" t="s">
        <v>579</v>
      </c>
      <c r="K30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1"/>
        <v>{ 'id': '29',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2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286</v>
      </c>
      <c r="G31" s="3" t="str">
        <f>VLOOKUP(D31,'2022_New_Pages'!$H$1:$I$215,2,0)</f>
        <v>286-289</v>
      </c>
      <c r="H31" t="s">
        <v>720</v>
      </c>
      <c r="I31" t="s">
        <v>719</v>
      </c>
      <c r="J31" t="s">
        <v>580</v>
      </c>
      <c r="K31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1"/>
        <v>{ 'id': '30',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2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289</v>
      </c>
      <c r="G32" s="3" t="str">
        <f>VLOOKUP(D32,'2022_New_Pages'!$H$1:$I$215,2,0)</f>
        <v>289-290</v>
      </c>
      <c r="H32" t="s">
        <v>721</v>
      </c>
      <c r="I32" t="s">
        <v>722</v>
      </c>
      <c r="J32" t="s">
        <v>581</v>
      </c>
      <c r="K32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1"/>
        <v>{ 'id': '31',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2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290</v>
      </c>
      <c r="G33" s="3" t="str">
        <f>VLOOKUP(D33,'2022_New_Pages'!$H$1:$I$215,2,0)</f>
        <v>290-292</v>
      </c>
      <c r="H33" t="s">
        <v>723</v>
      </c>
      <c r="I33" t="s">
        <v>722</v>
      </c>
      <c r="J33" t="s">
        <v>582</v>
      </c>
      <c r="K33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1"/>
        <v>{ 'id': '32',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2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292</v>
      </c>
      <c r="G34" s="3" t="str">
        <f>VLOOKUP(D34,'2022_New_Pages'!$H$1:$I$215,2,0)</f>
        <v>292-294</v>
      </c>
      <c r="H34" t="s">
        <v>724</v>
      </c>
      <c r="I34" t="s">
        <v>725</v>
      </c>
      <c r="J34" t="s">
        <v>583</v>
      </c>
      <c r="K34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1"/>
        <v>{ 'id': '33',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2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294</v>
      </c>
      <c r="G35" s="3" t="str">
        <f>VLOOKUP(D35,'2022_New_Pages'!$H$1:$I$215,2,0)</f>
        <v>294-296</v>
      </c>
      <c r="H35" t="s">
        <v>717</v>
      </c>
      <c r="I35" t="s">
        <v>660</v>
      </c>
      <c r="J35" t="s">
        <v>584</v>
      </c>
      <c r="K35" t="str">
        <f t="shared" si="0"/>
        <v>Fetus Subject Context 2.16.840.1.113883.10.20.6.2.3 CONF:81-9189;CONF:81-10535;CONF:81-9190;CONF:81-26455;CONF:81-26476;CONF:81-9191;CONF:81-15347</v>
      </c>
      <c r="M35" t="str">
        <f t="shared" si="1"/>
        <v>{ 'id': '34',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5" t="str">
        <f t="shared" si="2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296</v>
      </c>
      <c r="G36" s="3" t="str">
        <f>VLOOKUP(D36,'2022_New_Pages'!$H$1:$I$215,2,0)</f>
        <v>296-297</v>
      </c>
      <c r="H36" t="s">
        <v>717</v>
      </c>
      <c r="I36" t="s">
        <v>660</v>
      </c>
      <c r="J36" t="s">
        <v>585</v>
      </c>
      <c r="K36" t="str">
        <f t="shared" si="0"/>
        <v>Findings Section (DIR) 2.16.840.1.113883.10.20.6.1.2 CONF:81-8531;CONF:81-10456;CONF:81-8532</v>
      </c>
      <c r="M36" t="str">
        <f t="shared" si="1"/>
        <v>{ 'id': '35',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6" t="str">
        <f t="shared" si="2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297</v>
      </c>
      <c r="G37" s="3" t="str">
        <f>VLOOKUP(D37,'2022_New_Pages'!$H$1:$I$215,2,0)</f>
        <v>297-302</v>
      </c>
      <c r="H37" t="s">
        <v>726</v>
      </c>
      <c r="I37" t="s">
        <v>727</v>
      </c>
      <c r="J37" t="s">
        <v>586</v>
      </c>
      <c r="K37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1"/>
        <v>{ 'id': '36',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2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302</v>
      </c>
      <c r="G38" s="3" t="str">
        <f>VLOOKUP(D38,'2022_New_Pages'!$H$1:$I$215,2,0)</f>
        <v>302-303</v>
      </c>
      <c r="H38" t="s">
        <v>728</v>
      </c>
      <c r="I38" t="s">
        <v>660</v>
      </c>
      <c r="J38" t="s">
        <v>587</v>
      </c>
      <c r="K38" t="str">
        <f t="shared" si="0"/>
        <v>General Status Section 2.16.840.1.113883.10.20.2.5 CONF:81-7985;CONF:81-10457;CONF:81-15472;CONF:81-15473;CONF:81-26477;CONF:81-7987;CONF:81-7988</v>
      </c>
      <c r="M38" t="str">
        <f t="shared" si="1"/>
        <v>{ 'id': '37',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8" t="str">
        <f t="shared" si="2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303</v>
      </c>
      <c r="G39" s="3" t="str">
        <f>VLOOKUP(D39,'2022_New_Pages'!$H$1:$I$215,2,0)</f>
        <v>303-305</v>
      </c>
      <c r="H39" t="s">
        <v>729</v>
      </c>
      <c r="I39" t="s">
        <v>663</v>
      </c>
      <c r="J39" t="s">
        <v>588</v>
      </c>
      <c r="K39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1"/>
        <v>{ 'id': '38',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39" t="str">
        <f t="shared" si="2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305</v>
      </c>
      <c r="G40" s="3" t="str">
        <f>VLOOKUP(D40,'2022_New_Pages'!$H$1:$I$215,2,0)</f>
        <v>305-308</v>
      </c>
      <c r="H40" t="s">
        <v>730</v>
      </c>
      <c r="I40" t="s">
        <v>731</v>
      </c>
      <c r="J40" t="s">
        <v>589</v>
      </c>
      <c r="K40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1"/>
        <v>{ 'id': '39',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2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308</v>
      </c>
      <c r="G41" s="3" t="str">
        <f>VLOOKUP(D41,'2022_New_Pages'!$H$1:$I$215,2,0)</f>
        <v>308-310</v>
      </c>
      <c r="H41" t="s">
        <v>732</v>
      </c>
      <c r="I41" t="s">
        <v>664</v>
      </c>
      <c r="J41" t="s">
        <v>590</v>
      </c>
      <c r="K41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1"/>
        <v>{ 'id': '40',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2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310</v>
      </c>
      <c r="G42" s="3" t="str">
        <f>VLOOKUP(D42,'2022_New_Pages'!$H$1:$I$215,2,0)</f>
        <v>310-312</v>
      </c>
      <c r="H42" t="s">
        <v>733</v>
      </c>
      <c r="I42" t="s">
        <v>660</v>
      </c>
      <c r="J42" t="s">
        <v>591</v>
      </c>
      <c r="K42" t="str">
        <f t="shared" si="0"/>
        <v>History of Present Illness Section 1.3.6.1.4.1.19376.1.5.3.1.3.4 CONF:81-7848;CONF:81-10458;CONF:81-15477;CONF:81-15478;CONF:81-26478;CONF:81-7850;CONF:81-7851</v>
      </c>
      <c r="M42" t="str">
        <f t="shared" si="1"/>
        <v>{ 'id': '41',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2" t="str">
        <f t="shared" si="2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312</v>
      </c>
      <c r="G43" s="3" t="str">
        <f>VLOOKUP(D43,'2022_New_Pages'!$H$1:$I$215,2,0)</f>
        <v>312-314</v>
      </c>
      <c r="H43" t="s">
        <v>734</v>
      </c>
      <c r="I43" t="s">
        <v>660</v>
      </c>
      <c r="J43" t="s">
        <v>592</v>
      </c>
      <c r="K43" t="str">
        <f t="shared" si="0"/>
        <v>Hospital Consultations Section 2.16.840.1.113883.10.20.22.2.42 CONF:81-9915;CONF:81-10393;CONF:81-15485;CONF:81-15486;CONF:81-26479;CONF:81-9917;CONF:81-9918</v>
      </c>
      <c r="M43" t="str">
        <f t="shared" si="1"/>
        <v>{ 'id': '42',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3" t="str">
        <f t="shared" si="2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314</v>
      </c>
      <c r="G44" s="3" t="str">
        <f>VLOOKUP(D44,'2022_New_Pages'!$H$1:$I$215,2,0)</f>
        <v>314-315</v>
      </c>
      <c r="H44" t="s">
        <v>735</v>
      </c>
      <c r="I44" t="s">
        <v>660</v>
      </c>
      <c r="J44" t="s">
        <v>593</v>
      </c>
      <c r="K44" t="str">
        <f t="shared" si="0"/>
        <v>Hospital Course Section  1.3.6.1.4.1.19376.1.5.3.1.3.5 CONF:81-7852;CONF:81-10459;CONF:81-15487;CONF:81-15488;CONF:81-26480;CONF:81-7854;CONF:81-7855</v>
      </c>
      <c r="M44" t="str">
        <f t="shared" si="1"/>
        <v>{ 'id': '43',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4" t="str">
        <f t="shared" si="2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315</v>
      </c>
      <c r="G45" s="3" t="str">
        <f>VLOOKUP(D45,'2022_New_Pages'!$H$1:$I$215,2,0)</f>
        <v>315-316</v>
      </c>
      <c r="H45" t="s">
        <v>734</v>
      </c>
      <c r="I45" t="s">
        <v>660</v>
      </c>
      <c r="J45" t="s">
        <v>594</v>
      </c>
      <c r="K45" t="str">
        <f t="shared" si="0"/>
        <v>Hospital Discharge Instructions Section  2.16.840.1.113883.10.20.22.2.41 CONF:81-9919;CONF:81-10395;CONF:81-15357;CONF:81-15358;CONF:81-26481;CONF:81-9921;CONF:81-9922</v>
      </c>
      <c r="M45" t="str">
        <f t="shared" si="1"/>
        <v>{ 'id': '44',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5" t="str">
        <f t="shared" si="2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316</v>
      </c>
      <c r="G46" s="3" t="str">
        <f>VLOOKUP(D46,'2022_New_Pages'!$H$1:$I$215,2,0)</f>
        <v>316-318</v>
      </c>
      <c r="H46" t="s">
        <v>734</v>
      </c>
      <c r="I46" t="s">
        <v>660</v>
      </c>
      <c r="J46" t="s">
        <v>595</v>
      </c>
      <c r="K46" t="str">
        <f t="shared" si="0"/>
        <v>Hospital Discharge Physical Section  1.3.6.1.4.1.19376.1.5.3.1.3.26 CONF:81-7971;CONF:81-10460;CONF:81-15363;CONF:81-15364;CONF:81-26482;CONF:81-7973;CONF:81-7974</v>
      </c>
      <c r="M46" t="str">
        <f t="shared" si="1"/>
        <v>{ 'id': '45',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6" t="str">
        <f t="shared" si="2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318</v>
      </c>
      <c r="G47" s="3" t="str">
        <f>VLOOKUP(D47,'2022_New_Pages'!$H$1:$I$215,2,0)</f>
        <v>318-320</v>
      </c>
      <c r="H47" t="s">
        <v>734</v>
      </c>
      <c r="I47" t="s">
        <v>660</v>
      </c>
      <c r="J47" t="s">
        <v>596</v>
      </c>
      <c r="K47" t="str">
        <f t="shared" si="0"/>
        <v>Hospital Discharge Studies Summary Section 2.16.840.1.113883.10.20.22.2.16 CONF:81-7910;CONF:81-10398;CONF:81-15365;CONF:81-15366;CONF:81-26483;CONF:81-7912;CONF:81-7913</v>
      </c>
      <c r="M47" t="str">
        <f t="shared" si="1"/>
        <v>{ 'id': '46',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7" t="str">
        <f t="shared" si="2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320</v>
      </c>
      <c r="G48" s="3" t="str">
        <f>VLOOKUP(D48,'2022_New_Pages'!$H$1:$I$215,2,0)</f>
        <v>320-321</v>
      </c>
      <c r="H48" t="s">
        <v>736</v>
      </c>
      <c r="I48" t="s">
        <v>737</v>
      </c>
      <c r="J48" t="s">
        <v>597</v>
      </c>
      <c r="K48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1"/>
        <v>{ 'id': '47',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2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321</v>
      </c>
      <c r="G49" s="3" t="str">
        <f>VLOOKUP(D49,'2022_New_Pages'!$H$1:$I$215,2,0)</f>
        <v>321-325</v>
      </c>
      <c r="H49" t="s">
        <v>738</v>
      </c>
      <c r="I49" t="s">
        <v>737</v>
      </c>
      <c r="J49" t="s">
        <v>598</v>
      </c>
      <c r="K49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1"/>
        <v>{ 'id': '48',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2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325</v>
      </c>
      <c r="G50" s="3" t="str">
        <f>VLOOKUP(D50,'2022_New_Pages'!$H$1:$I$215,2,0)</f>
        <v>325-326</v>
      </c>
      <c r="H50" t="s">
        <v>660</v>
      </c>
      <c r="I50" t="s">
        <v>660</v>
      </c>
      <c r="J50" t="s">
        <v>599</v>
      </c>
      <c r="K50" t="str">
        <f t="shared" si="0"/>
        <v>Implants Section (DEPRECATED)  2.16.840.1.113883.10.20.22.2.33 CONF:1098-8042;CONF:1098-32608;CONF:1098-32609;CONF:1098-15371;CONF:1098-15372;CONF:1098-26471;CONF:1098-8044;CONF:1098-8045</v>
      </c>
      <c r="M50" t="str">
        <f t="shared" si="1"/>
        <v>{ 'id': '49',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0" t="str">
        <f t="shared" si="2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326</v>
      </c>
      <c r="G51" s="3" t="str">
        <f>VLOOKUP(D51,'2022_New_Pages'!$H$1:$I$215,2,0)</f>
        <v>326-328</v>
      </c>
      <c r="H51" t="s">
        <v>739</v>
      </c>
      <c r="I51" t="s">
        <v>740</v>
      </c>
      <c r="J51" t="s">
        <v>600</v>
      </c>
      <c r="K51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1"/>
        <v>{ 'id': '50',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2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328</v>
      </c>
      <c r="G52" s="3" t="str">
        <f>VLOOKUP(D52,'2022_New_Pages'!$H$1:$I$215,2,0)</f>
        <v>328-330</v>
      </c>
      <c r="H52" t="s">
        <v>741</v>
      </c>
      <c r="I52" t="s">
        <v>742</v>
      </c>
      <c r="J52" t="s">
        <v>601</v>
      </c>
      <c r="K52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1"/>
        <v>{ 'id': '51',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2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330</v>
      </c>
      <c r="G53" s="3" t="str">
        <f>VLOOKUP(D53,'2022_New_Pages'!$H$1:$I$215,2,0)</f>
        <v>330-331</v>
      </c>
      <c r="H53" t="s">
        <v>743</v>
      </c>
      <c r="I53" t="s">
        <v>660</v>
      </c>
      <c r="J53" t="s">
        <v>602</v>
      </c>
      <c r="K53" t="str">
        <f t="shared" si="0"/>
        <v>Medical (General) History Section  2.16.840.1.113883.10.20.22.2.39 CONF:81-8160;CONF:81-10403;CONF:81-15379;CONF:81-15380;CONF:81-26484;CONF:81-8162;CONF:81-8163</v>
      </c>
      <c r="M53" t="str">
        <f t="shared" si="1"/>
        <v>{ 'id': '52',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3" t="str">
        <f t="shared" si="2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331</v>
      </c>
      <c r="G54" s="3" t="str">
        <f>VLOOKUP(D54,'2022_New_Pages'!$H$1:$I$215,2,0)</f>
        <v>331-334</v>
      </c>
      <c r="H54" t="s">
        <v>744</v>
      </c>
      <c r="I54" t="s">
        <v>745</v>
      </c>
      <c r="J54" t="s">
        <v>603</v>
      </c>
      <c r="K54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1"/>
        <v>{ 'id': '53',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2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334</v>
      </c>
      <c r="G55" s="3" t="str">
        <f>VLOOKUP(D55,'2022_New_Pages'!$H$1:$I$215,2,0)</f>
        <v>334-337</v>
      </c>
      <c r="H55" t="s">
        <v>746</v>
      </c>
      <c r="I55" t="s">
        <v>747</v>
      </c>
      <c r="J55" t="s">
        <v>604</v>
      </c>
      <c r="K55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1"/>
        <v>{ 'id': '54',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2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337</v>
      </c>
      <c r="G56" s="3" t="str">
        <f>VLOOKUP(D56,'2022_New_Pages'!$H$1:$I$215,2,0)</f>
        <v>337-338</v>
      </c>
      <c r="H56" t="s">
        <v>748</v>
      </c>
      <c r="I56" t="s">
        <v>747</v>
      </c>
      <c r="J56" t="s">
        <v>605</v>
      </c>
      <c r="K56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1"/>
        <v>{ 'id': '55',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2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338</v>
      </c>
      <c r="G57" s="3" t="str">
        <f>VLOOKUP(D57,'2022_New_Pages'!$H$1:$I$215,2,0)</f>
        <v>338-340</v>
      </c>
      <c r="H57" t="s">
        <v>749</v>
      </c>
      <c r="I57" t="s">
        <v>747</v>
      </c>
      <c r="J57" t="s">
        <v>606</v>
      </c>
      <c r="K57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1"/>
        <v>{ 'id': '56',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2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340</v>
      </c>
      <c r="G58" s="3" t="str">
        <f>VLOOKUP(D58,'2022_New_Pages'!$H$1:$I$215,2,0)</f>
        <v>340-345</v>
      </c>
      <c r="H58" t="s">
        <v>750</v>
      </c>
      <c r="I58" t="s">
        <v>751</v>
      </c>
      <c r="J58" t="s">
        <v>607</v>
      </c>
      <c r="K58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1"/>
        <v>{ 'id': '57',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2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345</v>
      </c>
      <c r="G59" s="3" t="str">
        <f>VLOOKUP(D59,'2022_New_Pages'!$H$1:$I$215,2,0)</f>
        <v>345-347</v>
      </c>
      <c r="H59" t="s">
        <v>752</v>
      </c>
      <c r="I59" t="s">
        <v>665</v>
      </c>
      <c r="J59" t="s">
        <v>608</v>
      </c>
      <c r="K59" t="str">
        <f t="shared" si="0"/>
        <v>Nutrition Section 2.16.840.1.113883.10.20.22.2.57 CONF:1098-30477;CONF:1098-30478;CONF:1098-30318;CONF:1098-30319;CONF:1098-30320;CONF:1098-31042;CONF:1098-31043;CONF:1098-30321;CONF:1098-30322</v>
      </c>
      <c r="M59" t="str">
        <f t="shared" si="1"/>
        <v>{ 'id': '58',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59" t="str">
        <f t="shared" si="2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347</v>
      </c>
      <c r="G60" s="3" t="str">
        <f>VLOOKUP(D60,'2022_New_Pages'!$H$1:$I$215,2,0)</f>
        <v>347-348</v>
      </c>
      <c r="H60" t="s">
        <v>753</v>
      </c>
      <c r="I60" t="s">
        <v>660</v>
      </c>
      <c r="J60" t="s">
        <v>609</v>
      </c>
      <c r="K60" t="str">
        <f t="shared" si="0"/>
        <v>Objective Section 2.16.840.1.113883.10.20.21.2.1 CONF:81-7869;CONF:81-10462;CONF:81-15389;CONF:81-15390;CONF:81-26485;CONF:81-7871;CONF:81-7872</v>
      </c>
      <c r="M60" t="str">
        <f t="shared" si="1"/>
        <v>{ 'id': '59',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0" t="str">
        <f t="shared" si="2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348</v>
      </c>
      <c r="G61" s="3" t="str">
        <f>VLOOKUP(D61,'2022_New_Pages'!$H$1:$I$215,2,0)</f>
        <v>348-349</v>
      </c>
      <c r="H61" t="s">
        <v>717</v>
      </c>
      <c r="I61" t="s">
        <v>660</v>
      </c>
      <c r="J61" t="s">
        <v>610</v>
      </c>
      <c r="K61" t="str">
        <f t="shared" si="0"/>
        <v>Observer Context  2.16.840.1.113883.10.20.6.2.4 CONF:81-9194;CONF:81-10536;CONF:81-9196;CONF:81-9198</v>
      </c>
      <c r="M61" t="str">
        <f t="shared" si="1"/>
        <v>{ 'id': '60',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1" t="str">
        <f t="shared" si="2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349</v>
      </c>
      <c r="G62" s="3" t="str">
        <f>VLOOKUP(D62,'2022_New_Pages'!$H$1:$I$215,2,0)</f>
        <v>349-350</v>
      </c>
      <c r="H62" t="s">
        <v>754</v>
      </c>
      <c r="I62" t="s">
        <v>660</v>
      </c>
      <c r="J62" t="s">
        <v>611</v>
      </c>
      <c r="K62" t="str">
        <f t="shared" si="0"/>
        <v>Operative Note Fluids Section 2.16.840.1.113883.10.20.7.12 CONF:81-8030;CONF:81-10463;CONF:81-15391;CONF:81-15392;CONF:81-26486;CONF:81-8032;CONF:81-8033;CONF:81-8052</v>
      </c>
      <c r="M62" t="str">
        <f t="shared" si="1"/>
        <v>{ 'id': '61',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2" t="str">
        <f t="shared" si="2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350</v>
      </c>
      <c r="G63" s="3" t="str">
        <f>VLOOKUP(D63,'2022_New_Pages'!$H$1:$I$215,2,0)</f>
        <v>350-352</v>
      </c>
      <c r="H63" t="s">
        <v>754</v>
      </c>
      <c r="I63" t="s">
        <v>660</v>
      </c>
      <c r="J63" t="s">
        <v>612</v>
      </c>
      <c r="K63" t="str">
        <f t="shared" si="0"/>
        <v>Operative Note Surgical Procedure Section 2.16.840.1.113883.10.20.7.14 CONF:81-8034;CONF:81-10464;CONF:81-15393;CONF:81-15394;CONF:81-26487;CONF:81-8036;CONF:81-8037;CONF:81-8054</v>
      </c>
      <c r="M63" t="str">
        <f t="shared" si="1"/>
        <v>{ 'id': '62',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3" t="str">
        <f t="shared" si="2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352</v>
      </c>
      <c r="G64" s="3" t="str">
        <f>VLOOKUP(D64,'2022_New_Pages'!$H$1:$I$215,2,0)</f>
        <v>352-353</v>
      </c>
      <c r="H64" t="s">
        <v>755</v>
      </c>
      <c r="I64" t="s">
        <v>715</v>
      </c>
      <c r="J64" t="s">
        <v>613</v>
      </c>
      <c r="K64" t="str">
        <f t="shared" si="0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1"/>
        <v>{ 'id': '63',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2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353</v>
      </c>
      <c r="G65" s="3" t="str">
        <f>VLOOKUP(D65,'2022_New_Pages'!$H$1:$I$215,2,0)</f>
        <v>353-356</v>
      </c>
      <c r="H65" t="s">
        <v>756</v>
      </c>
      <c r="I65" t="s">
        <v>757</v>
      </c>
      <c r="J65" t="s">
        <v>614</v>
      </c>
      <c r="K65" t="str">
        <f t="shared" si="0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1"/>
        <v>{ 'id': '64',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5" t="str">
        <f t="shared" si="2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356</v>
      </c>
      <c r="G66" s="3" t="str">
        <f>VLOOKUP(D66,'2022_New_Pages'!$H$1:$I$215,2,0)</f>
        <v>356-360</v>
      </c>
      <c r="H66" t="s">
        <v>758</v>
      </c>
      <c r="I66" t="s">
        <v>759</v>
      </c>
      <c r="J66" t="s">
        <v>615</v>
      </c>
      <c r="K66" t="str">
        <f t="shared" ref="K66:K129" si="3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1"/>
        <v>{ 'id': '65',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2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360</v>
      </c>
      <c r="G67" s="3" t="str">
        <f>VLOOKUP(D67,'2022_New_Pages'!$H$1:$I$215,2,0)</f>
        <v>360-365</v>
      </c>
      <c r="H67" t="s">
        <v>760</v>
      </c>
      <c r="I67" t="s">
        <v>761</v>
      </c>
      <c r="J67" t="s">
        <v>616</v>
      </c>
      <c r="K67" t="str">
        <f t="shared" si="3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4">"{ 'id': '"&amp;A67&amp;"', 'template_type': '"&amp;C67&amp;"', 'name': '"&amp;B67&amp;" ["&amp;D67&amp;"["&amp;G67&amp;"', 'name2': '"&amp;B67&amp;"', 'template': '"&amp;D67&amp;"', 'pageStart': '"&amp;E67&amp;"', 'pages': '"&amp;G67&amp;"', 'search': '"&amp;K67&amp;"' },"</f>
        <v>{ 'id': '66',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5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365</v>
      </c>
      <c r="G68" s="3" t="str">
        <f>VLOOKUP(D68,'2022_New_Pages'!$H$1:$I$215,2,0)</f>
        <v>365-367</v>
      </c>
      <c r="H68" t="s">
        <v>707</v>
      </c>
      <c r="I68" t="s">
        <v>762</v>
      </c>
      <c r="J68" t="s">
        <v>617</v>
      </c>
      <c r="K68" t="str">
        <f t="shared" si="3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4"/>
        <v>{ 'id': '67',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5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367</v>
      </c>
      <c r="G69" s="3" t="str">
        <f>VLOOKUP(D69,'2022_New_Pages'!$H$1:$I$215,2,0)</f>
        <v>367-368</v>
      </c>
      <c r="H69" t="s">
        <v>754</v>
      </c>
      <c r="I69" t="s">
        <v>660</v>
      </c>
      <c r="J69" t="s">
        <v>618</v>
      </c>
      <c r="K69" t="str">
        <f t="shared" si="3"/>
        <v>Postoperative Diagnosis Section 2.16.840.1.113883.10.20.22.2.35 CONF:81-8101;CONF:81-10437;CONF:81-15401;CONF:81-15402;CONF:81-26488;CONF:81-8103;CONF:81-8104</v>
      </c>
      <c r="M69" t="str">
        <f t="shared" si="4"/>
        <v>{ 'id': '68',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69" t="str">
        <f t="shared" si="5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368</v>
      </c>
      <c r="G70" s="3" t="str">
        <f>VLOOKUP(D70,'2022_New_Pages'!$H$1:$I$215,2,0)</f>
        <v>368-370</v>
      </c>
      <c r="H70" t="s">
        <v>763</v>
      </c>
      <c r="I70" t="s">
        <v>764</v>
      </c>
      <c r="J70" t="s">
        <v>619</v>
      </c>
      <c r="K70" t="str">
        <f t="shared" si="3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4"/>
        <v>{ 'id': '69',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5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370</v>
      </c>
      <c r="G71" s="3" t="str">
        <f>VLOOKUP(D71,'2022_New_Pages'!$H$1:$I$215,2,0)</f>
        <v>370-372</v>
      </c>
      <c r="H71" t="s">
        <v>765</v>
      </c>
      <c r="I71" t="s">
        <v>766</v>
      </c>
      <c r="J71" t="s">
        <v>620</v>
      </c>
      <c r="K71" t="str">
        <f t="shared" si="3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4"/>
        <v>{ 'id': '70',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5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372</v>
      </c>
      <c r="G72" s="3" t="str">
        <f>VLOOKUP(D72,'2022_New_Pages'!$H$1:$I$215,2,0)</f>
        <v>372-374</v>
      </c>
      <c r="H72" t="s">
        <v>767</v>
      </c>
      <c r="I72" t="s">
        <v>768</v>
      </c>
      <c r="J72" t="s">
        <v>621</v>
      </c>
      <c r="K72" t="str">
        <f t="shared" si="3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4"/>
        <v>{ 'id': '71',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5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374</v>
      </c>
      <c r="G73" s="3" t="str">
        <f>VLOOKUP(D73,'2022_New_Pages'!$H$1:$I$215,2,0)</f>
        <v>374-378</v>
      </c>
      <c r="H73" t="s">
        <v>769</v>
      </c>
      <c r="I73" t="s">
        <v>768</v>
      </c>
      <c r="J73" t="s">
        <v>622</v>
      </c>
      <c r="K73" t="str">
        <f t="shared" si="3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4"/>
        <v>{ 'id': '72',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5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378</v>
      </c>
      <c r="G74" s="3" t="str">
        <f>VLOOKUP(D74,'2022_New_Pages'!$H$1:$I$215,2,0)</f>
        <v>378-380</v>
      </c>
      <c r="H74" t="s">
        <v>770</v>
      </c>
      <c r="I74" t="s">
        <v>660</v>
      </c>
      <c r="J74" t="s">
        <v>623</v>
      </c>
      <c r="K74" t="str">
        <f t="shared" si="3"/>
        <v>Procedure Description Section 2.16.840.1.113883.10.20.22.2.27 CONF:81-8062;CONF:81-10442;CONF:81-15411;CONF:81-15412;CONF:81-26489;CONF:81-8064;CONF:81-8065</v>
      </c>
      <c r="M74" t="str">
        <f t="shared" si="4"/>
        <v>{ 'id': '73',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4" t="str">
        <f t="shared" si="5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380</v>
      </c>
      <c r="G75" s="3" t="str">
        <f>VLOOKUP(D75,'2022_New_Pages'!$H$1:$I$215,2,0)</f>
        <v>380-381</v>
      </c>
      <c r="H75" t="s">
        <v>770</v>
      </c>
      <c r="I75" t="s">
        <v>660</v>
      </c>
      <c r="J75" t="s">
        <v>624</v>
      </c>
      <c r="K75" t="str">
        <f t="shared" si="3"/>
        <v>Procedure Disposition Section  2.16.840.1.113883.10.20.18.2.12 CONF:81-8070;CONF:81-10466;CONF:81-15413;CONF:81-15414;CONF:81-26490;CONF:81-8072;CONF:81-8073</v>
      </c>
      <c r="M75" t="str">
        <f t="shared" si="4"/>
        <v>{ 'id': '74',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5" t="str">
        <f t="shared" si="5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381</v>
      </c>
      <c r="G76" s="3" t="str">
        <f>VLOOKUP(D76,'2022_New_Pages'!$H$1:$I$215,2,0)</f>
        <v>381-382</v>
      </c>
      <c r="H76" t="s">
        <v>770</v>
      </c>
      <c r="I76" t="s">
        <v>660</v>
      </c>
      <c r="J76" t="s">
        <v>625</v>
      </c>
      <c r="K76" t="str">
        <f t="shared" si="3"/>
        <v>Procedure Estimated Blood Loss Section 2.16.840.1.113883.10.20.18.2.9 CONF:81-8074;CONF:81-10467;CONF:81-15415;CONF:81-15416;CONF:81-26491;CONF:81-8076;CONF:81-8077;CONF:81-8741</v>
      </c>
      <c r="M76" t="str">
        <f t="shared" si="4"/>
        <v>{ 'id': '75',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6" t="str">
        <f t="shared" si="5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382</v>
      </c>
      <c r="G77" s="3" t="str">
        <f>VLOOKUP(D77,'2022_New_Pages'!$H$1:$I$215,2,0)</f>
        <v>382-384</v>
      </c>
      <c r="H77" t="s">
        <v>714</v>
      </c>
      <c r="I77" t="s">
        <v>715</v>
      </c>
      <c r="J77" t="s">
        <v>626</v>
      </c>
      <c r="K77" t="str">
        <f t="shared" si="3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4"/>
        <v>{ 'id': '76',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5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384</v>
      </c>
      <c r="G78" s="3" t="str">
        <f>VLOOKUP(D78,'2022_New_Pages'!$H$1:$I$215,2,0)</f>
        <v>384-385</v>
      </c>
      <c r="H78" t="s">
        <v>770</v>
      </c>
      <c r="I78" t="s">
        <v>660</v>
      </c>
      <c r="J78" t="s">
        <v>627</v>
      </c>
      <c r="K78" t="str">
        <f t="shared" si="3"/>
        <v>Procedure Implants Section 2.16.840.1.113883.10.20.22.2.40 CONF:81-8178;CONF:81-10444;CONF:81-15373;CONF:81-15374;CONF:81-26492;CONF:81-8180;CONF:81-8181;CONF:81-8769</v>
      </c>
      <c r="M78" t="str">
        <f t="shared" si="4"/>
        <v>{ 'id': '77',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78" t="str">
        <f t="shared" si="5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385</v>
      </c>
      <c r="G79" s="3" t="str">
        <f>VLOOKUP(D79,'2022_New_Pages'!$H$1:$I$215,2,0)</f>
        <v>385-387</v>
      </c>
      <c r="H79" t="s">
        <v>707</v>
      </c>
      <c r="I79" t="s">
        <v>771</v>
      </c>
      <c r="J79" t="s">
        <v>628</v>
      </c>
      <c r="K79" t="str">
        <f t="shared" si="3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4"/>
        <v>{ 'id': '78',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5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387</v>
      </c>
      <c r="G80" s="3" t="str">
        <f>VLOOKUP(D80,'2022_New_Pages'!$H$1:$I$215,2,0)</f>
        <v>387-388</v>
      </c>
      <c r="H80" t="s">
        <v>770</v>
      </c>
      <c r="I80" t="s">
        <v>660</v>
      </c>
      <c r="J80" t="s">
        <v>629</v>
      </c>
      <c r="K80" t="str">
        <f t="shared" si="3"/>
        <v>Procedure Specimens Taken Section 2.16.840.1.113883.10.20.22.2.31 CONF:81-8086;CONF:81-10446;CONF:81-15421;CONF:81-15422;CONF:81-26493;CONF:81-8088;CONF:81-8089;CONF:81-8742</v>
      </c>
      <c r="M80" t="str">
        <f t="shared" si="4"/>
        <v>{ 'id': '79',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0" t="str">
        <f t="shared" si="5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388</v>
      </c>
      <c r="G81" s="3" t="str">
        <f>VLOOKUP(D81,'2022_New_Pages'!$H$1:$I$215,2,0)</f>
        <v>388-390</v>
      </c>
      <c r="H81" t="s">
        <v>772</v>
      </c>
      <c r="I81" t="s">
        <v>773</v>
      </c>
      <c r="J81" t="s">
        <v>630</v>
      </c>
      <c r="K81" t="str">
        <f t="shared" si="3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4"/>
        <v>{ 'id': '80',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5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390</v>
      </c>
      <c r="G82" s="3" t="str">
        <f>VLOOKUP(D82,'2022_New_Pages'!$H$1:$I$215,2,0)</f>
        <v>390-393</v>
      </c>
      <c r="H82" t="s">
        <v>774</v>
      </c>
      <c r="I82" t="s">
        <v>775</v>
      </c>
      <c r="J82" t="s">
        <v>631</v>
      </c>
      <c r="K82" t="str">
        <f t="shared" si="3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4"/>
        <v>{ 'id': '81',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5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393</v>
      </c>
      <c r="G83" s="3" t="str">
        <f>VLOOKUP(D83,'2022_New_Pages'!$H$1:$I$215,2,0)</f>
        <v>393-395</v>
      </c>
      <c r="H83" t="s">
        <v>776</v>
      </c>
      <c r="I83" t="s">
        <v>666</v>
      </c>
      <c r="J83" t="s">
        <v>632</v>
      </c>
      <c r="K83" t="str">
        <f t="shared" si="3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4"/>
        <v>{ 'id': '82',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5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395</v>
      </c>
      <c r="G84" s="3" t="str">
        <f>VLOOKUP(D84,'2022_New_Pages'!$H$1:$I$215,2,0)</f>
        <v>395-397</v>
      </c>
      <c r="H84" t="s">
        <v>777</v>
      </c>
      <c r="I84" t="s">
        <v>660</v>
      </c>
      <c r="J84" t="s">
        <v>633</v>
      </c>
      <c r="K84" t="str">
        <f t="shared" si="3"/>
        <v>Reason for Visit Section 2.16.840.1.113883.10.20.22.2.12 CONF:81-7836;CONF:81-10448;CONF:81-15429;CONF:81-15430;CONF:81-26494;CONF:81-7838;CONF:81-7839</v>
      </c>
      <c r="M84" t="str">
        <f t="shared" si="4"/>
        <v>{ 'id': '83',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4" t="str">
        <f t="shared" si="5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397</v>
      </c>
      <c r="G85" s="3" t="str">
        <f>VLOOKUP(D85,'2022_New_Pages'!$H$1:$I$215,2,0)</f>
        <v>397-399</v>
      </c>
      <c r="H85" t="s">
        <v>778</v>
      </c>
      <c r="I85" t="s">
        <v>779</v>
      </c>
      <c r="J85" t="s">
        <v>634</v>
      </c>
      <c r="K85" t="str">
        <f t="shared" si="3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4"/>
        <v>{ 'id': '84',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5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399</v>
      </c>
      <c r="G86" s="3" t="str">
        <f>VLOOKUP(D86,'2022_New_Pages'!$H$1:$I$215,2,0)</f>
        <v>399-401</v>
      </c>
      <c r="H86" t="s">
        <v>780</v>
      </c>
      <c r="I86" t="s">
        <v>779</v>
      </c>
      <c r="J86" t="s">
        <v>635</v>
      </c>
      <c r="K86" t="str">
        <f t="shared" si="3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4"/>
        <v>{ 'id': '85',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5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401</v>
      </c>
      <c r="G87" s="3" t="str">
        <f>VLOOKUP(D87,'2022_New_Pages'!$H$1:$I$215,2,0)</f>
        <v>401-403</v>
      </c>
      <c r="H87" t="s">
        <v>781</v>
      </c>
      <c r="I87" t="s">
        <v>660</v>
      </c>
      <c r="J87" t="s">
        <v>636</v>
      </c>
      <c r="K87" t="str">
        <f t="shared" si="3"/>
        <v>Review of Systems Section 1.3.6.1.4.1.19376.1.5.3.1.3.18 CONF:81-7812;CONF:81-10469;CONF:81-15435;CONF:81-15436;CONF:81-26495;CONF:81-7814;CONF:81-7815</v>
      </c>
      <c r="M87" t="str">
        <f t="shared" si="4"/>
        <v>{ 'id': '86',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7" t="str">
        <f t="shared" si="5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403</v>
      </c>
      <c r="G88" s="3" t="str">
        <f>VLOOKUP(D88,'2022_New_Pages'!$H$1:$I$215,2,0)</f>
        <v>403-407</v>
      </c>
      <c r="H88" t="s">
        <v>782</v>
      </c>
      <c r="I88" t="s">
        <v>783</v>
      </c>
      <c r="J88" t="s">
        <v>637</v>
      </c>
      <c r="K88" t="str">
        <f t="shared" si="3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4"/>
        <v>{ 'id': '87',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5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407</v>
      </c>
      <c r="G89" s="3" t="str">
        <f>VLOOKUP(D89,'2022_New_Pages'!$H$1:$I$215,2,0)</f>
        <v>407-408</v>
      </c>
      <c r="H89" t="s">
        <v>753</v>
      </c>
      <c r="I89" t="s">
        <v>660</v>
      </c>
      <c r="J89" t="s">
        <v>638</v>
      </c>
      <c r="K89" t="str">
        <f t="shared" si="3"/>
        <v>Subjective Section 2.16.840.1.113883.10.20.21.2.2 CONF:81-7873;CONF:81-10470;CONF:81-15437;CONF:81-15438;CONF:81-26496;CONF:81-7875;CONF:81-7876</v>
      </c>
      <c r="M89" t="str">
        <f t="shared" si="4"/>
        <v>{ 'id': '88',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89" t="str">
        <f t="shared" si="5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408</v>
      </c>
      <c r="G90" s="3" t="str">
        <f>VLOOKUP(D90,'2022_New_Pages'!$H$1:$I$215,2,0)</f>
        <v>408-409</v>
      </c>
      <c r="H90" t="s">
        <v>660</v>
      </c>
      <c r="I90" t="s">
        <v>660</v>
      </c>
      <c r="J90" t="s">
        <v>639</v>
      </c>
      <c r="K90" t="str">
        <f t="shared" si="3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4"/>
        <v>{ 'id': '89',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0" t="str">
        <f t="shared" si="5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409</v>
      </c>
      <c r="G91" s="3" t="str">
        <f>VLOOKUP(D91,'2022_New_Pages'!$H$1:$I$215,2,0)</f>
        <v>409-411</v>
      </c>
      <c r="H91" t="s">
        <v>754</v>
      </c>
      <c r="I91" t="s">
        <v>660</v>
      </c>
      <c r="J91" t="s">
        <v>640</v>
      </c>
      <c r="K91" t="str">
        <f t="shared" si="3"/>
        <v>Surgical Drains Section 2.16.840.1.113883.10.20.7.13 CONF:81-8038;CONF:81-10473;CONF:81-15441;CONF:81-15442;CONF:81-26498;CONF:81-8040;CONF:81-8041;CONF:81-8056</v>
      </c>
      <c r="M91" t="str">
        <f t="shared" si="4"/>
        <v>{ 'id': '90',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1" t="str">
        <f t="shared" si="5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411</v>
      </c>
      <c r="G92" s="3" t="str">
        <f>VLOOKUP(D92,'2022_New_Pages'!$H$1:$I$215,2,0)</f>
        <v>411-412</v>
      </c>
      <c r="H92" t="s">
        <v>784</v>
      </c>
      <c r="I92" t="s">
        <v>785</v>
      </c>
      <c r="J92" t="s">
        <v>641</v>
      </c>
      <c r="K92" t="str">
        <f t="shared" si="3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4"/>
        <v>{ 'id': '91',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5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412</v>
      </c>
      <c r="G93" s="3" t="str">
        <f>VLOOKUP(D93,'2022_New_Pages'!$H$1:$I$215,2,0)</f>
        <v>412-415</v>
      </c>
      <c r="H93" t="s">
        <v>786</v>
      </c>
      <c r="I93" t="s">
        <v>785</v>
      </c>
      <c r="J93" t="s">
        <v>642</v>
      </c>
      <c r="K93" t="str">
        <f t="shared" si="3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4"/>
        <v>{ 'id': '92',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5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415</v>
      </c>
      <c r="G94" s="3" t="str">
        <f>VLOOKUP(D94,'2022_New_Pages'!$H$1:$I$215,2,0)</f>
        <v>415-417</v>
      </c>
      <c r="H94" t="s">
        <v>787</v>
      </c>
      <c r="I94" t="s">
        <v>747</v>
      </c>
      <c r="J94" t="s">
        <v>454</v>
      </c>
      <c r="K94" t="str">
        <f t="shared" si="3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4"/>
        <v>{ 'id': '93',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5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417</v>
      </c>
      <c r="G95" s="3" t="str">
        <f>VLOOKUP(D95,'2022_New_Pages'!$H$1:$I$215,2,0)</f>
        <v>417-426</v>
      </c>
      <c r="H95" t="s">
        <v>788</v>
      </c>
      <c r="I95" t="s">
        <v>667</v>
      </c>
      <c r="J95" t="s">
        <v>455</v>
      </c>
      <c r="K95" t="str">
        <f t="shared" si="3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4"/>
        <v>{ 'id': '94',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5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426</v>
      </c>
      <c r="G96" s="3" t="str">
        <f>VLOOKUP(D96,'2022_New_Pages'!$H$1:$I$215,2,0)</f>
        <v>426-430</v>
      </c>
      <c r="H96" t="s">
        <v>789</v>
      </c>
      <c r="I96" t="s">
        <v>790</v>
      </c>
      <c r="J96" t="s">
        <v>456</v>
      </c>
      <c r="K96" t="str">
        <f t="shared" si="3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4"/>
        <v>{ 'id': '95',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5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430</v>
      </c>
      <c r="G97" s="3" t="str">
        <f>VLOOKUP(D97,'2022_New_Pages'!$H$1:$I$215,2,0)</f>
        <v>430-432</v>
      </c>
      <c r="H97" t="s">
        <v>791</v>
      </c>
      <c r="I97" t="s">
        <v>660</v>
      </c>
      <c r="J97" t="s">
        <v>457</v>
      </c>
      <c r="K97" t="str">
        <f t="shared" si="3"/>
        <v>Age Observation 2.16.840.1.113883.10.20.22.4.31 CONF:81-7613;CONF:81-7614;CONF:81-7899;CONF:81-10487;CONF:81-7615;CONF:81-16776;CONF:81-26499;CONF:81-15965;CONF:81-15966;CONF:81-7617;CONF:81-7618</v>
      </c>
      <c r="M97" t="str">
        <f t="shared" si="4"/>
        <v>{ 'id': '96',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7" t="str">
        <f t="shared" si="5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432</v>
      </c>
      <c r="G98" s="3" t="str">
        <f>VLOOKUP(D98,'2022_New_Pages'!$H$1:$I$215,2,0)</f>
        <v>432-436</v>
      </c>
      <c r="H98" t="s">
        <v>792</v>
      </c>
      <c r="I98" t="s">
        <v>793</v>
      </c>
      <c r="J98" t="s">
        <v>459</v>
      </c>
      <c r="K98" t="str">
        <f t="shared" si="3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4"/>
        <v>{ 'id': '97',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5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436</v>
      </c>
      <c r="G99" s="3" t="str">
        <f>VLOOKUP(D99,'2022_New_Pages'!$H$1:$I$215,2,0)</f>
        <v>436-438</v>
      </c>
      <c r="H99" t="s">
        <v>794</v>
      </c>
      <c r="I99" t="s">
        <v>660</v>
      </c>
      <c r="J99" t="s">
        <v>460</v>
      </c>
      <c r="K99" t="str">
        <f t="shared" si="3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4"/>
        <v>{ 'id': '98',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5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438</v>
      </c>
      <c r="G100" s="3" t="str">
        <f>VLOOKUP(D100,'2022_New_Pages'!$H$1:$I$215,2,0)</f>
        <v>438-441</v>
      </c>
      <c r="H100" t="s">
        <v>795</v>
      </c>
      <c r="I100" t="s">
        <v>668</v>
      </c>
      <c r="J100" t="s">
        <v>461</v>
      </c>
      <c r="K100" t="str">
        <f t="shared" si="3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4"/>
        <v>{ 'id': '99', 'template_type': 'Entry', 'name': 'Assessment Scale Observation  [2.16.840.1.113883.10.20.22.4.69[438-441', 'name2': 'Assessment Scale Observation ', 'template': '2.16.840.1.113883.10.20.22.4.69', 'pageStart': '438', 'pages': '438-441', 'search': 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5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441</v>
      </c>
      <c r="G101" s="3" t="str">
        <f>VLOOKUP(D101,'2022_New_Pages'!$H$1:$I$215,2,0)</f>
        <v>441-443</v>
      </c>
      <c r="H101" t="s">
        <v>796</v>
      </c>
      <c r="I101" t="s">
        <v>660</v>
      </c>
      <c r="J101" t="s">
        <v>462</v>
      </c>
      <c r="K101" t="str">
        <f t="shared" si="3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4"/>
        <v>{ 'id': '100', 'template_type': 'Entry', 'name': 'Assessment Scale Supporting Observation [2.16.840.1.113883.10.20.22.4.86[441-443', 'name2': 'Assessment Scale Supporting Observation', 'template': '2.16.840.1.113883.10.20.22.4.86', 'pageStart': '441', 'pages': '441-443', 'search': 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5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443</v>
      </c>
      <c r="G102" s="3" t="str">
        <f>VLOOKUP(D102,'2022_New_Pages'!$H$1:$I$215,2,0)</f>
        <v>443-444</v>
      </c>
      <c r="H102" t="s">
        <v>660</v>
      </c>
      <c r="I102" t="s">
        <v>660</v>
      </c>
      <c r="J102" t="s">
        <v>463</v>
      </c>
      <c r="K102" t="str">
        <f t="shared" si="3"/>
        <v>Authorization Activity 2.16.840.1.113883.10.20.1.19 CONF:81-8944;CONF:81-8945;CONF:81-8946;CONF:81-10529;CONF:81-8947;CONF:81-8948;CONF:81-8949;CONF:81-8951;CONF:81-8952</v>
      </c>
      <c r="M102" t="str">
        <f t="shared" si="4"/>
        <v>{ 'id': '101',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2" t="str">
        <f t="shared" si="5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444</v>
      </c>
      <c r="G103" s="3" t="str">
        <f>VLOOKUP(D103,'2022_New_Pages'!$H$1:$I$215,2,0)</f>
        <v>444-445</v>
      </c>
      <c r="H103" t="s">
        <v>669</v>
      </c>
      <c r="I103" t="s">
        <v>660</v>
      </c>
      <c r="J103" t="s">
        <v>464</v>
      </c>
      <c r="K103" t="str">
        <f t="shared" si="3"/>
        <v>Boundary Observation  2.16.840.1.113883.10.20.6.2.11 CONF:81-9282;CONF:81-9283;CONF:81-9284;CONF:81-19157;CONF:81-9285</v>
      </c>
      <c r="M103" t="str">
        <f t="shared" si="4"/>
        <v>{ 'id': '102',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3" t="str">
        <f t="shared" si="5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445</v>
      </c>
      <c r="G104" s="3" t="str">
        <f>VLOOKUP(D104,'2022_New_Pages'!$H$1:$I$215,2,0)</f>
        <v>445-447</v>
      </c>
      <c r="H104" t="s">
        <v>797</v>
      </c>
      <c r="I104" t="s">
        <v>660</v>
      </c>
      <c r="J104" t="s">
        <v>465</v>
      </c>
      <c r="K104" t="str">
        <f t="shared" si="3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4"/>
        <v>{ 'id': '103',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5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447</v>
      </c>
      <c r="G105" s="3" t="str">
        <f>VLOOKUP(D105,'2022_New_Pages'!$H$1:$I$215,2,0)</f>
        <v>447-450</v>
      </c>
      <c r="H105" t="s">
        <v>798</v>
      </c>
      <c r="I105" t="s">
        <v>660</v>
      </c>
      <c r="J105" t="s">
        <v>466</v>
      </c>
      <c r="K105" t="str">
        <f t="shared" si="3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4"/>
        <v>{ 'id': '104',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5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450</v>
      </c>
      <c r="G106" s="3" t="str">
        <f>VLOOKUP(D106,'2022_New_Pages'!$H$1:$I$215,2,0)</f>
        <v>450-452</v>
      </c>
      <c r="H106" t="s">
        <v>799</v>
      </c>
      <c r="I106" t="s">
        <v>670</v>
      </c>
      <c r="J106" t="s">
        <v>467</v>
      </c>
      <c r="K106" t="str">
        <f t="shared" si="3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4"/>
        <v>{ 'id': '105',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5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452</v>
      </c>
      <c r="G107" s="3" t="str">
        <f>VLOOKUP(D107,'2022_New_Pages'!$H$1:$I$215,2,0)</f>
        <v>452-455</v>
      </c>
      <c r="H107" t="s">
        <v>800</v>
      </c>
      <c r="I107" t="s">
        <v>660</v>
      </c>
      <c r="J107" t="s">
        <v>468</v>
      </c>
      <c r="K107" t="str">
        <f t="shared" si="3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4"/>
        <v>{ 'id': '106',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5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455</v>
      </c>
      <c r="G108" s="3" t="str">
        <f>VLOOKUP(D108,'2022_New_Pages'!$H$1:$I$215,2,0)</f>
        <v>455-457</v>
      </c>
      <c r="H108" t="s">
        <v>801</v>
      </c>
      <c r="I108" t="s">
        <v>671</v>
      </c>
      <c r="J108" t="s">
        <v>469</v>
      </c>
      <c r="K108" t="str">
        <f t="shared" si="3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4"/>
        <v>{ 'id': '107',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5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457</v>
      </c>
      <c r="G109" s="3" t="str">
        <f>VLOOKUP(D109,'2022_New_Pages'!$H$1:$I$215,2,0)</f>
        <v>457-460</v>
      </c>
      <c r="H109" t="s">
        <v>802</v>
      </c>
      <c r="I109" t="s">
        <v>803</v>
      </c>
      <c r="J109" t="s">
        <v>470</v>
      </c>
      <c r="K109" t="str">
        <f t="shared" si="3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4"/>
        <v>{ 'id': '108', 'template_type': 'Entry', 'name': 'Coverage Activity  [2.16.840.1.113883.10.20.22.4.60[457-460', 'name2': 'Coverage Activity ', 'template': '2.16.840.1.113883.10.20.22.4.60', 'pageStart': '457', 'pages': '457-460', 'search': 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5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460</v>
      </c>
      <c r="G110" s="3" t="str">
        <f>VLOOKUP(D110,'2022_New_Pages'!$H$1:$I$215,2,0)</f>
        <v>460-462</v>
      </c>
      <c r="H110" t="s">
        <v>804</v>
      </c>
      <c r="I110" t="s">
        <v>660</v>
      </c>
      <c r="J110" t="s">
        <v>471</v>
      </c>
      <c r="K110" t="str">
        <f t="shared" si="3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4"/>
        <v>{ 'id': '109',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10" t="str">
        <f t="shared" si="5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462</v>
      </c>
      <c r="G111" s="3" t="str">
        <f>VLOOKUP(D111,'2022_New_Pages'!$H$1:$I$215,2,0)</f>
        <v>462-463</v>
      </c>
      <c r="H111" t="s">
        <v>805</v>
      </c>
      <c r="I111" t="s">
        <v>660</v>
      </c>
      <c r="J111" t="s">
        <v>472</v>
      </c>
      <c r="K111" t="str">
        <f t="shared" si="3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4"/>
        <v>{ 'id': '110',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5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463</v>
      </c>
      <c r="G112" s="3" t="str">
        <f>VLOOKUP(D112,'2022_New_Pages'!$H$1:$I$215,2,0)</f>
        <v>463-467</v>
      </c>
      <c r="H112" t="s">
        <v>660</v>
      </c>
      <c r="I112" t="s">
        <v>715</v>
      </c>
      <c r="J112" t="s">
        <v>473</v>
      </c>
      <c r="K112" t="str">
        <f t="shared" si="3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4"/>
        <v>{ 'id': '111',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5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467</v>
      </c>
      <c r="G113" s="3" t="str">
        <f>VLOOKUP(D113,'2022_New_Pages'!$H$1:$I$215,2,0)</f>
        <v>467-470</v>
      </c>
      <c r="H113" t="s">
        <v>806</v>
      </c>
      <c r="I113" t="s">
        <v>747</v>
      </c>
      <c r="J113" t="s">
        <v>474</v>
      </c>
      <c r="K113" t="str">
        <f t="shared" si="3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4"/>
        <v>{ 'id': '112',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5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470</v>
      </c>
      <c r="G114" s="3" t="str">
        <f>VLOOKUP(D114,'2022_New_Pages'!$H$1:$I$215,2,0)</f>
        <v>470-474</v>
      </c>
      <c r="H114" t="s">
        <v>807</v>
      </c>
      <c r="I114" t="s">
        <v>672</v>
      </c>
      <c r="J114" t="s">
        <v>475</v>
      </c>
      <c r="K114" t="str">
        <f t="shared" si="3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4"/>
        <v>{ 'id': '113',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5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474</v>
      </c>
      <c r="G115" s="3" t="str">
        <f>VLOOKUP(D115,'2022_New_Pages'!$H$1:$I$215,2,0)</f>
        <v>474-475</v>
      </c>
      <c r="H115" t="s">
        <v>808</v>
      </c>
      <c r="I115" t="s">
        <v>660</v>
      </c>
      <c r="J115" t="s">
        <v>476</v>
      </c>
      <c r="K115" t="str">
        <f t="shared" si="3"/>
        <v>Drug Vehicle  2.16.840.1.113883.10.20.22.4.24 CONF:81-7490;CONF:81-7495;CONF:81-10493;CONF:81-19137;CONF:81-19138;CONF:81-26502;CONF:81-7492;CONF:81-7493;CONF:81-7494;CONF:81-10087</v>
      </c>
      <c r="M115" t="str">
        <f t="shared" si="4"/>
        <v>{ 'id': '114',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15" t="str">
        <f t="shared" si="5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475</v>
      </c>
      <c r="G116" s="3" t="str">
        <f>VLOOKUP(D116,'2022_New_Pages'!$H$1:$I$215,2,0)</f>
        <v>475-487</v>
      </c>
      <c r="H116" t="s">
        <v>809</v>
      </c>
      <c r="I116" t="s">
        <v>810</v>
      </c>
      <c r="J116" t="s">
        <v>477</v>
      </c>
      <c r="K116" t="str">
        <f t="shared" si="3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4"/>
        <v>{ 'id': '115',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5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487</v>
      </c>
      <c r="G117" s="3" t="str">
        <f>VLOOKUP(D117,'2022_New_Pages'!$H$1:$I$215,2,0)</f>
        <v>487-489</v>
      </c>
      <c r="H117" t="s">
        <v>811</v>
      </c>
      <c r="I117" t="s">
        <v>715</v>
      </c>
      <c r="J117" t="s">
        <v>478</v>
      </c>
      <c r="K117" t="str">
        <f t="shared" si="3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4"/>
        <v>{ 'id': '116',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5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489</v>
      </c>
      <c r="G118" s="3" t="str">
        <f>VLOOKUP(D118,'2022_New_Pages'!$H$1:$I$215,2,0)</f>
        <v>489-494</v>
      </c>
      <c r="H118" t="s">
        <v>812</v>
      </c>
      <c r="I118" t="s">
        <v>660</v>
      </c>
      <c r="J118" t="s">
        <v>479</v>
      </c>
      <c r="K118" t="str">
        <f t="shared" si="3"/>
        <v>Entry Reference  2.16.840.1.113883.10.20.22.4.122 CONF:1098-31485;CONF:1098-31486;CONF:1098-31487;CONF:1098-31488;CONF:1098-31489;CONF:1098-31490;CONF:1098-31491;CONF:1098-31498;CONF:1098-31499</v>
      </c>
      <c r="M118" t="str">
        <f t="shared" si="4"/>
        <v>{ 'id': '117',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18" t="str">
        <f t="shared" si="5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494</v>
      </c>
      <c r="G119" s="3" t="str">
        <f>VLOOKUP(D119,'2022_New_Pages'!$H$1:$I$215,2,0)</f>
        <v>494-495</v>
      </c>
      <c r="H119" t="s">
        <v>673</v>
      </c>
      <c r="I119" t="s">
        <v>660</v>
      </c>
      <c r="J119" t="s">
        <v>480</v>
      </c>
      <c r="K119" t="str">
        <f t="shared" si="3"/>
        <v>Estimated Date of Delivery  2.16.840.1.113883.10.20.15.3.1 CONF:81-444;CONF:81-445;CONF:81-16762;CONF:81-16763;CONF:81-19139;CONF:81-19140;CONF:81-26503;CONF:81-448;CONF:81-19096;CONF:81-450</v>
      </c>
      <c r="M119" t="str">
        <f t="shared" si="4"/>
        <v>{ 'id': '118',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19" t="str">
        <f t="shared" si="5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495</v>
      </c>
      <c r="G120" s="3" t="str">
        <f>VLOOKUP(D120,'2022_New_Pages'!$H$1:$I$215,2,0)</f>
        <v>495-497</v>
      </c>
      <c r="H120" t="s">
        <v>813</v>
      </c>
      <c r="I120" t="s">
        <v>660</v>
      </c>
      <c r="J120" t="s">
        <v>481</v>
      </c>
      <c r="K120" t="str">
        <f t="shared" si="3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4"/>
        <v>{ 'id': '119',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20" t="str">
        <f t="shared" si="5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497</v>
      </c>
      <c r="G121" s="3" t="str">
        <f>VLOOKUP(D121,'2022_New_Pages'!$H$1:$I$215,2,0)</f>
        <v>497-499</v>
      </c>
      <c r="H121" t="s">
        <v>814</v>
      </c>
      <c r="I121" t="s">
        <v>660</v>
      </c>
      <c r="J121" t="s">
        <v>482</v>
      </c>
      <c r="K121" t="str">
        <f t="shared" si="3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4"/>
        <v>{ 'id': '120',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5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499</v>
      </c>
      <c r="G122" s="3" t="str">
        <f>VLOOKUP(D122,'2022_New_Pages'!$H$1:$I$215,2,0)</f>
        <v>499-504</v>
      </c>
      <c r="H122" t="s">
        <v>815</v>
      </c>
      <c r="I122" t="s">
        <v>674</v>
      </c>
      <c r="J122" t="s">
        <v>483</v>
      </c>
      <c r="K122" t="str">
        <f t="shared" si="3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4"/>
        <v>{ 'id': '121',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5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504</v>
      </c>
      <c r="G123" s="3" t="str">
        <f>VLOOKUP(D123,'2022_New_Pages'!$H$1:$I$215,2,0)</f>
        <v>504-508</v>
      </c>
      <c r="H123" t="s">
        <v>816</v>
      </c>
      <c r="I123" t="s">
        <v>817</v>
      </c>
      <c r="J123" t="s">
        <v>484</v>
      </c>
      <c r="K123" t="str">
        <f t="shared" si="3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4"/>
        <v>{ 'id': '122',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5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508</v>
      </c>
      <c r="G124" s="3" t="str">
        <f>VLOOKUP(D124,'2022_New_Pages'!$H$1:$I$215,2,0)</f>
        <v>508-511</v>
      </c>
      <c r="H124" t="s">
        <v>818</v>
      </c>
      <c r="I124" t="s">
        <v>819</v>
      </c>
      <c r="J124" t="s">
        <v>485</v>
      </c>
      <c r="K124" t="str">
        <f t="shared" si="3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4"/>
        <v>{ 'id': '123',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5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511</v>
      </c>
      <c r="G125" s="3" t="str">
        <f>VLOOKUP(D125,'2022_New_Pages'!$H$1:$I$215,2,0)</f>
        <v>511-515</v>
      </c>
      <c r="H125" t="s">
        <v>800</v>
      </c>
      <c r="I125" t="s">
        <v>820</v>
      </c>
      <c r="J125" t="s">
        <v>486</v>
      </c>
      <c r="K125" t="str">
        <f t="shared" si="3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4"/>
        <v>{ 'id': '124',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5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515</v>
      </c>
      <c r="G126" s="3" t="str">
        <f>VLOOKUP(D126,'2022_New_Pages'!$H$1:$I$215,2,0)</f>
        <v>515-518</v>
      </c>
      <c r="H126" t="s">
        <v>800</v>
      </c>
      <c r="I126" t="s">
        <v>660</v>
      </c>
      <c r="J126" t="s">
        <v>487</v>
      </c>
      <c r="K126" t="str">
        <f t="shared" si="3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4"/>
        <v>{ 'id': '125',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5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518</v>
      </c>
      <c r="G127" s="3" t="str">
        <f>VLOOKUP(D127,'2022_New_Pages'!$H$1:$I$215,2,0)</f>
        <v>518-524</v>
      </c>
      <c r="H127" t="s">
        <v>821</v>
      </c>
      <c r="I127" t="s">
        <v>822</v>
      </c>
      <c r="J127" t="s">
        <v>488</v>
      </c>
      <c r="K127" t="str">
        <f t="shared" si="3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4"/>
        <v>{ 'id': '126', 'template_type': 'Entry', 'name': 'Goal Observation  [2.16.840.1.113883.10.20.22.4.121[518-524', 'name2': 'Goal Observation ', 'template': '2.16.840.1.113883.10.20.22.4.121', 'pageStart': '518', 'pages': '518-524', 'search': 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5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524</v>
      </c>
      <c r="G128" s="3" t="str">
        <f>VLOOKUP(D128,'2022_New_Pages'!$H$1:$I$215,2,0)</f>
        <v>524-528</v>
      </c>
      <c r="H128" t="s">
        <v>823</v>
      </c>
      <c r="I128" t="s">
        <v>671</v>
      </c>
      <c r="J128" t="s">
        <v>489</v>
      </c>
      <c r="K128" t="str">
        <f t="shared" si="3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4"/>
        <v>{ 'id': '127',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5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528</v>
      </c>
      <c r="G129" s="3" t="str">
        <f>VLOOKUP(D129,'2022_New_Pages'!$H$1:$I$215,2,0)</f>
        <v>528-544</v>
      </c>
      <c r="H129" t="s">
        <v>824</v>
      </c>
      <c r="I129" t="s">
        <v>825</v>
      </c>
      <c r="J129" t="s">
        <v>490</v>
      </c>
      <c r="K129" t="str">
        <f t="shared" si="3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4"/>
        <v>{ 'id': '128', 'template_type': 'Entry', 'name': 'Health Concern Act   [2.16.840.1.113883.10.20.22.4.132[528-544', 'name2': 'Health Concern Act  ', 'template': '2.16.840.1.113883.10.20.22.4.132', 'pageStart': '528', 'pages': '528-544', 'search': 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5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544</v>
      </c>
      <c r="G130" s="3" t="str">
        <f>VLOOKUP(D130,'2022_New_Pages'!$H$1:$I$215,2,0)</f>
        <v>544-547</v>
      </c>
      <c r="H130" t="s">
        <v>826</v>
      </c>
      <c r="I130" t="s">
        <v>660</v>
      </c>
      <c r="J130" t="s">
        <v>491</v>
      </c>
      <c r="K130" t="str">
        <f t="shared" ref="K130:K193" si="6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4"/>
        <v>{ 'id': '129',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5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547</v>
      </c>
      <c r="G131" s="3" t="str">
        <f>VLOOKUP(D131,'2022_New_Pages'!$H$1:$I$215,2,0)</f>
        <v>547-548</v>
      </c>
      <c r="H131" t="s">
        <v>827</v>
      </c>
      <c r="I131" t="s">
        <v>660</v>
      </c>
      <c r="J131" t="s">
        <v>492</v>
      </c>
      <c r="K131" t="str">
        <f t="shared" si="6"/>
        <v>Highest Pressure Ulcer Stage 2.16.840.1.113883.10.20.22.4.77 CONF:81-14726;CONF:81-14727;CONF:81-14728;CONF:81-14729;CONF:81-14730;CONF:81-14731;CONF:81-14732;CONF:81-14733</v>
      </c>
      <c r="M131" t="str">
        <f t="shared" ref="M131:M194" si="7">"{ 'id': '"&amp;A131&amp;"', 'template_type': '"&amp;C131&amp;"', 'name': '"&amp;B131&amp;" ["&amp;D131&amp;"["&amp;G131&amp;"', 'name2': '"&amp;B131&amp;"', 'template': '"&amp;D131&amp;"', 'pageStart': '"&amp;E131&amp;"', 'pages': '"&amp;G131&amp;"', 'search': '"&amp;K131&amp;"' },"</f>
        <v>{ 'id': '130',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31" t="str">
        <f t="shared" ref="N131:N194" si="8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548</v>
      </c>
      <c r="G132" s="3" t="str">
        <f>VLOOKUP(D132,'2022_New_Pages'!$H$1:$I$215,2,0)</f>
        <v>548-550</v>
      </c>
      <c r="H132" t="s">
        <v>828</v>
      </c>
      <c r="I132" t="s">
        <v>715</v>
      </c>
      <c r="J132" t="s">
        <v>493</v>
      </c>
      <c r="K132" t="str">
        <f t="shared" si="6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7"/>
        <v>{ 'id': '131',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8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550</v>
      </c>
      <c r="G133" s="3" t="str">
        <f>VLOOKUP(D133,'2022_New_Pages'!$H$1:$I$215,2,0)</f>
        <v>550-553</v>
      </c>
      <c r="H133" t="s">
        <v>829</v>
      </c>
      <c r="I133" t="s">
        <v>715</v>
      </c>
      <c r="J133" t="s">
        <v>494</v>
      </c>
      <c r="K133" t="str">
        <f t="shared" si="6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7"/>
        <v>{ 'id': '132',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8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553</v>
      </c>
      <c r="G134" s="3" t="str">
        <f>VLOOKUP(D134,'2022_New_Pages'!$H$1:$I$215,2,0)</f>
        <v>553-567</v>
      </c>
      <c r="H134" t="s">
        <v>830</v>
      </c>
      <c r="I134" t="s">
        <v>831</v>
      </c>
      <c r="J134" t="s">
        <v>495</v>
      </c>
      <c r="K134" t="str">
        <f t="shared" si="6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7"/>
        <v>{ 'id': '133',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8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567</v>
      </c>
      <c r="G135" s="3" t="str">
        <f>VLOOKUP(D135,'2022_New_Pages'!$H$1:$I$215,2,0)</f>
        <v>567-573</v>
      </c>
      <c r="H135" t="s">
        <v>832</v>
      </c>
      <c r="I135" t="s">
        <v>660</v>
      </c>
      <c r="J135" t="s">
        <v>496</v>
      </c>
      <c r="K135" t="str">
        <f t="shared" si="6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7"/>
        <v>{ 'id': '134',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8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573</v>
      </c>
      <c r="G136" s="3" t="str">
        <f>VLOOKUP(D136,'2022_New_Pages'!$H$1:$I$215,2,0)</f>
        <v>573-575</v>
      </c>
      <c r="H136" t="s">
        <v>833</v>
      </c>
      <c r="I136" t="s">
        <v>660</v>
      </c>
      <c r="J136" t="s">
        <v>497</v>
      </c>
      <c r="K136" t="str">
        <f t="shared" si="6"/>
        <v>Immunization Refusal Reason  2.16.840.1.113883.10.20.22.4.53 CONF:81-8991;CONF:81-8992;CONF:81-8993;CONF:81-10500;CONF:81-8994;CONF:81-8995;CONF:81-8996;CONF:81-19104</v>
      </c>
      <c r="M136" t="str">
        <f t="shared" si="7"/>
        <v>{ 'id': '135',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36" t="str">
        <f t="shared" si="8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575</v>
      </c>
      <c r="G137" s="3" t="str">
        <f>VLOOKUP(D137,'2022_New_Pages'!$H$1:$I$215,2,0)</f>
        <v>575-578</v>
      </c>
      <c r="H137" t="s">
        <v>834</v>
      </c>
      <c r="I137" t="s">
        <v>660</v>
      </c>
      <c r="J137" t="s">
        <v>498</v>
      </c>
      <c r="K137" t="str">
        <f t="shared" si="6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7"/>
        <v>{ 'id': '136', 'template_type': 'Entry', 'name': 'Indication   [2.16.840.1.113883.10.20.22.4.19[575-578', 'name2': 'Indication  ', 'template': '2.16.840.1.113883.10.20.22.4.19', 'pageStart': '575', 'pages': '575-578', 'search': 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8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578</v>
      </c>
      <c r="G138" s="3" t="str">
        <f>VLOOKUP(D138,'2022_New_Pages'!$H$1:$I$215,2,0)</f>
        <v>578-581</v>
      </c>
      <c r="H138" t="s">
        <v>835</v>
      </c>
      <c r="I138" t="s">
        <v>660</v>
      </c>
      <c r="J138" t="s">
        <v>499</v>
      </c>
      <c r="K138" t="str">
        <f t="shared" si="6"/>
        <v>Instruction  2.16.840.1.113883.10.20.22.4.20 CONF:1098-7391;CONF:1098-7392;CONF:1098-7393;CONF:1098-10503;CONF:1098-32598;CONF:1098-16884;CONF:1098-7396;CONF:1098-19106</v>
      </c>
      <c r="M138" t="str">
        <f t="shared" si="7"/>
        <v>{ 'id': '137',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38" t="str">
        <f t="shared" si="8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581</v>
      </c>
      <c r="G139" s="3" t="str">
        <f>VLOOKUP(D139,'2022_New_Pages'!$H$1:$I$215,2,0)</f>
        <v>581-590</v>
      </c>
      <c r="H139" t="s">
        <v>836</v>
      </c>
      <c r="I139" t="s">
        <v>837</v>
      </c>
      <c r="J139" t="s">
        <v>500</v>
      </c>
      <c r="K139" t="str">
        <f t="shared" si="6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7"/>
        <v>{ 'id': '138',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8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590</v>
      </c>
      <c r="G140" s="3" t="str">
        <f>VLOOKUP(D140,'2022_New_Pages'!$H$1:$I$215,2,0)</f>
        <v>590-594</v>
      </c>
      <c r="H140" t="s">
        <v>744</v>
      </c>
      <c r="I140" t="s">
        <v>745</v>
      </c>
      <c r="J140" t="s">
        <v>603</v>
      </c>
      <c r="K140" t="str">
        <f t="shared" si="6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7"/>
        <v>{ 'id': '139',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8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594</v>
      </c>
      <c r="G141" s="3" t="str">
        <f>VLOOKUP(D141,'2022_New_Pages'!$H$1:$I$215,2,0)</f>
        <v>594-604</v>
      </c>
      <c r="H141" t="s">
        <v>838</v>
      </c>
      <c r="I141" t="s">
        <v>839</v>
      </c>
      <c r="J141" t="s">
        <v>502</v>
      </c>
      <c r="K141" t="str">
        <f t="shared" si="6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7"/>
        <v>{ 'id': '140',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8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604</v>
      </c>
      <c r="G142" s="3" t="str">
        <f>VLOOKUP(D142,'2022_New_Pages'!$H$1:$I$215,2,0)</f>
        <v>604-607</v>
      </c>
      <c r="H142" t="s">
        <v>840</v>
      </c>
      <c r="I142" t="s">
        <v>841</v>
      </c>
      <c r="J142" t="s">
        <v>503</v>
      </c>
      <c r="K142" t="str">
        <f t="shared" si="6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7"/>
        <v>{ 'id': '141', 'template_type': 'Entry', 'name': 'Medication Dispense   [2.16.840.1.113883.10.20.22.4.18[604-607', 'name2': 'Medication Dispense  ', 'template': '2.16.840.1.113883.10.20.22.4.18', 'pageStart': '604', 'pages': '604-607', 'search': 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8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607</v>
      </c>
      <c r="G143" s="3" t="str">
        <f>VLOOKUP(D143,'2022_New_Pages'!$H$1:$I$215,2,0)</f>
        <v>607-609</v>
      </c>
      <c r="H143" t="s">
        <v>842</v>
      </c>
      <c r="I143" t="s">
        <v>660</v>
      </c>
      <c r="J143" t="s">
        <v>504</v>
      </c>
      <c r="K143" t="str">
        <f t="shared" si="6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7"/>
        <v>{ 'id': '142',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8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609</v>
      </c>
      <c r="G144" s="3" t="str">
        <f>VLOOKUP(D144,'2022_New_Pages'!$H$1:$I$215,2,0)</f>
        <v>609-617</v>
      </c>
      <c r="H144" t="s">
        <v>843</v>
      </c>
      <c r="I144" t="s">
        <v>660</v>
      </c>
      <c r="J144" t="s">
        <v>505</v>
      </c>
      <c r="K144" t="str">
        <f t="shared" si="6"/>
        <v>Medication Information   2.16.840.1.113883.10.20.22.4.23 CONF:1098-7408;CONF:1098-7409;CONF:1098-10506;CONF:1098-32579;CONF:1098-7410;CONF:1098-7411;CONF:1098-7412;CONF:1098-31884;CONF:1098-7416</v>
      </c>
      <c r="M144" t="str">
        <f t="shared" si="7"/>
        <v>{ 'id': '143',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44" t="str">
        <f t="shared" si="8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617</v>
      </c>
      <c r="G145" s="3" t="str">
        <f>VLOOKUP(D145,'2022_New_Pages'!$H$1:$I$215,2,0)</f>
        <v>617-620</v>
      </c>
      <c r="H145" t="s">
        <v>844</v>
      </c>
      <c r="I145" t="s">
        <v>845</v>
      </c>
      <c r="J145" t="s">
        <v>506</v>
      </c>
      <c r="K145" t="str">
        <f t="shared" si="6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7"/>
        <v>{ 'id': '144',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8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620</v>
      </c>
      <c r="G146" s="3" t="str">
        <f>VLOOKUP(D146,'2022_New_Pages'!$H$1:$I$215,2,0)</f>
        <v>620-625</v>
      </c>
      <c r="H146" t="s">
        <v>846</v>
      </c>
      <c r="I146" t="s">
        <v>675</v>
      </c>
      <c r="J146" t="s">
        <v>507</v>
      </c>
      <c r="K146" t="str">
        <f t="shared" si="6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7"/>
        <v>{ 'id': '145',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8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625</v>
      </c>
      <c r="G147" s="3" t="str">
        <f>VLOOKUP(D147,'2022_New_Pages'!$H$1:$I$215,2,0)</f>
        <v>625-628</v>
      </c>
      <c r="H147" t="s">
        <v>847</v>
      </c>
      <c r="I147" t="s">
        <v>848</v>
      </c>
      <c r="J147" t="s">
        <v>508</v>
      </c>
      <c r="K147" t="str">
        <f t="shared" si="6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7"/>
        <v>{ 'id': '146',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8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628</v>
      </c>
      <c r="G148" s="3" t="str">
        <f>VLOOKUP(D148,'2022_New_Pages'!$H$1:$I$215,2,0)</f>
        <v>628-631</v>
      </c>
      <c r="H148" t="s">
        <v>921</v>
      </c>
      <c r="I148" t="s">
        <v>849</v>
      </c>
      <c r="J148" t="s">
        <v>509</v>
      </c>
      <c r="K148" t="str">
        <f t="shared" si="6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7"/>
        <v>{ 'id': '147',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8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631</v>
      </c>
      <c r="G149" s="3" t="str">
        <f>VLOOKUP(D149,'2022_New_Pages'!$H$1:$I$215,2,0)</f>
        <v>631-635</v>
      </c>
      <c r="H149" t="s">
        <v>759</v>
      </c>
      <c r="I149" t="s">
        <v>660</v>
      </c>
      <c r="J149" t="s">
        <v>510</v>
      </c>
      <c r="K149" t="str">
        <f t="shared" si="6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7"/>
        <v>{ 'id': '148',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8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635</v>
      </c>
      <c r="G150" s="3" t="str">
        <f>VLOOKUP(D150,'2022_New_Pages'!$H$1:$I$215,2,0)</f>
        <v>635-638</v>
      </c>
      <c r="H150" t="s">
        <v>850</v>
      </c>
      <c r="I150" t="s">
        <v>671</v>
      </c>
      <c r="J150" t="s">
        <v>511</v>
      </c>
      <c r="K150" t="str">
        <f t="shared" si="6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7"/>
        <v>{ 'id': '149',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8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638</v>
      </c>
      <c r="G151" s="3" t="str">
        <f>VLOOKUP(D151,'2022_New_Pages'!$H$1:$I$215,2,0)</f>
        <v>638-643</v>
      </c>
      <c r="H151" t="s">
        <v>752</v>
      </c>
      <c r="I151" t="s">
        <v>665</v>
      </c>
      <c r="J151" t="s">
        <v>608</v>
      </c>
      <c r="K151" t="str">
        <f t="shared" si="6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7"/>
        <v>{ 'id': '150',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51" t="str">
        <f t="shared" si="8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643</v>
      </c>
      <c r="G152" s="3" t="str">
        <f>VLOOKUP(D152,'2022_New_Pages'!$H$1:$I$215,2,0)</f>
        <v>643-647</v>
      </c>
      <c r="H152" t="s">
        <v>851</v>
      </c>
      <c r="I152" t="s">
        <v>676</v>
      </c>
      <c r="J152" t="s">
        <v>512</v>
      </c>
      <c r="K152" t="str">
        <f t="shared" si="6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7"/>
        <v>{ 'id': '151',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8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647</v>
      </c>
      <c r="G153" s="3" t="str">
        <f>VLOOKUP(D153,'2022_New_Pages'!$H$1:$I$215,2,0)</f>
        <v>647-651</v>
      </c>
      <c r="H153" t="s">
        <v>677</v>
      </c>
      <c r="I153" t="s">
        <v>852</v>
      </c>
      <c r="J153" t="s">
        <v>513</v>
      </c>
      <c r="K153" t="str">
        <f t="shared" si="6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7"/>
        <v>{ 'id': '152',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8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651</v>
      </c>
      <c r="G154" s="3" t="str">
        <f>VLOOKUP(D154,'2022_New_Pages'!$H$1:$I$215,2,0)</f>
        <v>651-660</v>
      </c>
      <c r="H154" t="s">
        <v>853</v>
      </c>
      <c r="I154" t="s">
        <v>854</v>
      </c>
      <c r="J154" t="s">
        <v>514</v>
      </c>
      <c r="K154" t="str">
        <f t="shared" si="6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7"/>
        <v>{ 'id': '153',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8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660</v>
      </c>
      <c r="G155" s="3" t="str">
        <f>VLOOKUP(D155,'2022_New_Pages'!$H$1:$I$215,2,0)</f>
        <v>660-663</v>
      </c>
      <c r="H155" t="s">
        <v>855</v>
      </c>
      <c r="I155" t="s">
        <v>856</v>
      </c>
      <c r="J155" t="s">
        <v>515</v>
      </c>
      <c r="K155" t="str">
        <f t="shared" si="6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7"/>
        <v>{ 'id': '154',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8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663</v>
      </c>
      <c r="G156" s="3" t="str">
        <f>VLOOKUP(D156,'2022_New_Pages'!$H$1:$I$215,2,0)</f>
        <v>663-667</v>
      </c>
      <c r="H156" t="s">
        <v>857</v>
      </c>
      <c r="I156" t="s">
        <v>671</v>
      </c>
      <c r="J156" t="s">
        <v>516</v>
      </c>
      <c r="K156" t="str">
        <f t="shared" si="6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7"/>
        <v>{ 'id': '155',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8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667</v>
      </c>
      <c r="G157" s="3" t="str">
        <f>VLOOKUP(D157,'2022_New_Pages'!$H$1:$I$215,2,0)</f>
        <v>667-671</v>
      </c>
      <c r="H157" t="s">
        <v>858</v>
      </c>
      <c r="I157" t="s">
        <v>859</v>
      </c>
      <c r="J157" t="s">
        <v>517</v>
      </c>
      <c r="K157" t="str">
        <f t="shared" si="6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7"/>
        <v>{ 'id': '156',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8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671</v>
      </c>
      <c r="G158" s="3" t="str">
        <f>VLOOKUP(D158,'2022_New_Pages'!$H$1:$I$215,2,0)</f>
        <v>671-677</v>
      </c>
      <c r="H158" t="s">
        <v>860</v>
      </c>
      <c r="I158" t="s">
        <v>861</v>
      </c>
      <c r="J158" t="s">
        <v>518</v>
      </c>
      <c r="K158" t="str">
        <f t="shared" si="6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7"/>
        <v>{ 'id': '157',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8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677</v>
      </c>
      <c r="G159" s="3" t="str">
        <f>VLOOKUP(D159,'2022_New_Pages'!$H$1:$I$215,2,0)</f>
        <v>677-686</v>
      </c>
      <c r="H159" t="s">
        <v>862</v>
      </c>
      <c r="I159" t="s">
        <v>863</v>
      </c>
      <c r="J159" t="s">
        <v>519</v>
      </c>
      <c r="K159" t="str">
        <f t="shared" si="6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7"/>
        <v>{ 'id': '158',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8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686</v>
      </c>
      <c r="G160" s="3" t="str">
        <f>VLOOKUP(D160,'2022_New_Pages'!$H$1:$I$215,2,0)</f>
        <v>686-692</v>
      </c>
      <c r="H160" t="s">
        <v>864</v>
      </c>
      <c r="I160" t="s">
        <v>865</v>
      </c>
      <c r="J160" t="s">
        <v>520</v>
      </c>
      <c r="K160" t="str">
        <f t="shared" si="6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7"/>
        <v>{ 'id': '159',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8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692</v>
      </c>
      <c r="G161" s="3" t="str">
        <f>VLOOKUP(D161,'2022_New_Pages'!$H$1:$I$215,2,0)</f>
        <v>692-697</v>
      </c>
      <c r="H161" t="s">
        <v>866</v>
      </c>
      <c r="I161" t="s">
        <v>867</v>
      </c>
      <c r="J161" t="s">
        <v>521</v>
      </c>
      <c r="K161" t="str">
        <f t="shared" si="6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7"/>
        <v>{ 'id': '160',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8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697</v>
      </c>
      <c r="G162" s="3" t="str">
        <f>VLOOKUP(D162,'2022_New_Pages'!$H$1:$I$215,2,0)</f>
        <v>697-703</v>
      </c>
      <c r="H162" t="s">
        <v>868</v>
      </c>
      <c r="I162" t="s">
        <v>869</v>
      </c>
      <c r="J162" t="s">
        <v>522</v>
      </c>
      <c r="K162" t="str">
        <f t="shared" si="6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7"/>
        <v>{ 'id': '161', 'template_type': 'Entry', 'name': 'Planned Procedure   [2.16.840.1.113883.10.20.22.4.41[697-703', 'name2': 'Planned Procedure  ', 'template': '2.16.840.1.113883.10.20.22.4.41', 'pageStart': '697', 'pages': '697-703', 'search': 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8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703</v>
      </c>
      <c r="G163" s="3" t="str">
        <f>VLOOKUP(D163,'2022_New_Pages'!$H$1:$I$215,2,0)</f>
        <v>703-709</v>
      </c>
      <c r="H163" t="s">
        <v>870</v>
      </c>
      <c r="I163" t="s">
        <v>871</v>
      </c>
      <c r="J163" t="s">
        <v>523</v>
      </c>
      <c r="K163" t="str">
        <f t="shared" si="6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7"/>
        <v>{ 'id': '162',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8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709</v>
      </c>
      <c r="G164" s="3" t="str">
        <f>VLOOKUP(D164,'2022_New_Pages'!$H$1:$I$215,2,0)</f>
        <v>709-721</v>
      </c>
      <c r="H164" t="s">
        <v>757</v>
      </c>
      <c r="I164" t="s">
        <v>678</v>
      </c>
      <c r="J164" t="s">
        <v>524</v>
      </c>
      <c r="K164" t="str">
        <f t="shared" si="6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7"/>
        <v>{ 'id': '163', 'template_type': 'Entry', 'name': 'Policy Activity  [2.16.840.1.113883.10.20.22.4.61[709-721', 'name2': 'Policy Activity ', 'template': '2.16.840.1.113883.10.20.22.4.61', 'pageStart': '709', 'pages': '709-721', 'search': 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8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721</v>
      </c>
      <c r="G165" s="3" t="str">
        <f>VLOOKUP(D165,'2022_New_Pages'!$H$1:$I$215,2,0)</f>
        <v>721-723</v>
      </c>
      <c r="H165" t="s">
        <v>872</v>
      </c>
      <c r="I165" t="s">
        <v>715</v>
      </c>
      <c r="J165" t="s">
        <v>525</v>
      </c>
      <c r="K165" t="str">
        <f t="shared" si="6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7"/>
        <v>{ 'id': '164',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8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723</v>
      </c>
      <c r="G166" s="3" t="str">
        <f>VLOOKUP(D166,'2022_New_Pages'!$H$1:$I$215,2,0)</f>
        <v>723-725</v>
      </c>
      <c r="H166" t="s">
        <v>873</v>
      </c>
      <c r="I166" t="s">
        <v>660</v>
      </c>
      <c r="J166" t="s">
        <v>526</v>
      </c>
      <c r="K166" t="str">
        <f t="shared" si="6"/>
        <v>Precondition for Substance Administration   2.16.840.1.113883.10.20.22.4.25 CONF:1098-7372;CONF:1098-10517;CONF:1098-32603;CONF:1098-32396;CONF:1098-32397;CONF:1098-32398;CONF:1098-7369</v>
      </c>
      <c r="M166" t="str">
        <f t="shared" si="7"/>
        <v>{ 'id': '165',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66" t="str">
        <f t="shared" si="8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725</v>
      </c>
      <c r="G167" s="3" t="str">
        <f>VLOOKUP(D167,'2022_New_Pages'!$H$1:$I$215,2,0)</f>
        <v>725-727</v>
      </c>
      <c r="H167" t="s">
        <v>874</v>
      </c>
      <c r="I167" t="s">
        <v>679</v>
      </c>
      <c r="J167" t="s">
        <v>527</v>
      </c>
      <c r="K167" t="str">
        <f t="shared" si="6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7"/>
        <v>{ 'id': '166',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8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727</v>
      </c>
      <c r="G168" s="3" t="str">
        <f>VLOOKUP(D168,'2022_New_Pages'!$H$1:$I$215,2,0)</f>
        <v>727-729</v>
      </c>
      <c r="H168" t="s">
        <v>875</v>
      </c>
      <c r="I168" t="s">
        <v>715</v>
      </c>
      <c r="J168" t="s">
        <v>528</v>
      </c>
      <c r="K168" t="str">
        <f t="shared" si="6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7"/>
        <v>{ 'id': '167',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8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729</v>
      </c>
      <c r="G169" s="3" t="str">
        <f>VLOOKUP(D169,'2022_New_Pages'!$H$1:$I$215,2,0)</f>
        <v>729-735</v>
      </c>
      <c r="H169" t="s">
        <v>800</v>
      </c>
      <c r="I169" t="s">
        <v>660</v>
      </c>
      <c r="J169" t="s">
        <v>529</v>
      </c>
      <c r="K169" t="str">
        <f t="shared" si="6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7"/>
        <v>{ 'id': '168',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8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735</v>
      </c>
      <c r="G170" s="3" t="str">
        <f>VLOOKUP(D170,'2022_New_Pages'!$H$1:$I$215,2,0)</f>
        <v>735-738</v>
      </c>
      <c r="H170" t="s">
        <v>876</v>
      </c>
      <c r="I170" t="s">
        <v>671</v>
      </c>
      <c r="J170" t="s">
        <v>530</v>
      </c>
      <c r="K170" t="str">
        <f t="shared" si="6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7"/>
        <v>{ 'id': '169',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8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738</v>
      </c>
      <c r="G171" s="3" t="str">
        <f>VLOOKUP(D171,'2022_New_Pages'!$H$1:$I$215,2,0)</f>
        <v>738-743</v>
      </c>
      <c r="H171" t="s">
        <v>877</v>
      </c>
      <c r="I171" t="s">
        <v>878</v>
      </c>
      <c r="J171" t="s">
        <v>531</v>
      </c>
      <c r="K171" t="str">
        <f t="shared" si="6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7"/>
        <v>{ 'id': '170',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8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743</v>
      </c>
      <c r="G172" s="3" t="str">
        <f>VLOOKUP(D172,'2022_New_Pages'!$H$1:$I$215,2,0)</f>
        <v>743-750</v>
      </c>
      <c r="H172" t="s">
        <v>879</v>
      </c>
      <c r="I172" t="s">
        <v>880</v>
      </c>
      <c r="J172" t="s">
        <v>532</v>
      </c>
      <c r="K172" t="str">
        <f t="shared" si="6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7"/>
        <v>{ 'id': '171', 'template_type': 'Entry', 'name': 'Problem Observation   [2.16.840.1.113883.10.20.22.4.4[743-750', 'name2': 'Problem Observation  ', 'template': '2.16.840.1.113883.10.20.22.4.4', 'pageStart': '743', 'pages': '743-750', 'search': 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8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750</v>
      </c>
      <c r="G173" s="3" t="str">
        <f>VLOOKUP(D173,'2022_New_Pages'!$H$1:$I$215,2,0)</f>
        <v>750-756</v>
      </c>
      <c r="H173" t="s">
        <v>881</v>
      </c>
      <c r="I173" t="s">
        <v>882</v>
      </c>
      <c r="J173" t="s">
        <v>501</v>
      </c>
      <c r="K173" t="str">
        <f t="shared" si="6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7"/>
        <v>{ 'id': '172',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8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756</v>
      </c>
      <c r="G174" s="3" t="str">
        <f>VLOOKUP(D174,'2022_New_Pages'!$H$1:$I$215,2,0)</f>
        <v>756-758</v>
      </c>
      <c r="H174" t="s">
        <v>715</v>
      </c>
      <c r="I174" t="s">
        <v>660</v>
      </c>
      <c r="J174" t="s">
        <v>533</v>
      </c>
      <c r="K174" t="str">
        <f t="shared" si="6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7"/>
        <v>{ 'id': '173',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174" t="str">
        <f t="shared" si="8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758</v>
      </c>
      <c r="G175" s="3" t="str">
        <f>VLOOKUP(D175,'2022_New_Pages'!$H$1:$I$215,2,0)</f>
        <v>758-765</v>
      </c>
      <c r="H175" t="s">
        <v>883</v>
      </c>
      <c r="I175" t="s">
        <v>884</v>
      </c>
      <c r="J175" t="s">
        <v>534</v>
      </c>
      <c r="K175" t="str">
        <f t="shared" si="6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7"/>
        <v>{ 'id': '174',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8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765</v>
      </c>
      <c r="G176" s="3" t="str">
        <f>VLOOKUP(D176,'2022_New_Pages'!$H$1:$I$215,2,0)</f>
        <v>765-772</v>
      </c>
      <c r="H176" t="s">
        <v>885</v>
      </c>
      <c r="I176" t="s">
        <v>886</v>
      </c>
      <c r="J176" t="s">
        <v>535</v>
      </c>
      <c r="K176" t="str">
        <f t="shared" si="6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7"/>
        <v>{ 'id': '175',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8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772</v>
      </c>
      <c r="G177" s="3" t="str">
        <f>VLOOKUP(D177,'2022_New_Pages'!$H$1:$I$215,2,0)</f>
        <v>772-779</v>
      </c>
      <c r="H177" t="s">
        <v>887</v>
      </c>
      <c r="I177" t="s">
        <v>888</v>
      </c>
      <c r="J177" t="s">
        <v>536</v>
      </c>
      <c r="K177" t="str">
        <f t="shared" si="6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7"/>
        <v>{ 'id': '176',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8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779</v>
      </c>
      <c r="G178" s="3" t="str">
        <f>VLOOKUP(D178,'2022_New_Pages'!$H$1:$I$215,2,0)</f>
        <v>779-781</v>
      </c>
      <c r="H178" t="s">
        <v>717</v>
      </c>
      <c r="I178" t="s">
        <v>660</v>
      </c>
      <c r="J178" t="s">
        <v>537</v>
      </c>
      <c r="K178" t="str">
        <f t="shared" si="6"/>
        <v>Procedure Context 2.16.840.1.113883.10.20.6.2.5 CONF:81-26452;CONF:81-26453;CONF:81-9200;CONF:81-10530;CONF:81-9201;CONF:81-9203;CONF:81-17173;CONF:81-9199</v>
      </c>
      <c r="M178" t="str">
        <f t="shared" si="7"/>
        <v>{ 'id': '177',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178" t="str">
        <f t="shared" si="8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781</v>
      </c>
      <c r="G179" s="3" t="str">
        <f>VLOOKUP(D179,'2022_New_Pages'!$H$1:$I$215,2,0)</f>
        <v>781-783</v>
      </c>
      <c r="H179" t="s">
        <v>889</v>
      </c>
      <c r="I179" t="s">
        <v>660</v>
      </c>
      <c r="J179" t="s">
        <v>538</v>
      </c>
      <c r="K179" t="str">
        <f t="shared" si="6"/>
        <v>Product Instance 2.16.840.1.113883.10.20.22.4.37 CONF:81-7900;CONF:81-7901;CONF:81-10522;CONF:81-7902;CONF:81-7903;CONF:81-16837;CONF:81-7905;CONF:81-7908</v>
      </c>
      <c r="M179" t="str">
        <f t="shared" si="7"/>
        <v>{ 'id': '178',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179" t="str">
        <f t="shared" si="8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783</v>
      </c>
      <c r="G180" s="3" t="str">
        <f>VLOOKUP(D180,'2022_New_Pages'!$H$1:$I$215,2,0)</f>
        <v>783-785</v>
      </c>
      <c r="H180" t="s">
        <v>890</v>
      </c>
      <c r="I180" t="s">
        <v>660</v>
      </c>
      <c r="J180" t="s">
        <v>539</v>
      </c>
      <c r="K180" t="str">
        <f t="shared" si="6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7"/>
        <v>{ 'id': '179',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8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785</v>
      </c>
      <c r="G181" s="3" t="str">
        <f>VLOOKUP(D181,'2022_New_Pages'!$H$1:$I$215,2,0)</f>
        <v>785-787</v>
      </c>
      <c r="H181" t="s">
        <v>664</v>
      </c>
      <c r="I181" t="s">
        <v>660</v>
      </c>
      <c r="J181" t="s">
        <v>540</v>
      </c>
      <c r="K181" t="str">
        <f t="shared" si="6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7"/>
        <v>{ 'id': '180',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8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787</v>
      </c>
      <c r="G182" s="3" t="str">
        <f>VLOOKUP(D182,'2022_New_Pages'!$H$1:$I$215,2,0)</f>
        <v>787-789</v>
      </c>
      <c r="H182" t="s">
        <v>680</v>
      </c>
      <c r="I182" t="s">
        <v>660</v>
      </c>
      <c r="J182" t="s">
        <v>541</v>
      </c>
      <c r="K182" t="str">
        <f t="shared" si="6"/>
        <v>Purpose of Reference Observation 2.16.840.1.113883.10.20.6.2.9 CONF:81-9264;CONF:81-9265;CONF:81-9266;CONF:81-10531;CONF:81-9267;CONF:81-19208;CONF:81-19209;CONF:81-9273</v>
      </c>
      <c r="M182" t="str">
        <f t="shared" si="7"/>
        <v>{ 'id': '181',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182" t="str">
        <f t="shared" si="8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789</v>
      </c>
      <c r="G183" s="3" t="str">
        <f>VLOOKUP(D183,'2022_New_Pages'!$H$1:$I$215,2,0)</f>
        <v>789-793</v>
      </c>
      <c r="H183" t="s">
        <v>891</v>
      </c>
      <c r="I183" t="s">
        <v>680</v>
      </c>
      <c r="J183" t="s">
        <v>542</v>
      </c>
      <c r="K183" t="str">
        <f t="shared" si="6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7"/>
        <v>{ 'id': '182',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8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793</v>
      </c>
      <c r="G184" s="3" t="str">
        <f>VLOOKUP(D184,'2022_New_Pages'!$H$1:$I$215,2,0)</f>
        <v>793-797</v>
      </c>
      <c r="H184" t="s">
        <v>892</v>
      </c>
      <c r="I184" t="s">
        <v>893</v>
      </c>
      <c r="J184" t="s">
        <v>543</v>
      </c>
      <c r="K184" t="str">
        <f t="shared" si="6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7"/>
        <v>{ 'id': '183', 'template_type': 'Entry', 'name': 'Reaction Observation   [2.16.840.1.113883.10.20.22.4.9[793-797', 'name2': 'Reaction Observation  ', 'template': '2.16.840.1.113883.10.20.22.4.9', 'pageStart': '793', 'pages': '793-797', 'search': 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8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797</v>
      </c>
      <c r="G185" s="3" t="str">
        <f>VLOOKUP(D185,'2022_New_Pages'!$H$1:$I$215,2,0)</f>
        <v>797-798</v>
      </c>
      <c r="H185" t="s">
        <v>680</v>
      </c>
      <c r="I185" t="s">
        <v>681</v>
      </c>
      <c r="J185" t="s">
        <v>544</v>
      </c>
      <c r="K185" t="str">
        <f t="shared" si="6"/>
        <v>Referenced Frames Observation 2.16.840.1.113883.10.20.6.2.10 CONF:81-9276;CONF:81-9277;CONF:81-19164;CONF:81-19165;CONF:81-9279;CONF:81-9280;CONF:81-15923</v>
      </c>
      <c r="M185" t="str">
        <f t="shared" si="7"/>
        <v>{ 'id': '184',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185" t="str">
        <f t="shared" si="8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798</v>
      </c>
      <c r="G186" s="3" t="str">
        <f>VLOOKUP(D186,'2022_New_Pages'!$H$1:$I$215,2,0)</f>
        <v>798-803</v>
      </c>
      <c r="H186" t="s">
        <v>894</v>
      </c>
      <c r="I186" t="s">
        <v>671</v>
      </c>
      <c r="J186" t="s">
        <v>545</v>
      </c>
      <c r="K186" t="str">
        <f t="shared" si="6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7"/>
        <v>{ 'id': '185', 'template_type': 'Entry', 'name': 'Result Observation  [2.16.840.1.113883.10.20.22.4.2[798-803', 'name2': 'Result Observation ', 'template': '2.16.840.1.113883.10.20.22.4.2', 'pageStart': '798', 'pages': '798-803',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8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803</v>
      </c>
      <c r="G187" s="3" t="str">
        <f>VLOOKUP(D187,'2022_New_Pages'!$H$1:$I$215,2,0)</f>
        <v>803-807</v>
      </c>
      <c r="H187" t="s">
        <v>895</v>
      </c>
      <c r="I187" t="s">
        <v>896</v>
      </c>
      <c r="J187" t="s">
        <v>546</v>
      </c>
      <c r="K187" t="str">
        <f t="shared" si="6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7"/>
        <v>{ 'id': '186', 'template_type': 'Entry', 'name': 'Result Organizer   [2.16.840.1.113883.10.20.22.4.1[803-807', 'name2': 'Result Organizer  ', 'template': '2.16.840.1.113883.10.20.22.4.1', 'pageStart': '803', 'pages': '803-807', 'search': 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8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807</v>
      </c>
      <c r="G188" s="3" t="str">
        <f>VLOOKUP(D188,'2022_New_Pages'!$H$1:$I$215,2,0)</f>
        <v>807-823</v>
      </c>
      <c r="H188" t="s">
        <v>824</v>
      </c>
      <c r="I188" t="s">
        <v>897</v>
      </c>
      <c r="J188" t="s">
        <v>547</v>
      </c>
      <c r="K188" t="str">
        <f t="shared" si="6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7"/>
        <v>{ 'id': '187', 'template_type': 'Entry', 'name': 'Risk Concern Act   [2.16.840.1.113883.10.20.22.4.136[807-823', 'name2': 'Risk Concern Act  ', 'template': '2.16.840.1.113883.10.20.22.4.136', 'pageStart': '807', 'pages': '807-823', 'search': 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8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823</v>
      </c>
      <c r="G189" s="3" t="str">
        <f>VLOOKUP(D189,'2022_New_Pages'!$H$1:$I$215,2,0)</f>
        <v>823-826</v>
      </c>
      <c r="H189" t="s">
        <v>898</v>
      </c>
      <c r="I189" t="s">
        <v>671</v>
      </c>
      <c r="J189" t="s">
        <v>548</v>
      </c>
      <c r="K189" t="str">
        <f t="shared" si="6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7"/>
        <v>{ 'id': '188',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8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826</v>
      </c>
      <c r="G190" s="3" t="str">
        <f>VLOOKUP(D190,'2022_New_Pages'!$H$1:$I$215,2,0)</f>
        <v>826-831</v>
      </c>
      <c r="H190" t="s">
        <v>899</v>
      </c>
      <c r="I190" t="s">
        <v>675</v>
      </c>
      <c r="J190" t="s">
        <v>549</v>
      </c>
      <c r="K190" t="str">
        <f t="shared" si="6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7"/>
        <v>{ 'id': '189',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8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831</v>
      </c>
      <c r="G191" s="3" t="str">
        <f>VLOOKUP(D191,'2022_New_Pages'!$H$1:$I$215,2,0)</f>
        <v>831-834</v>
      </c>
      <c r="H191" t="s">
        <v>662</v>
      </c>
      <c r="I191" t="s">
        <v>680</v>
      </c>
      <c r="J191" t="s">
        <v>550</v>
      </c>
      <c r="K191" t="str">
        <f t="shared" si="6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7"/>
        <v>{ 'id': '190',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8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834</v>
      </c>
      <c r="G192" s="3" t="str">
        <f>VLOOKUP(D192,'2022_New_Pages'!$H$1:$I$215,2,0)</f>
        <v>834-837</v>
      </c>
      <c r="H192" t="s">
        <v>900</v>
      </c>
      <c r="I192" t="s">
        <v>660</v>
      </c>
      <c r="J192" t="s">
        <v>551</v>
      </c>
      <c r="K192" t="str">
        <f t="shared" si="6"/>
        <v>Service Delivery Location 2.16.840.1.113883.10.20.22.4.32 CONF:81-7758;CONF:81-7635;CONF:81-10524;CONF:81-16850;CONF:81-7760;CONF:81-7761;CONF:81-7762;CONF:81-7763;CONF:81-16037</v>
      </c>
      <c r="M192" t="str">
        <f t="shared" si="7"/>
        <v>{ 'id': '191',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192" t="str">
        <f t="shared" si="8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837</v>
      </c>
      <c r="G193" s="3" t="str">
        <f>VLOOKUP(D193,'2022_New_Pages'!$H$1:$I$215,2,0)</f>
        <v>837-840</v>
      </c>
      <c r="H193" t="s">
        <v>901</v>
      </c>
      <c r="I193" t="s">
        <v>660</v>
      </c>
      <c r="J193" t="s">
        <v>552</v>
      </c>
      <c r="K193" t="str">
        <f t="shared" si="6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7"/>
        <v>{ 'id': '192',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8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840</v>
      </c>
      <c r="G194" s="3" t="str">
        <f>VLOOKUP(D194,'2022_New_Pages'!$H$1:$I$215,2,0)</f>
        <v>840-844</v>
      </c>
      <c r="H194" t="s">
        <v>902</v>
      </c>
      <c r="I194" t="s">
        <v>671</v>
      </c>
      <c r="J194" t="s">
        <v>553</v>
      </c>
      <c r="K194" t="str">
        <f t="shared" ref="K194:K240" si="9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7"/>
        <v>{ 'id': '193',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8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844</v>
      </c>
      <c r="G195" s="3" t="str">
        <f>VLOOKUP(D195,'2022_New_Pages'!$H$1:$I$215,2,0)</f>
        <v>844-848</v>
      </c>
      <c r="H195" t="s">
        <v>903</v>
      </c>
      <c r="I195" t="s">
        <v>671</v>
      </c>
      <c r="J195" t="s">
        <v>554</v>
      </c>
      <c r="K195" t="str">
        <f t="shared" si="9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0">"{ 'id': '"&amp;A195&amp;"', 'template_type': '"&amp;C195&amp;"', 'name': '"&amp;B195&amp;" ["&amp;D195&amp;"["&amp;G195&amp;"', 'name2': '"&amp;B195&amp;"', 'template': '"&amp;D195&amp;"', 'pageStart': '"&amp;E195&amp;"', 'pages': '"&amp;G195&amp;"', 'search': '"&amp;K195&amp;"' },"</f>
        <v>{ 'id': '194', 'template_type': 'Entry', 'name': 'Social History Observation   [2.16.840.1.113883.10.20.22.4.38[844-848', 'name2': 'Social History Observation  ', 'template': '2.16.840.1.113883.10.20.22.4.38', 'pageStart': '844', 'pages': '844-848', 'search': 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1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848</v>
      </c>
      <c r="G196" s="3" t="str">
        <f>VLOOKUP(D196,'2022_New_Pages'!$H$1:$I$215,2,0)</f>
        <v>848-851</v>
      </c>
      <c r="H196" t="s">
        <v>904</v>
      </c>
      <c r="I196" t="s">
        <v>682</v>
      </c>
      <c r="J196" t="s">
        <v>555</v>
      </c>
      <c r="K196" t="str">
        <f t="shared" si="9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0"/>
        <v>{ 'id': '195',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1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851</v>
      </c>
      <c r="G197" s="3" t="str">
        <f>VLOOKUP(D197,'2022_New_Pages'!$H$1:$I$215,2,0)</f>
        <v>851-853</v>
      </c>
      <c r="H197" t="s">
        <v>683</v>
      </c>
      <c r="I197" t="s">
        <v>684</v>
      </c>
      <c r="J197" t="s">
        <v>556</v>
      </c>
      <c r="K197" t="str">
        <f t="shared" si="9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0"/>
        <v>{ 'id': '196',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1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853</v>
      </c>
      <c r="G198" s="3" t="str">
        <f>VLOOKUP(D198,'2022_New_Pages'!$H$1:$I$215,2,0)</f>
        <v>853-855</v>
      </c>
      <c r="H198" t="s">
        <v>905</v>
      </c>
      <c r="I198" t="s">
        <v>660</v>
      </c>
      <c r="J198" t="s">
        <v>557</v>
      </c>
      <c r="K198" t="str">
        <f t="shared" si="9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0"/>
        <v>{ 'id': '197',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1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855</v>
      </c>
      <c r="G199" s="3" t="str">
        <f>VLOOKUP(D199,'2022_New_Pages'!$H$1:$I$215,2,0)</f>
        <v>855-862</v>
      </c>
      <c r="H199" t="s">
        <v>906</v>
      </c>
      <c r="I199" t="s">
        <v>907</v>
      </c>
      <c r="J199" t="s">
        <v>558</v>
      </c>
      <c r="K199" t="str">
        <f t="shared" si="9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0"/>
        <v>{ 'id': '198',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1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862</v>
      </c>
      <c r="G200" s="3" t="str">
        <f>VLOOKUP(D200,'2022_New_Pages'!$H$1:$I$215,2,0)</f>
        <v>862-868</v>
      </c>
      <c r="H200" t="s">
        <v>908</v>
      </c>
      <c r="I200" t="s">
        <v>909</v>
      </c>
      <c r="J200" t="s">
        <v>458</v>
      </c>
      <c r="K200" t="str">
        <f t="shared" si="9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0"/>
        <v>{ 'id': '199',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1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868</v>
      </c>
      <c r="G201" s="3" t="str">
        <f>VLOOKUP(D201,'2022_New_Pages'!$H$1:$I$215,2,0)</f>
        <v>868-871</v>
      </c>
      <c r="H201" t="s">
        <v>799</v>
      </c>
      <c r="I201" t="s">
        <v>670</v>
      </c>
      <c r="J201" t="s">
        <v>559</v>
      </c>
      <c r="K201" t="str">
        <f t="shared" si="9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0"/>
        <v>{ 'id': '200',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1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871</v>
      </c>
      <c r="G202" s="3" t="str">
        <f>VLOOKUP(D202,'2022_New_Pages'!$H$1:$I$215,2,0)</f>
        <v>871-875</v>
      </c>
      <c r="H202" t="s">
        <v>910</v>
      </c>
      <c r="I202" t="s">
        <v>671</v>
      </c>
      <c r="J202" t="s">
        <v>560</v>
      </c>
      <c r="K202" t="str">
        <f t="shared" si="9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0"/>
        <v>{ 'id': '201',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1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875</v>
      </c>
      <c r="G203" s="3" t="str">
        <f>VLOOKUP(D203,'2022_New_Pages'!$H$1:$I$215,2,0)</f>
        <v>875-879</v>
      </c>
      <c r="H203" t="s">
        <v>911</v>
      </c>
      <c r="I203" t="s">
        <v>671</v>
      </c>
      <c r="J203" t="s">
        <v>561</v>
      </c>
      <c r="K203" t="str">
        <f t="shared" si="9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0"/>
        <v>{ 'id': '202',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1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879</v>
      </c>
      <c r="G204" s="3" t="str">
        <f>VLOOKUP(D204,'2022_New_Pages'!$H$1:$I$215,2,0)</f>
        <v>879-883</v>
      </c>
      <c r="H204" t="s">
        <v>912</v>
      </c>
      <c r="I204" t="s">
        <v>913</v>
      </c>
      <c r="J204" t="s">
        <v>562</v>
      </c>
      <c r="K204" t="str">
        <f t="shared" si="9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0"/>
        <v>{ 'id': '203',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1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883</v>
      </c>
      <c r="G205" s="3" t="str">
        <f>VLOOKUP(D205,'2022_New_Pages'!$H$1:$I$215,2,0)</f>
        <v>883-885</v>
      </c>
      <c r="H205" t="s">
        <v>914</v>
      </c>
      <c r="I205" t="s">
        <v>660</v>
      </c>
      <c r="J205" t="s">
        <v>563</v>
      </c>
      <c r="K205" t="str">
        <f t="shared" si="9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0"/>
        <v>{ 'id': '204',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1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885</v>
      </c>
      <c r="G206" s="3" t="str">
        <f>VLOOKUP(D206,'2022_New_Pages'!$H$1:$I$215,2,0)</f>
        <v>885-888</v>
      </c>
      <c r="H206" t="s">
        <v>914</v>
      </c>
      <c r="I206" t="s">
        <v>660</v>
      </c>
      <c r="J206" t="s">
        <v>563</v>
      </c>
      <c r="K206" t="str">
        <f t="shared" si="9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0"/>
        <v>{ 'id': '205',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1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41</v>
      </c>
      <c r="G207" s="3" t="str">
        <f>VLOOKUP(D207,'2022_New_Pages'!$H$1:$I$215,2,0)</f>
        <v>41-87</v>
      </c>
      <c r="H207" t="s">
        <v>660</v>
      </c>
      <c r="I207" t="s">
        <v>661</v>
      </c>
      <c r="J207" t="s">
        <v>452</v>
      </c>
      <c r="K207" t="str">
        <f t="shared" si="9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0"/>
        <v>{ 'id': '206', 'template_type': 'Other', 'name': 'US Realm Header  [2.16.840.1.113883.10.20.22.1.1[41-87', 'name2': 'US Realm Header ', 'template': '2.16.840.1.113883.10.20.22.1.1', 'pageStart': '41', 'pages': '41-87', 'search': 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1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233</v>
      </c>
      <c r="G208" s="3" t="str">
        <f>VLOOKUP(D208,'2022_New_Pages'!$H$1:$I$215,2,0)</f>
        <v>233-255</v>
      </c>
      <c r="H208" t="s">
        <v>660</v>
      </c>
      <c r="I208" t="s">
        <v>660</v>
      </c>
      <c r="J208" t="s">
        <v>453</v>
      </c>
      <c r="K208" t="str">
        <f t="shared" si="9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0"/>
        <v>{ 'id': '207', 'template_type': 'Other', 'name': 'US Realm Header for Patient Generated Document  [2.16.840.1.113883.10.20.29.1[233-255', 'name2': 'US Realm Header for Patient Generated Document ', 'template': '2.16.840.1.113883.10.20.29.1', 'pageStart': '233', 'pages': '233-255', 'search': 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1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888</v>
      </c>
      <c r="G209" s="3" t="str">
        <f>VLOOKUP(D209,'2022_New_Pages'!$H$1:$I$215,2,0)</f>
        <v>888-892</v>
      </c>
      <c r="H209" t="s">
        <v>915</v>
      </c>
      <c r="I209" t="s">
        <v>660</v>
      </c>
      <c r="J209" t="s">
        <v>643</v>
      </c>
      <c r="K209" t="str">
        <f t="shared" si="9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0"/>
        <v>{ 'id': '208',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1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892</v>
      </c>
      <c r="G210" s="3" t="str">
        <f>VLOOKUP(D210,'2022_New_Pages'!$H$1:$I$215,2,0)</f>
        <v>892-894</v>
      </c>
      <c r="H210" t="s">
        <v>799</v>
      </c>
      <c r="I210" t="s">
        <v>672</v>
      </c>
      <c r="J210" t="s">
        <v>644</v>
      </c>
      <c r="K210" t="str">
        <f t="shared" si="9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0"/>
        <v>{ 'id': '209',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1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894</v>
      </c>
      <c r="G211" s="3" t="str">
        <f>VLOOKUP(D211,'2022_New_Pages'!$H$1:$I$215,2,0)</f>
        <v>894-896</v>
      </c>
      <c r="H211" t="s">
        <v>799</v>
      </c>
      <c r="I211" t="s">
        <v>685</v>
      </c>
      <c r="J211" t="s">
        <v>645</v>
      </c>
      <c r="K211" t="str">
        <f t="shared" si="9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0"/>
        <v>{ 'id': '210',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1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896</v>
      </c>
      <c r="G212" s="3" t="str">
        <f>VLOOKUP(D212,'2022_New_Pages'!$H$1:$I$215,2,0)</f>
        <v>896-900</v>
      </c>
      <c r="H212" t="s">
        <v>916</v>
      </c>
      <c r="I212" t="s">
        <v>660</v>
      </c>
      <c r="J212" t="s">
        <v>646</v>
      </c>
      <c r="K212" t="str">
        <f t="shared" si="9"/>
        <v>US Realm Address (AD.US.FIELDED)  2.16.840.1.113883.10.20.22.5.2 CONF:81-7290;CONF:81-7295;CONF:81-7293;CONF:81-10024;CONF:81-7292;CONF:81-7294;CONF:81-10025;CONF:81-7291;CONF:81-7296</v>
      </c>
      <c r="M212" t="str">
        <f t="shared" si="10"/>
        <v>{ 'id': '211',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12" t="str">
        <f t="shared" si="11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900</v>
      </c>
      <c r="G213" s="3" t="str">
        <f>VLOOKUP(D213,'2022_New_Pages'!$H$1:$I$215,2,0)</f>
        <v>900-900</v>
      </c>
      <c r="H213" t="s">
        <v>917</v>
      </c>
      <c r="I213" t="s">
        <v>660</v>
      </c>
      <c r="J213" t="s">
        <v>647</v>
      </c>
      <c r="K213" t="str">
        <f t="shared" si="9"/>
        <v>US Realm Date and Time (DT.US.FIELDED) 2.16.840.1.113883.10.20.22.5.3 CONF:81-10078;CONF:81-10079;CONF:81-10080;CONF:81-10081</v>
      </c>
      <c r="M213" t="str">
        <f t="shared" si="10"/>
        <v>{ 'id': '212',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13" t="str">
        <f t="shared" si="11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900</v>
      </c>
      <c r="G214" s="3" t="str">
        <f>VLOOKUP(D214,'2022_New_Pages'!$H$1:$I$215,2,0)</f>
        <v>900-901</v>
      </c>
      <c r="H214" t="s">
        <v>918</v>
      </c>
      <c r="I214" t="s">
        <v>660</v>
      </c>
      <c r="J214" t="s">
        <v>648</v>
      </c>
      <c r="K214" t="str">
        <f t="shared" si="9"/>
        <v>US Realm Date and Time (DTM.US.FIELDED) 2.16.840.1.113883.10.20.22.5.4 CONF:81-10127;CONF:81-10128;CONF:81-10129;CONF:81-10130</v>
      </c>
      <c r="M214" t="str">
        <f t="shared" si="10"/>
        <v>{ 'id': '213',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14" t="str">
        <f t="shared" si="11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901</v>
      </c>
      <c r="G215" s="3" t="str">
        <f>VLOOKUP(D215,'2022_New_Pages'!$H$1:$I$215,2,0)</f>
        <v>901-904</v>
      </c>
      <c r="H215" t="s">
        <v>919</v>
      </c>
      <c r="I215" t="s">
        <v>660</v>
      </c>
      <c r="J215" t="s">
        <v>649</v>
      </c>
      <c r="K215" t="str">
        <f t="shared" si="9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0"/>
        <v>{ 'id': '214',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1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904</v>
      </c>
      <c r="G216" s="3" t="str">
        <f>VLOOKUP(D216,'2022_New_Pages'!$H$1:$I$215,2,0)</f>
        <v>904-904</v>
      </c>
      <c r="H216" t="s">
        <v>920</v>
      </c>
      <c r="I216" t="s">
        <v>660</v>
      </c>
      <c r="J216" t="s">
        <v>650</v>
      </c>
      <c r="K216" t="str">
        <f t="shared" si="9"/>
        <v>US Realm Person Name (PN.US.FIELDED)  2.16.840.1.113883.10.20.22.5.1.1 CONF:81-9368;CONF:81-9371;CONF:81-9372</v>
      </c>
      <c r="M216" t="str">
        <f t="shared" si="10"/>
        <v>{ 'id': '215',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16" t="str">
        <f t="shared" si="11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J217" s="2" t="s">
        <v>1438</v>
      </c>
      <c r="K217" t="str">
        <f t="shared" si="9"/>
        <v>Care Teams Section (Companion Guide) 2.16.840.1.113883.10.20.22.2.500 CONF:4435-3;CONF:4435-7;CONF:4435-8;CONF:4435-5;CONF:4435-9;CONF:4435-10;CONF:4435-4;CONF:4435-6;CONF:4435-1;CONF:4435-159;</v>
      </c>
      <c r="M217" t="str">
        <f t="shared" si="10"/>
        <v>{ 'id': '216', 'template_type': 'Section', 'name': 'Care Teams Section (Companion Guide) [2.16.840.1.113883.10.20.22.2.500[CG_A_5-7', 'name2': 'Care Teams Section (Companion Guide)', 'template': '2.16.840.1.113883.10.20.22.2.500', 'pageStart': '1005', 'pages': 'CG_A_5-7', 'search': 'Care Teams Section (Companion Guide) 2.16.840.1.113883.10.20.22.2.500 CONF:4435-3;CONF:4435-7;CONF:4435-8;CONF:4435-5;CONF:4435-9;CONF:4435-10;CONF:4435-4;CONF:4435-6;CONF:4435-1;CONF:4435-159;'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2">"CG_A_"&amp;E218-1000&amp;"-"&amp;F218-1000</f>
        <v>CG_A_7-9</v>
      </c>
      <c r="J218" t="str">
        <f>VLOOKUP(D218,Sheet1!$A$86:$E$96,5,0)</f>
        <v>CONF:3250-16935;CONF:3250-16936;CONF:3250-16938;CONF:3250-16892;CONF:3250-16891;CONF:3250-16894;CONF:3250-16904;CONF:3250-16905;</v>
      </c>
      <c r="K218" t="str">
        <f t="shared" si="9"/>
        <v>Notes Section (Companion Guide) 2.16.840.1.113883.10.20.22.2.65 CONF:3250-16935;CONF:3250-16936;CONF:3250-16938;CONF:3250-16892;CONF:3250-16891;CONF:3250-16894;CONF:3250-16904;CONF:3250-16905;</v>
      </c>
      <c r="M218" t="str">
        <f t="shared" si="10"/>
        <v>{ 'id': '217', 'template_type': 'Section', 'name': 'Notes Section (Companion Guide) [2.16.840.1.113883.10.20.22.2.65[CG_A_7-9', 'name2': 'Notes Section (Companion Guide)', 'template': '2.16.840.1.113883.10.20.22.2.65', 'pageStart': '1007', 'pages': 'CG_A_7-9', 'search': 'Notes Section (Companion Guide) 2.16.840.1.113883.10.20.22.2.65 CONF:3250-16935;CONF:3250-16936;CONF:3250-16938;CONF:3250-16892;CONF:3250-16891;CONF:3250-16894;CONF:3250-16904;CONF:3250-16905;' },</v>
      </c>
    </row>
    <row r="219" spans="1:14" x14ac:dyDescent="0.25">
      <c r="A219">
        <f t="shared" ref="A219:A240" si="13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2"/>
        <v>CG_A_10-11</v>
      </c>
      <c r="J219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9" t="str">
        <f t="shared" si="9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219" t="str">
        <f t="shared" si="10"/>
        <v>{ 'id': '218', 'template_type': 'Entry', 'name': 'Birth Sex Observation (Companion Guide) [2.16.840.1.113883.10.20.22.4.200[CG_A_10-11', 'name2': 'Birth Sex Observation (Companion Guide)', 'template': '2.16.840.1.113883.10.20.22.4.200', 'pageStart': '1010', 'pages': 'CG_A_10-11',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</row>
    <row r="220" spans="1:14" x14ac:dyDescent="0.25">
      <c r="A220">
        <f t="shared" si="13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2"/>
        <v>CG_A_12-16</v>
      </c>
      <c r="J220" t="s">
        <v>1288</v>
      </c>
      <c r="K220" t="str">
        <f t="shared" si="9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20" t="str">
        <f t="shared" si="10"/>
        <v>{ 'id': '219', 'template_type': 'Entry', 'name': 'Care Team Member Act (Companion Guide) [2.16.840.1.113883.10.20.22.4.500.1[CG_A_12-16', 'name2': 'Care Team Member Act (Companion Guide)', 'template': '2.16.840.1.113883.10.20.22.4.500.1', 'pageStart': '1012', 'pages': 'CG_A_12-16',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</row>
    <row r="221" spans="1:14" x14ac:dyDescent="0.25">
      <c r="A221">
        <f t="shared" si="13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2"/>
        <v>CG_A_17-18</v>
      </c>
      <c r="J221" t="s">
        <v>1289</v>
      </c>
      <c r="K221" t="str">
        <f t="shared" si="9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221" t="str">
        <f t="shared" si="10"/>
        <v>{ 'id': '220', 'template_type': 'Entry', 'name': 'Care Team Member Schedule Observation (Companion Guide) [2.16.840.1.113883.10.20.22.4.500.3[CG_A_17-18', 'name2': 'Care Team Member Schedule Observation (Companion Guide)', 'template': '2.16.840.1.113883.10.20.22.4.500.3', 'pageStart': '1017', 'pages': 'CG_A_17-18',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</row>
    <row r="222" spans="1:14" x14ac:dyDescent="0.25">
      <c r="A222">
        <f t="shared" si="13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2"/>
        <v>CG_A_18-24</v>
      </c>
      <c r="J222" t="s">
        <v>1290</v>
      </c>
      <c r="K222" t="str">
        <f t="shared" si="9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2" t="str">
        <f t="shared" si="10"/>
        <v>{ 'id': '221', 'template_type': 'Entry', 'name': 'Care Team Organizer (Companion Guide) [2.16.840.1.113883.10.20.22.4.500[CG_A_18-24', 'name2': 'Care Team Organizer (Companion Guide)', 'template': '2.16.840.1.113883.10.20.22.4.500', 'pageStart': '1018', 'pages': 'CG_A_18-24',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</row>
    <row r="223" spans="1:14" x14ac:dyDescent="0.25">
      <c r="A223">
        <f t="shared" si="13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2"/>
        <v>CG_A_25-26</v>
      </c>
      <c r="J223" t="s">
        <v>1291</v>
      </c>
      <c r="K223" t="str">
        <f t="shared" si="9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223" t="str">
        <f t="shared" si="10"/>
        <v>{ 'id': '222', 'template_type': 'Entry', 'name': 'Care Team Type Observation (Companion Guide) [2.16.840.1.113883.10.20.22.4.500.2[CG_A_25-26', 'name2': 'Care Team Type Observation (Companion Guide)', 'template': '2.16.840.1.113883.10.20.22.4.500.2', 'pageStart': '1025', 'pages': 'CG_A_25-26',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</row>
    <row r="224" spans="1:14" x14ac:dyDescent="0.25">
      <c r="A224">
        <f t="shared" si="13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2"/>
        <v>CG_A_26-35</v>
      </c>
      <c r="J224" t="s">
        <v>1292</v>
      </c>
      <c r="K224" t="str">
        <f t="shared" si="9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4" t="str">
        <f t="shared" si="10"/>
        <v>{ 'id': '223', 'template_type': 'Entry', 'name': 'Note Activity (Companion Guide) [2.16.840.1.113883.10.20.22.4.202[CG_A_26-35', 'name2': 'Note Activity (Companion Guide)', 'template': '2.16.840.1.113883.10.20.22.4.202', 'pageStart': '1026', 'pages': 'CG_A_26-35',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</row>
    <row r="225" spans="1:13" x14ac:dyDescent="0.25">
      <c r="A225">
        <f t="shared" si="13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2"/>
        <v>CG_A_35-37</v>
      </c>
      <c r="J225" t="s">
        <v>1293</v>
      </c>
      <c r="K225" t="str">
        <f t="shared" si="9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5" t="str">
        <f t="shared" si="10"/>
        <v>{ 'id': '224', 'template_type': 'Entry', 'name': 'Section Time Range Observation (Companion Guide) [2.16.840.1.113883.10.20.22.4.201[CG_A_35-37', 'name2': 'Section Time Range Observation (Companion Guide)', 'template': '2.16.840.1.113883.10.20.22.4.201', 'pageStart': '1035', 'pages': 'CG_A_35-37',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</row>
    <row r="226" spans="1:13" x14ac:dyDescent="0.25">
      <c r="A226">
        <f t="shared" si="13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J226" t="s">
        <v>1424</v>
      </c>
      <c r="K226" t="str">
        <f t="shared" si="9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26" t="str">
        <f t="shared" si="10"/>
        <v>{ 'id': '225', 'template_type': 'Entry', 'name': 'UDI Organizer (Companion Guide) [2.16.840.1.113883.10.20.22.4.311[CG_B_6-16', 'name2': 'UDI Organizer (Companion Guide)', 'template': '2.16.840.1.113883.10.20.22.4.311', 'pageStart': '1106',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</row>
    <row r="227" spans="1:13" x14ac:dyDescent="0.25">
      <c r="A227">
        <f t="shared" si="13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4">"CG_B_"&amp;E227-1100&amp;"-"&amp;F227-1100</f>
        <v>CG_B_17-18</v>
      </c>
      <c r="J227" s="2" t="s">
        <v>1425</v>
      </c>
      <c r="K227" t="str">
        <f t="shared" si="9"/>
        <v>Brand Name Observation (Companion Guide) 2.16.840.1.113883.10.20.22.4.301 CONF:4437-3403;CONF:4437-3405;CONF:4437-3406;CONF:4437-3404;CONF:4437-3407;CONF:4437-3408;CONF:4437-3409;CONF:4437-3410;CONF:4437-3411;</v>
      </c>
      <c r="M227" t="str">
        <f t="shared" si="10"/>
        <v>{ 'id': '226', 'template_type': 'Other', 'name': 'Brand Name Observation (Companion Guide) [2.16.840.1.113883.10.20.22.4.301[CG_B_17-18', 'name2': 'Brand Name Observation (Companion Guide)', 'template': '2.16.840.1.113883.10.20.22.4.301', 'pageStart': '1117', 'pages': 'CG_B_17-18', 'search': 'Brand Name Observation (Companion Guide) 2.16.840.1.113883.10.20.22.4.301 CONF:4437-3403;CONF:4437-3405;CONF:4437-3406;CONF:4437-3404;CONF:4437-3407;CONF:4437-3408;CONF:4437-3409;CONF:4437-3410;CONF:4437-3411;' },</v>
      </c>
    </row>
    <row r="228" spans="1:13" x14ac:dyDescent="0.25">
      <c r="A228">
        <f t="shared" si="13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4"/>
        <v>CG_B_18-20</v>
      </c>
      <c r="J228" s="2" t="s">
        <v>1426</v>
      </c>
      <c r="K228" t="str">
        <f t="shared" si="9"/>
        <v>Catalog Number Observation (Companion Guide) 2.16.840.1.113883.10.20.22.4.302 CONF:4437-3432;CONF:4437-3434;CONF:4437-3435;CONF:4437-3433;CONF:4437-3436;CONF:4437-3437;CONF:4437-3438;CONF:4437-3439;CONF:4437-3440;</v>
      </c>
      <c r="M228" t="str">
        <f t="shared" si="10"/>
        <v>{ 'id': '227', 'template_type': 'Other', 'name': 'Catalog Number Observation (Companion Guide) [2.16.840.1.113883.10.20.22.4.302[CG_B_18-20', 'name2': 'Catalog Number Observation (Companion Guide)', 'template': '2.16.840.1.113883.10.20.22.4.302', 'pageStart': '1118', 'pages': 'CG_B_18-20', 'search': 'Catalog Number Observation (Companion Guide) 2.16.840.1.113883.10.20.22.4.302 CONF:4437-3432;CONF:4437-3434;CONF:4437-3435;CONF:4437-3433;CONF:4437-3436;CONF:4437-3437;CONF:4437-3438;CONF:4437-3439;CONF:4437-3440;' },</v>
      </c>
    </row>
    <row r="229" spans="1:13" x14ac:dyDescent="0.25">
      <c r="A229">
        <f t="shared" si="13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4"/>
        <v>CG_B_20-22</v>
      </c>
      <c r="J229" s="2" t="s">
        <v>1427</v>
      </c>
      <c r="K229" t="str">
        <f t="shared" si="9"/>
        <v>Company Name Observation (Companion Guide) 2.16.840.1.113883.10.20.22.4.303 CONF:4437-3441;CONF:4437-3443;CONF:4437-3444;CONF:4437-3442;CONF:4437-3445;CONF:4437-3446;CONF:4437-3447;CONF:4437-3448;CONF:4437-3449;</v>
      </c>
      <c r="M229" t="str">
        <f t="shared" si="10"/>
        <v>{ 'id': '228', 'template_type': 'Other', 'name': 'Company Name Observation (Companion Guide) [2.16.840.1.113883.10.20.22.4.303[CG_B_20-22', 'name2': 'Company Name Observation (Companion Guide)', 'template': '2.16.840.1.113883.10.20.22.4.303', 'pageStart': '1120', 'pages': 'CG_B_20-22', 'search': 'Company Name Observation (Companion Guide) 2.16.840.1.113883.10.20.22.4.303 CONF:4437-3441;CONF:4437-3443;CONF:4437-3444;CONF:4437-3442;CONF:4437-3445;CONF:4437-3446;CONF:4437-3447;CONF:4437-3448;CONF:4437-3449;' },</v>
      </c>
    </row>
    <row r="230" spans="1:13" x14ac:dyDescent="0.25">
      <c r="A230">
        <f t="shared" si="13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4"/>
        <v>CG_B_22-24</v>
      </c>
      <c r="J230" s="2" t="s">
        <v>1428</v>
      </c>
      <c r="K230" t="str">
        <f t="shared" si="9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230" t="str">
        <f t="shared" si="10"/>
        <v>{ 'id': '229', 'template_type': 'Other', 'name': 'Device Identifier Observation (Companion Guide) [2.16.840.1.113883.10.20.22.4.304[CG_B_22-24', 'name2': 'Device Identifier Observation (Companion Guide)', 'template': '2.16.840.1.113883.10.20.22.4.304', 'pageStart': '1122',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</row>
    <row r="231" spans="1:13" x14ac:dyDescent="0.25">
      <c r="A231">
        <f t="shared" si="13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4"/>
        <v>CG_B_25-26</v>
      </c>
      <c r="J231" s="2" t="s">
        <v>1429</v>
      </c>
      <c r="K231" t="str">
        <f t="shared" si="9"/>
        <v>Distinct Identification Code Observation (Companion Guide) 2.16.840.1.113883.10.20.22.4.308 CONF:4437-3348;CONF:4437-3350;CONF:4437-3351;CONF:4437-3349;CONF:4437-3355;CONF:4437-3352;CONF:4437-3353;CONF:4437-3354;CONF:4437-3340;</v>
      </c>
      <c r="M231" t="str">
        <f t="shared" si="10"/>
        <v>{ 'id': '230', 'template_type': 'Other', 'name': 'Distinct Identification Code Observation (Companion Guide) [2.16.840.1.113883.10.20.22.4.308[CG_B_25-26', 'name2': 'Distinct Identification Code Observation (Companion Guide)', 'template': '2.16.840.1.113883.10.20.22.4.308', 'pageStart': '1125',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</row>
    <row r="232" spans="1:13" x14ac:dyDescent="0.25">
      <c r="A232">
        <f t="shared" si="13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4"/>
        <v>CG_B_26-28</v>
      </c>
      <c r="J232" s="2" t="s">
        <v>1430</v>
      </c>
      <c r="K232" t="str">
        <f t="shared" si="9"/>
        <v>Expiration Date Observation (Companion Guide) 2.16.840.1.113883.10.20.22.4.309 CONF:4437-3393;CONF:4437-3396;CONF:4437-3397;CONF:4437-3394;CONF:4437-3398;CONF:4437-3399;CONF:4437-3400;CONF:4437-3401;CONF:4437-3395;CONF:4437-3402;</v>
      </c>
      <c r="M232" t="str">
        <f t="shared" si="10"/>
        <v>{ 'id': '231', 'template_type': 'Other', 'name': 'Expiration Date Observation (Companion Guide) [2.16.840.1.113883.10.20.22.4.309[CG_B_26-28', 'name2': 'Expiration Date Observation (Companion Guide)', 'template': '2.16.840.1.113883.10.20.22.4.309', 'pageStart': '1126',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</row>
    <row r="233" spans="1:13" x14ac:dyDescent="0.25">
      <c r="A233">
        <f t="shared" si="13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4"/>
        <v>CG_B_28-30</v>
      </c>
      <c r="J233" s="2" t="s">
        <v>1431</v>
      </c>
      <c r="K233" t="str">
        <f t="shared" si="9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233" t="str">
        <f t="shared" si="10"/>
        <v>{ 'id': '232', 'template_type': 'Other', 'name': 'Implantable Device Status Observation (Companion Guide) [2.16.840.1.113883.10.20.22.4.305[CG_B_28-30', 'name2': 'Implantable Device Status Observation (Companion Guide)', 'template': '2.16.840.1.113883.10.20.22.4.305', 'pageStart': '1128',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</row>
    <row r="234" spans="1:13" x14ac:dyDescent="0.25">
      <c r="A234">
        <f t="shared" si="13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4"/>
        <v>CG_B_31-33</v>
      </c>
      <c r="J234" s="2" t="s">
        <v>1432</v>
      </c>
      <c r="K234" t="str">
        <f t="shared" si="9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234" t="str">
        <f t="shared" si="10"/>
        <v>{ 'id': '233', 'template_type': 'Other', 'name': 'Latex Safety Observation (Companion Guide) [2.16.840.1.113883.10.20.22.4.314[CG_B_31-33', 'name2': 'Latex Safety Observation (Companion Guide)', 'template': '2.16.840.1.113883.10.20.22.4.314', 'pageStart': '1131',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</row>
    <row r="235" spans="1:13" x14ac:dyDescent="0.25">
      <c r="A235">
        <f t="shared" si="13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4"/>
        <v>CG_B_33-35</v>
      </c>
      <c r="J235" s="2" t="s">
        <v>1433</v>
      </c>
      <c r="K235" t="str">
        <f t="shared" si="9"/>
        <v>Lot or Batch Number Observation (Companion Guide) 2.16.840.1.113883.10.20.22.4.315 CONF:4437-3450;CONF:4437-3452;CONF:4437-3453;CONF:4437-3451;CONF:4437-3454;CONF:4437-3455;CONF:4437-3456;CONF:4437-3457;CONF:4437-3458;</v>
      </c>
      <c r="M235" t="str">
        <f t="shared" si="10"/>
        <v>{ 'id': '234', 'template_type': 'Other', 'name': 'Lot or Batch Number Observation (Companion Guide) [2.16.840.1.113883.10.20.22.4.315[CG_B_33-35', 'name2': 'Lot or Batch Number Observation (Companion Guide)', 'template': '2.16.840.1.113883.10.20.22.4.315', 'pageStart': '1133',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</row>
    <row r="236" spans="1:13" x14ac:dyDescent="0.25">
      <c r="A236">
        <f t="shared" si="13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4"/>
        <v>CG_B_35-37</v>
      </c>
      <c r="J236" s="2" t="s">
        <v>1434</v>
      </c>
      <c r="K236" t="str">
        <f t="shared" si="9"/>
        <v>Manufacturing Date Observation (Companion Guide) 2.16.840.1.113883.10.20.22.4.316 CONF:4437-3459;CONF:4437-3462;CONF:4437-3463;CONF:4437-3460;CONF:4437-3464;CONF:4437-3465;CONF:4437-3466;CONF:4437-3467;CONF:4437-3461;CONF:4437-3468;</v>
      </c>
      <c r="M236" t="str">
        <f t="shared" si="10"/>
        <v>{ 'id': '235', 'template_type': 'Other', 'name': 'Manufacturing Date Observation (Companion Guide) [2.16.840.1.113883.10.20.22.4.316[CG_B_35-37', 'name2': 'Manufacturing Date Observation (Companion Guide)', 'template': '2.16.840.1.113883.10.20.22.4.316', 'pageStart': '1135',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</row>
    <row r="237" spans="1:13" x14ac:dyDescent="0.25">
      <c r="A237">
        <f t="shared" si="13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4"/>
        <v>CG_B_37-39</v>
      </c>
      <c r="J237" s="2" t="s">
        <v>1435</v>
      </c>
      <c r="K237" t="str">
        <f t="shared" si="9"/>
        <v>Model Number Observation (Companion Guide) 2.16.840.1.113883.10.20.22.4.317 CONF:4437-3412;CONF:4437-3414;CONF:4437-3415;CONF:4437-3413;CONF:4437-3416;CONF:4437-3417;CONF:4437-3418;CONF:4437-3419;CONF:4437-3420;</v>
      </c>
      <c r="M237" t="str">
        <f t="shared" si="10"/>
        <v>{ 'id': '236', 'template_type': 'Other', 'name': 'Model Number Observation (Companion Guide) [2.16.840.1.113883.10.20.22.4.317[CG_B_37-39', 'name2': 'Model Number Observation (Companion Guide)', 'template': '2.16.840.1.113883.10.20.22.4.317', 'pageStart': '1137', 'pages': 'CG_B_37-39', 'search': 'Model Number Observation (Companion Guide) 2.16.840.1.113883.10.20.22.4.317 CONF:4437-3412;CONF:4437-3414;CONF:4437-3415;CONF:4437-3413;CONF:4437-3416;CONF:4437-3417;CONF:4437-3418;CONF:4437-3419;CONF:4437-3420;' },</v>
      </c>
    </row>
    <row r="238" spans="1:13" x14ac:dyDescent="0.25">
      <c r="A238">
        <f t="shared" si="13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4"/>
        <v>CG_B_39-41</v>
      </c>
      <c r="J238" s="2" t="s">
        <v>1436</v>
      </c>
      <c r="K238" t="str">
        <f t="shared" si="9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238" t="str">
        <f t="shared" si="10"/>
        <v>{ 'id': '237', 'template_type': 'Other', 'name': 'MRI Safety Observation (Companion Guide) [2.16.840.1.113883.10.20.22.4.318[CG_B_39-41', 'name2': 'MRI Safety Observation (Companion Guide)', 'template': '2.16.840.1.113883.10.20.22.4.318', 'pageStart': '1139',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</row>
    <row r="239" spans="1:13" x14ac:dyDescent="0.25">
      <c r="A239">
        <f t="shared" si="13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4"/>
        <v>CG_B_41-43</v>
      </c>
      <c r="J239" s="2" t="s">
        <v>1437</v>
      </c>
      <c r="K239" t="str">
        <f t="shared" si="9"/>
        <v>Serial Number Observation (Companion Guide) 2.16.840.1.113883.10.20.22.4.319 CONF:4437-3373;CONF:4437-3377;CONF:4437-3368;CONF:4437-3374;CONF:4437-3378;CONF:4437-3369;CONF:4437-3370;CONF:4437-3379;CONF:4437-3372;</v>
      </c>
      <c r="M239" t="str">
        <f t="shared" si="10"/>
        <v>{ 'id': '238', 'template_type': 'Other', 'name': 'Serial Number Observation (Companion Guide) [2.16.840.1.113883.10.20.22.4.319[CG_B_41-43', 'name2': 'Serial Number Observation (Companion Guide)', 'template': '2.16.840.1.113883.10.20.22.4.319', 'pageStart': '1141', 'pages': 'CG_B_41-43', 'search': 'Serial Number Observation (Companion Guide) 2.16.840.1.113883.10.20.22.4.319 CONF:4437-3373;CONF:4437-3377;CONF:4437-3368;CONF:4437-3374;CONF:4437-3378;CONF:4437-3369;CONF:4437-3370;CONF:4437-3379;CONF:4437-3372;' },</v>
      </c>
    </row>
    <row r="240" spans="1:13" x14ac:dyDescent="0.25">
      <c r="A240">
        <f t="shared" si="13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J240" t="s">
        <v>1287</v>
      </c>
      <c r="K240" t="str">
        <f t="shared" si="9"/>
        <v>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0" t="str">
        <f t="shared" si="10"/>
        <v>{ 'id': '239', 'template_type': 'Other', 'name': 'Author Provenance (Companion Guide) [2.16.840.1.113883.10.20.22.5.6[CG_C_5-7', 'name2': 'Author Provenance (Companion Guide)', 'template': '2.16.840.1.113883.10.20.22.5.6', 'pageStart': '1205', 'pages': 'CG_C_5-7', 'search': 'Author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</sheetData>
  <sortState xmlns:xlrd2="http://schemas.microsoft.com/office/spreadsheetml/2017/richdata2" ref="B2:L216">
    <sortCondition ref="C2:C216"/>
  </sortState>
  <hyperlinks>
    <hyperlink ref="J227" r:id="rId1" xr:uid="{21591554-39AB-4BC4-8C6B-576EF6A4D7B9}"/>
    <hyperlink ref="J228" r:id="rId2" xr:uid="{3DE1F550-7EFB-48FC-AF6B-12C7E727A1EF}"/>
    <hyperlink ref="J229" r:id="rId3" xr:uid="{DEB48ABA-FC0F-4625-AC85-615D08279824}"/>
    <hyperlink ref="J230" r:id="rId4" xr:uid="{F2C2171D-95E9-4BFD-8CBA-4AF96BBA4873}"/>
    <hyperlink ref="J231" r:id="rId5" xr:uid="{2A2F5F15-00B4-432D-95C3-DE4500058299}"/>
    <hyperlink ref="J232" r:id="rId6" xr:uid="{44D0DB1A-B8E5-4BB7-BBE9-B808B248C621}"/>
    <hyperlink ref="J233" r:id="rId7" xr:uid="{331AEF40-5682-41D7-9D34-92B9F1CD04B4}"/>
    <hyperlink ref="J234" r:id="rId8" xr:uid="{D339A64D-3D41-4F29-834A-6BD182997237}"/>
    <hyperlink ref="J235" r:id="rId9" xr:uid="{6D2F2928-21B8-4B88-9431-936F53EBBA25}"/>
    <hyperlink ref="J236" r:id="rId10" xr:uid="{D30A3D92-2670-4CA0-A1BD-3CBE6D77B916}"/>
    <hyperlink ref="J237" r:id="rId11" xr:uid="{13B9E5A7-3B56-4BAC-B0F1-5917303FBA94}"/>
    <hyperlink ref="J238" r:id="rId12" xr:uid="{A475C5B9-1C5E-46BD-B27F-CB40CD2B0CEA}"/>
    <hyperlink ref="J239" r:id="rId13" xr:uid="{8A210675-B99C-4719-B9D9-12AA4D27A293}"/>
    <hyperlink ref="J217" r:id="rId14" xr:uid="{530781B5-E54A-4A1D-8FE1-BA22BEB5E2D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abSelected="1"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DAmore</cp:lastModifiedBy>
  <dcterms:created xsi:type="dcterms:W3CDTF">2020-12-28T16:00:36Z</dcterms:created>
  <dcterms:modified xsi:type="dcterms:W3CDTF">2023-08-11T18:13:30Z</dcterms:modified>
</cp:coreProperties>
</file>