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dar\Documents\Homework\"/>
    </mc:Choice>
  </mc:AlternateContent>
  <xr:revisionPtr revIDLastSave="0" documentId="13_ncr:1_{0355F2C2-61A9-47C7-84B6-3EA90DAFF78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Stats" sheetId="2" r:id="rId2"/>
    <sheet name="SubcategoryStats" sheetId="4" r:id="rId3"/>
    <sheet name="DateConversion" sheetId="5" r:id="rId4"/>
    <sheet name="Goal Outcomes" sheetId="6" r:id="rId5"/>
    <sheet name="Backers01" sheetId="7" r:id="rId6"/>
  </sheets>
  <definedNames>
    <definedName name="_xlnm._FilterDatabase" localSheetId="0" hidden="1">Data!$A$1:$N$4115</definedName>
  </definedNames>
  <calcPr calcId="191029"/>
  <pivotCaches>
    <pivotCache cacheId="27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7" l="1"/>
  <c r="H6" i="7"/>
  <c r="I5" i="7"/>
  <c r="H5" i="7"/>
  <c r="I4" i="7"/>
  <c r="H4" i="7"/>
  <c r="I3" i="7"/>
  <c r="H3" i="7"/>
  <c r="I7" i="7"/>
  <c r="H7" i="7"/>
  <c r="I2" i="7"/>
  <c r="H2" i="7"/>
  <c r="D13" i="6" l="1"/>
  <c r="D2" i="6"/>
  <c r="D3" i="6" s="1"/>
  <c r="D4" i="6" s="1"/>
  <c r="C13" i="6"/>
  <c r="C2" i="6"/>
  <c r="C3" i="6" s="1"/>
  <c r="C4" i="6" s="1"/>
  <c r="B13" i="6"/>
  <c r="B2" i="6"/>
  <c r="B3" i="6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T2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5" i="6" l="1"/>
  <c r="B6" i="6" s="1"/>
  <c r="B4" i="6"/>
  <c r="E2" i="6"/>
  <c r="H2" i="6" s="1"/>
  <c r="E13" i="6"/>
  <c r="H13" i="6" s="1"/>
  <c r="E3" i="6"/>
  <c r="F3" i="6" s="1"/>
  <c r="D5" i="6"/>
  <c r="C5" i="6"/>
  <c r="H3" i="6" l="1"/>
  <c r="E4" i="6"/>
  <c r="G3" i="6"/>
  <c r="G13" i="6"/>
  <c r="C6" i="6"/>
  <c r="G2" i="6"/>
  <c r="F2" i="6"/>
  <c r="B7" i="6"/>
  <c r="B8" i="6" s="1"/>
  <c r="F13" i="6"/>
  <c r="D6" i="6"/>
  <c r="E5" i="6"/>
  <c r="F5" i="6" s="1"/>
  <c r="G4" i="6" l="1"/>
  <c r="H4" i="6"/>
  <c r="F4" i="6"/>
  <c r="B10" i="6"/>
  <c r="G5" i="6"/>
  <c r="H5" i="6"/>
  <c r="C7" i="6"/>
  <c r="E6" i="6"/>
  <c r="F6" i="6" s="1"/>
  <c r="D7" i="6"/>
  <c r="B9" i="6"/>
  <c r="G6" i="6" l="1"/>
  <c r="D8" i="6"/>
  <c r="D9" i="6" s="1"/>
  <c r="D10" i="6" s="1"/>
  <c r="C8" i="6"/>
  <c r="C9" i="6" s="1"/>
  <c r="B11" i="6"/>
  <c r="B12" i="6" s="1"/>
  <c r="E7" i="6"/>
  <c r="F7" i="6" s="1"/>
  <c r="H6" i="6"/>
  <c r="H7" i="6" l="1"/>
  <c r="E9" i="6"/>
  <c r="G9" i="6" s="1"/>
  <c r="C10" i="6"/>
  <c r="E10" i="6" s="1"/>
  <c r="E8" i="6"/>
  <c r="G7" i="6"/>
  <c r="D11" i="6"/>
  <c r="C11" i="6" l="1"/>
  <c r="C12" i="6" s="1"/>
  <c r="F8" i="6"/>
  <c r="H8" i="6"/>
  <c r="G8" i="6"/>
  <c r="H9" i="6"/>
  <c r="F9" i="6"/>
  <c r="D12" i="6"/>
  <c r="F10" i="6"/>
  <c r="G10" i="6"/>
  <c r="H10" i="6"/>
  <c r="E11" i="6" l="1"/>
  <c r="F11" i="6" s="1"/>
  <c r="E12" i="6"/>
  <c r="H11" i="6" l="1"/>
  <c r="G11" i="6"/>
  <c r="F12" i="6"/>
  <c r="G12" i="6"/>
  <c r="H12" i="6"/>
</calcChain>
</file>

<file path=xl/sharedStrings.xml><?xml version="1.0" encoding="utf-8"?>
<sst xmlns="http://schemas.openxmlformats.org/spreadsheetml/2006/main" count="28558" uniqueCount="8424">
  <si>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</si>
  <si>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</si>
  <si>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</si>
  <si>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</si>
  <si>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</si>
  <si>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</si>
  <si>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</si>
  <si>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</si>
  <si>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</si>
  <si>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</si>
  <si>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</si>
  <si>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</si>
  <si>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</si>
  <si>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</si>
  <si>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</si>
  <si>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</si>
  <si>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</si>
  <si>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</si>
  <si>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</si>
  <si>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</si>
  <si>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</si>
  <si>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</si>
  <si>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</si>
  <si>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</si>
  <si>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</si>
  <si>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</si>
  <si>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</si>
  <si>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</si>
  <si>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</si>
  <si>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</si>
  <si>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</si>
  <si>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</si>
  <si>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</si>
  <si>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</si>
  <si>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</si>
  <si>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</si>
  <si>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</si>
  <si>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</si>
  <si>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</si>
  <si>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</si>
  <si>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</si>
  <si>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</si>
  <si>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</si>
  <si>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</si>
  <si>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</si>
  <si>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</si>
  <si>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</si>
  <si>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</si>
  <si>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</si>
  <si>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</si>
  <si>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</si>
  <si>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</si>
  <si>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</si>
  <si>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</si>
  <si>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</si>
  <si>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</si>
  <si>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</si>
  <si>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</si>
  <si>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</si>
  <si>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</si>
  <si>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</si>
  <si>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</si>
  <si>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</si>
  <si>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</si>
  <si>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</si>
  <si>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</si>
  <si>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</si>
  <si>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</si>
  <si>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</si>
  <si>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</si>
  <si>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</si>
  <si>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</si>
  <si>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</si>
  <si>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</si>
  <si>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</si>
  <si>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</si>
  <si>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</si>
  <si>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</si>
  <si>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</si>
  <si>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</si>
  <si>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</si>
  <si>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</si>
  <si>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</si>
  <si>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</si>
  <si>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</si>
  <si>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</si>
  <si>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</si>
  <si>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</si>
  <si>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</si>
  <si>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</si>
  <si>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</si>
  <si>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</si>
  <si>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</si>
  <si>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</si>
  <si>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</si>
  <si>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</si>
  <si>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</si>
  <si>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</si>
  <si>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</si>
  <si>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</si>
  <si>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</si>
  <si>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</si>
  <si>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</si>
  <si>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</si>
  <si>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</si>
  <si>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</si>
  <si>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</si>
  <si>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</si>
  <si>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</si>
  <si>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</si>
  <si>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</si>
  <si>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</si>
  <si>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</si>
  <si>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</si>
  <si>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</si>
  <si>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</si>
  <si>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</si>
  <si>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</si>
  <si>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</si>
  <si>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</si>
  <si>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</si>
  <si>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</si>
  <si>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</si>
  <si>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</si>
  <si>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</si>
  <si>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</si>
  <si>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</si>
  <si>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</si>
  <si>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</si>
  <si>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</si>
  <si>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</si>
  <si>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</si>
  <si>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</si>
  <si>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</si>
  <si>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</si>
  <si>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</si>
  <si>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</si>
  <si>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</si>
  <si>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</si>
  <si>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</si>
  <si>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</si>
  <si>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</si>
  <si>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</si>
  <si>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</si>
  <si>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</si>
  <si>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</si>
  <si>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</si>
  <si>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</si>
  <si>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</si>
  <si>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</si>
  <si>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</si>
  <si>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</si>
  <si>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</si>
  <si>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</si>
  <si>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</si>
  <si>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</si>
  <si>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</si>
  <si>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</si>
  <si>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</si>
  <si>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</si>
  <si>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</si>
  <si>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</si>
  <si>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</si>
  <si>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</si>
  <si>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</si>
  <si>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</si>
  <si>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</si>
  <si>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</si>
  <si>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</si>
  <si>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</si>
  <si>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</si>
  <si>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</si>
  <si>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</si>
  <si>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</si>
  <si>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</si>
  <si>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</si>
  <si>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</si>
  <si>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</si>
  <si>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</si>
  <si>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</si>
  <si>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</si>
  <si>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</si>
  <si>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</si>
  <si>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</si>
  <si>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</si>
  <si>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</si>
  <si>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</si>
  <si>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</si>
  <si>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</si>
  <si>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</si>
  <si>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</si>
  <si>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</si>
  <si>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</si>
  <si>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</si>
  <si>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</si>
  <si>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</si>
  <si>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</si>
  <si>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</si>
  <si>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</si>
  <si>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</si>
  <si>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</si>
  <si>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</si>
  <si>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</si>
  <si>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</si>
  <si>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</si>
  <si>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</si>
  <si>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</si>
  <si>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</si>
  <si>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</si>
  <si>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</si>
  <si>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</si>
  <si>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</si>
  <si>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</si>
  <si>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</si>
  <si>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</si>
  <si>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</si>
  <si>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</si>
  <si>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</si>
  <si>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</si>
  <si>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</si>
  <si>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</si>
  <si>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</si>
  <si>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</si>
  <si>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</si>
  <si>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</si>
  <si>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</si>
  <si>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</si>
  <si>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</si>
  <si>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</si>
  <si>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</si>
  <si>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</si>
  <si>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</si>
  <si>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</si>
  <si>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</si>
  <si>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</si>
  <si>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</si>
  <si>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</si>
  <si>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</si>
  <si>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</si>
  <si>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</si>
  <si>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</si>
  <si>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</si>
  <si>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</si>
  <si>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</si>
  <si>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</si>
  <si>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</si>
  <si>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</si>
  <si>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</si>
  <si>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</si>
  <si>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</si>
  <si>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</si>
  <si>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</si>
  <si>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</si>
  <si>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</si>
  <si>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</si>
  <si>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</si>
  <si>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</si>
  <si>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</si>
  <si>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</si>
  <si>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</si>
  <si>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</si>
  <si>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</si>
  <si>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</si>
  <si>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</si>
  <si>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</si>
  <si>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</si>
  <si>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</si>
  <si>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</si>
  <si>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</si>
  <si>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</si>
  <si>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</si>
  <si>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</si>
  <si>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</si>
  <si>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</si>
  <si>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</si>
  <si>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</si>
  <si>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</si>
  <si>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</si>
  <si>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</si>
  <si>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</si>
  <si>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</si>
  <si>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</si>
  <si>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</si>
  <si>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</si>
  <si>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</si>
  <si>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</si>
  <si>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</si>
  <si>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</si>
  <si>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</si>
  <si>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</si>
  <si>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</si>
  <si>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</si>
  <si>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</si>
  <si>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</si>
  <si>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</si>
  <si>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</si>
  <si>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</si>
  <si>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</si>
  <si>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</si>
  <si>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</si>
  <si>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</si>
  <si>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</si>
  <si>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</si>
  <si>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</si>
  <si>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</si>
  <si>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</si>
  <si>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</si>
  <si>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</si>
  <si>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</si>
  <si>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</si>
  <si>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</si>
  <si>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</si>
  <si>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</si>
  <si>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</si>
  <si>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</si>
  <si>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</si>
  <si>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</si>
  <si>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</si>
  <si>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</si>
  <si>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</si>
  <si>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</si>
  <si>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</si>
  <si>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</si>
  <si>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</si>
  <si>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</si>
  <si>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</si>
  <si>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</si>
  <si>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</si>
  <si>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</si>
  <si>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</si>
  <si>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</si>
  <si>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</si>
  <si>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</si>
  <si>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</si>
  <si>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</si>
  <si>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</si>
  <si>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</si>
  <si>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</si>
  <si>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</si>
  <si>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</si>
  <si>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</si>
  <si>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</si>
  <si>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</si>
  <si>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</si>
  <si>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</si>
  <si>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</si>
  <si>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</si>
  <si>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</si>
  <si>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</si>
  <si>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</si>
  <si>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</si>
  <si>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</si>
  <si>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</si>
  <si>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</si>
  <si>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</si>
  <si>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</si>
  <si>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</si>
  <si>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</si>
  <si>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</si>
  <si>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</si>
  <si>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</si>
  <si>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</si>
  <si>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</si>
  <si>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</si>
  <si>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</si>
  <si>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</si>
  <si>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</si>
  <si>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</si>
  <si>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</si>
  <si>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</si>
  <si>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</si>
  <si>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</si>
  <si>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</si>
  <si>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</si>
  <si>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</si>
  <si>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</si>
  <si>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</si>
  <si>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</si>
  <si>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</si>
  <si>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</si>
  <si>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</si>
  <si>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</si>
  <si>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</si>
  <si>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</si>
  <si>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</si>
  <si>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</si>
  <si>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</si>
  <si>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</si>
  <si>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</si>
  <si>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</si>
  <si>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</si>
  <si>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</si>
  <si>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</si>
  <si>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</si>
  <si>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</si>
  <si>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</si>
  <si>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</si>
  <si>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</si>
  <si>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</si>
  <si>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</si>
  <si>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</si>
  <si>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</si>
  <si>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</si>
  <si>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</si>
  <si>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</si>
  <si>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</si>
  <si>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</si>
  <si>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</si>
  <si>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</si>
  <si>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</si>
  <si>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</si>
  <si>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</si>
  <si>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</si>
  <si>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</si>
  <si>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</si>
  <si>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</si>
  <si>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</si>
  <si>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</si>
  <si>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</si>
  <si>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</si>
  <si>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</si>
  <si>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</si>
  <si>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</si>
  <si>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</si>
  <si>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</si>
  <si>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</si>
  <si>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</si>
  <si>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</si>
  <si>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</si>
  <si>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</si>
  <si>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</si>
  <si>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</si>
  <si>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</si>
  <si>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</si>
  <si>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</si>
  <si>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</si>
  <si>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</si>
  <si>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</si>
  <si>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</si>
  <si>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</si>
  <si>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</si>
  <si>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</si>
  <si>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</si>
  <si>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</si>
  <si>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</si>
  <si>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</si>
  <si>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</si>
  <si>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</si>
  <si>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</si>
  <si>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</si>
  <si>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</si>
  <si>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</si>
  <si>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</si>
  <si>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</si>
  <si>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</si>
  <si>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</si>
  <si>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</si>
  <si>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</si>
  <si>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</si>
  <si>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</si>
  <si>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</si>
  <si>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</si>
  <si>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</si>
  <si>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</si>
  <si>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</si>
  <si>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</si>
  <si>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</si>
  <si>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</si>
  <si>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</si>
  <si>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</si>
  <si>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</si>
  <si>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</si>
  <si>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</si>
  <si>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</si>
  <si>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</si>
  <si>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</si>
  <si>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</si>
  <si>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</si>
  <si>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</si>
  <si>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</si>
  <si>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</si>
  <si>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</si>
  <si>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</si>
  <si>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</si>
  <si>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</si>
  <si>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</si>
  <si>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</si>
  <si>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</si>
  <si>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</si>
  <si>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</si>
  <si>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</si>
  <si>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</si>
  <si>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</si>
  <si>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</si>
  <si>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</si>
  <si>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</si>
  <si>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</si>
  <si>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</si>
  <si>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</si>
  <si>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</si>
  <si>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</si>
  <si>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</si>
  <si>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</si>
  <si>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</si>
  <si>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</si>
  <si>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</si>
  <si>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</si>
  <si>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</si>
  <si>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</si>
  <si>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</si>
  <si>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</si>
  <si>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</si>
  <si>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</si>
  <si>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</si>
  <si>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</si>
  <si>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</si>
  <si>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</si>
  <si>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</si>
  <si>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</si>
  <si>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</si>
  <si>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</si>
  <si>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</si>
  <si>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</si>
  <si>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</si>
  <si>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</si>
  <si>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</si>
  <si>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</si>
  <si>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</si>
  <si>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</si>
  <si>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</si>
  <si>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</si>
  <si>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</si>
  <si>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</si>
  <si>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</si>
  <si>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</si>
  <si>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</si>
  <si>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</si>
  <si>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</si>
  <si>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</si>
  <si>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</si>
  <si>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</si>
  <si>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</si>
  <si>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</si>
  <si>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</si>
  <si>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</si>
  <si>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</si>
  <si>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</si>
  <si>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</si>
  <si>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</si>
  <si>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</si>
  <si>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</si>
  <si>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</si>
  <si>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</si>
  <si>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</si>
  <si>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</si>
  <si>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</si>
  <si>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</si>
  <si>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</si>
  <si>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</si>
  <si>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</si>
  <si>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</si>
  <si>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</si>
  <si>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</si>
  <si>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</si>
  <si>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</si>
  <si>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</si>
  <si>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</si>
  <si>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</si>
  <si>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</si>
  <si>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</si>
  <si>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</si>
  <si>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</si>
  <si>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</si>
  <si>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</si>
  <si>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</si>
  <si>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</si>
  <si>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</si>
  <si>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</si>
  <si>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</si>
  <si>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</si>
  <si>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</si>
  <si>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</si>
  <si>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</si>
  <si>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</si>
  <si>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</si>
  <si>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</si>
  <si>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</si>
  <si>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</si>
  <si>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</si>
  <si>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</si>
  <si>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</si>
  <si>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</si>
  <si>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</si>
  <si>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</si>
  <si>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</si>
  <si>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</si>
  <si>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</si>
  <si>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</si>
  <si>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</si>
  <si>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</si>
  <si>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</si>
  <si>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</si>
  <si>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</si>
  <si>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</si>
  <si>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</si>
  <si>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</si>
  <si>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</si>
  <si>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</si>
  <si>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</si>
  <si>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</si>
  <si>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</si>
  <si>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</si>
  <si>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</si>
  <si>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</si>
  <si>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</si>
  <si>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</si>
  <si>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</si>
  <si>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</si>
  <si>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</si>
  <si>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</si>
  <si>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</si>
  <si>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</si>
  <si>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</si>
  <si>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</si>
  <si>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</si>
  <si>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</si>
  <si>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</si>
  <si>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</si>
  <si>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</si>
  <si>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</si>
  <si>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</si>
  <si>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</si>
  <si>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</si>
  <si>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</si>
  <si>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</si>
  <si>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</si>
  <si>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</si>
  <si>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</si>
  <si>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</si>
  <si>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</si>
  <si>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</si>
  <si>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</si>
  <si>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</si>
  <si>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</si>
  <si>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</si>
  <si>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</si>
  <si>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</si>
  <si>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</si>
  <si>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</si>
  <si>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</si>
  <si>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</si>
  <si>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</si>
  <si>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</si>
  <si>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</si>
  <si>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</si>
  <si>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</si>
  <si>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</si>
  <si>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</si>
  <si>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</si>
  <si>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</si>
  <si>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</si>
  <si>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</si>
  <si>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</si>
  <si>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</si>
  <si>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</si>
  <si>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</si>
  <si>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</si>
  <si>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</si>
  <si>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</si>
  <si>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</si>
  <si>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</si>
  <si>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</si>
  <si>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</si>
  <si>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</si>
  <si>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</si>
  <si>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</si>
  <si>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</si>
  <si>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</si>
  <si>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</si>
  <si>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</si>
  <si>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</si>
  <si>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</si>
  <si>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</si>
  <si>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</si>
  <si>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</si>
  <si>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</si>
  <si>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</si>
  <si>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</si>
  <si>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</si>
  <si>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</si>
  <si>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</si>
  <si>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</si>
  <si>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</si>
  <si>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</si>
  <si>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</si>
  <si>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</si>
  <si>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</si>
  <si>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</si>
  <si>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</si>
  <si>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</si>
  <si>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</si>
  <si>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</si>
  <si>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</si>
  <si>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</si>
  <si>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</si>
  <si>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</si>
  <si>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</si>
  <si>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</si>
  <si>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</si>
  <si>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</si>
  <si>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</si>
  <si>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</si>
  <si>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</si>
  <si>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</si>
  <si>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</si>
  <si>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</si>
  <si>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</si>
  <si>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</si>
  <si>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</si>
  <si>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</si>
  <si>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</si>
  <si>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</si>
  <si>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</si>
  <si>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</si>
  <si>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</si>
  <si>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</si>
  <si>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</si>
  <si>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</si>
  <si>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</si>
  <si>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</si>
  <si>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</si>
  <si>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</si>
  <si>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</si>
  <si>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</si>
  <si>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</si>
  <si>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</si>
  <si>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</si>
  <si>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</si>
  <si>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</si>
  <si>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</si>
  <si>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</si>
  <si>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</si>
  <si>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</si>
  <si>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</si>
  <si>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</si>
  <si>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</si>
  <si>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</si>
  <si>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</si>
  <si>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</si>
  <si>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</si>
  <si>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</si>
  <si>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</si>
  <si>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</si>
  <si>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</si>
  <si>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</si>
  <si>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</si>
  <si>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</si>
  <si>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</si>
  <si>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</si>
  <si>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</si>
  <si>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</si>
  <si>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</si>
  <si>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</si>
  <si>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</si>
  <si>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</si>
  <si>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</si>
  <si>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</si>
  <si>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</si>
  <si>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</si>
  <si>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</si>
  <si>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</si>
  <si>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</si>
  <si>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</si>
  <si>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</si>
  <si>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</si>
  <si>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</si>
  <si>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</si>
  <si>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</si>
  <si>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</si>
  <si>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</si>
  <si>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</si>
  <si>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</si>
  <si>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</si>
  <si>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</si>
  <si>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</si>
  <si>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</si>
  <si>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</si>
  <si>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</si>
  <si>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</si>
  <si>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</si>
  <si>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</si>
  <si>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</si>
  <si>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</si>
  <si>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</si>
  <si>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</si>
  <si>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</si>
  <si>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</si>
  <si>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</si>
  <si>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</si>
  <si>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</si>
  <si>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</si>
  <si>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</si>
  <si>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</si>
  <si>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</si>
  <si>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</si>
  <si>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</si>
  <si>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</si>
  <si>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</si>
  <si>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</si>
  <si>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</si>
  <si>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</si>
  <si>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</si>
  <si>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</si>
  <si>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</si>
  <si>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</si>
  <si>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</si>
  <si>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</si>
  <si>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</si>
  <si>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</si>
  <si>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</si>
  <si>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</si>
  <si>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</si>
  <si>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</si>
  <si>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</si>
  <si>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</si>
  <si>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</si>
  <si>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</si>
  <si>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</si>
  <si>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</si>
  <si>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</si>
  <si>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</si>
  <si>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</si>
  <si>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</si>
  <si>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</si>
  <si>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</si>
  <si>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</si>
  <si>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</si>
  <si>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</si>
  <si>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</si>
  <si>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</si>
  <si>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</si>
  <si>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</si>
  <si>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</si>
  <si>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</si>
  <si>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</si>
  <si>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</si>
  <si>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</si>
  <si>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</si>
  <si>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</si>
  <si>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</si>
  <si>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</si>
  <si>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</si>
  <si>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</si>
  <si>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</si>
  <si>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</si>
  <si>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</si>
  <si>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</si>
  <si>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</si>
  <si>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</si>
  <si>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</si>
  <si>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</si>
  <si>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</si>
  <si>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</si>
  <si>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</si>
  <si>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</si>
  <si>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</si>
  <si>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</si>
  <si>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</si>
  <si>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</si>
  <si>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</si>
  <si>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</si>
  <si>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</si>
  <si>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</si>
  <si>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</si>
  <si>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</si>
  <si>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</si>
  <si>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</si>
  <si>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</si>
  <si>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</si>
  <si>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</si>
  <si>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</si>
  <si>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</si>
  <si>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</si>
  <si>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</si>
  <si>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</si>
  <si>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</si>
  <si>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</si>
  <si>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</si>
  <si>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</si>
  <si>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</si>
  <si>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</si>
  <si>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</si>
  <si>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</si>
  <si>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</si>
  <si>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</si>
  <si>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</si>
  <si>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</si>
  <si>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</si>
  <si>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</si>
  <si>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</si>
  <si>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</si>
  <si>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</si>
  <si>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</si>
  <si>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</si>
  <si>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</si>
  <si>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</si>
  <si>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</si>
  <si>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</si>
  <si>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</si>
  <si>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</si>
  <si>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</si>
  <si>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</si>
  <si>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</si>
  <si>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</si>
  <si>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</si>
  <si>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</si>
  <si>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</si>
  <si>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</si>
  <si>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</si>
  <si>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</si>
  <si>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</si>
  <si>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</si>
  <si>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</si>
  <si>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</si>
  <si>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</si>
  <si>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</si>
  <si>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</si>
  <si>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</si>
  <si>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</si>
  <si>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</si>
  <si>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</si>
  <si>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</si>
  <si>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</si>
  <si>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</si>
  <si>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</si>
  <si>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</si>
  <si>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</si>
  <si>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</si>
  <si>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</si>
  <si>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</si>
  <si>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</si>
  <si>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</si>
  <si>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</si>
  <si>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</si>
  <si>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</si>
  <si>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</si>
  <si>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</si>
  <si>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</si>
  <si>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</si>
  <si>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</si>
  <si>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</si>
  <si>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</si>
  <si>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</si>
  <si>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</si>
  <si>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</si>
  <si>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</si>
  <si>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</si>
  <si>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</si>
  <si>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</si>
  <si>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</si>
  <si>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</si>
  <si>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</si>
  <si>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</si>
  <si>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</si>
  <si>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</si>
  <si>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</si>
  <si>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</si>
  <si>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</si>
  <si>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</si>
  <si>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</si>
  <si>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</si>
  <si>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</si>
  <si>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</si>
  <si>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</si>
  <si>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</si>
  <si>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</si>
  <si>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</si>
  <si>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</si>
  <si>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</si>
  <si>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</si>
  <si>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</si>
  <si>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</si>
  <si>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</si>
  <si>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</si>
  <si>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</si>
  <si>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</si>
  <si>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</si>
  <si>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</si>
  <si>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</si>
  <si>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</si>
  <si>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</si>
  <si>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</si>
  <si>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</si>
  <si>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</si>
  <si>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</si>
  <si>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</si>
  <si>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</si>
  <si>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</si>
  <si>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</si>
  <si>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</si>
  <si>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</si>
  <si>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</si>
  <si>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</si>
  <si>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</si>
  <si>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</si>
  <si>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</si>
  <si>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</si>
  <si>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</si>
  <si>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</si>
  <si>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</si>
  <si>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</si>
  <si>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</si>
  <si>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</si>
  <si>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</si>
  <si>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</si>
  <si>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</si>
  <si>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</si>
  <si>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</si>
  <si>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</si>
  <si>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</si>
  <si>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</si>
  <si>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</si>
  <si>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</si>
  <si>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</si>
  <si>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</si>
  <si>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</si>
  <si>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</si>
  <si>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</si>
  <si>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</si>
  <si>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</si>
  <si>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</si>
  <si>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</si>
  <si>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</si>
  <si>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</si>
  <si>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</si>
  <si>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</si>
  <si>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</si>
  <si>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</si>
  <si>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</si>
  <si>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</si>
  <si>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</si>
  <si>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</si>
  <si>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</si>
  <si>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</si>
  <si>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</si>
  <si>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</si>
  <si>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</si>
  <si>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</si>
  <si>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</si>
  <si>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</si>
  <si>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</si>
  <si>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</si>
  <si>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</si>
  <si>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</si>
  <si>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</si>
  <si>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</si>
  <si>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</si>
  <si>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</si>
  <si>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</si>
  <si>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</si>
  <si>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</si>
  <si>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</si>
  <si>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</si>
  <si>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</si>
  <si>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</si>
  <si>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</si>
  <si>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</si>
  <si>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</si>
  <si>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</si>
  <si>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</si>
  <si>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</si>
  <si>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</si>
  <si>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</si>
  <si>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</si>
  <si>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</si>
  <si>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</si>
  <si>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</si>
  <si>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</si>
  <si>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</si>
  <si>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</si>
  <si>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</si>
  <si>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</si>
  <si>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</si>
  <si>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</si>
  <si>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</si>
  <si>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</si>
  <si>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</si>
  <si>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</si>
  <si>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</si>
  <si>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</si>
  <si>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</si>
  <si>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</si>
  <si>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</si>
  <si>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</si>
  <si>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</si>
  <si>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</si>
  <si>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</si>
  <si>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</si>
  <si>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</si>
  <si>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</si>
  <si>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</si>
  <si>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</si>
  <si>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</si>
  <si>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</si>
  <si>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</si>
  <si>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</si>
  <si>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</si>
  <si>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</si>
  <si>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</si>
  <si>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</si>
  <si>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</si>
  <si>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</si>
  <si>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</si>
  <si>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</si>
  <si>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</si>
  <si>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</si>
  <si>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</si>
  <si>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</si>
  <si>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</si>
  <si>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</si>
  <si>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</si>
  <si>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</si>
  <si>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</si>
  <si>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</si>
  <si>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</si>
  <si>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</si>
  <si>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</si>
  <si>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</si>
  <si>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</si>
  <si>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</si>
  <si>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</si>
  <si>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</si>
  <si>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</si>
  <si>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</si>
  <si>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</si>
  <si>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</si>
  <si>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</si>
  <si>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</si>
  <si>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</si>
  <si>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</si>
  <si>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</si>
  <si>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</si>
  <si>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</si>
  <si>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</si>
  <si>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</si>
  <si>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</si>
  <si>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</si>
  <si>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</si>
  <si>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</si>
  <si>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</si>
  <si>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</si>
  <si>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</si>
  <si>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</si>
  <si>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</si>
  <si>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</si>
  <si>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</si>
  <si>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</si>
  <si>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</si>
  <si>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</si>
  <si>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</si>
  <si>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</si>
  <si>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</si>
  <si>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</si>
  <si>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</si>
  <si>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</si>
  <si>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</si>
  <si>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</si>
  <si>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</si>
  <si>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</si>
  <si>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</si>
  <si>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</si>
  <si>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</si>
  <si>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</si>
  <si>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</si>
  <si>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</si>
  <si>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</si>
  <si>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</si>
  <si>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</si>
  <si>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</si>
  <si>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</si>
  <si>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</si>
  <si>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</si>
  <si>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</si>
  <si>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</si>
  <si>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</si>
  <si>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</si>
  <si>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</si>
  <si>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</si>
  <si>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</si>
  <si>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</si>
  <si>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</si>
  <si>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</si>
  <si>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</si>
  <si>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</si>
  <si>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</si>
  <si>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</si>
  <si>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</si>
  <si>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</si>
  <si>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</si>
  <si>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</si>
  <si>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</si>
  <si>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</si>
  <si>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</si>
  <si>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</si>
  <si>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</si>
  <si>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</si>
  <si>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</si>
  <si>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</si>
  <si>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</si>
  <si>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</si>
  <si>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</si>
  <si>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</si>
  <si>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</si>
  <si>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</si>
  <si>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</si>
  <si>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</si>
  <si>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</si>
  <si>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</si>
  <si>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</si>
  <si>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</si>
  <si>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</si>
  <si>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</si>
  <si>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</si>
  <si>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</si>
  <si>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</si>
  <si>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</si>
  <si>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</si>
  <si>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</si>
  <si>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</si>
  <si>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</si>
  <si>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</si>
  <si>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</si>
  <si>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</si>
  <si>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</si>
  <si>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</si>
  <si>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</si>
  <si>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</si>
  <si>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</si>
  <si>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</si>
  <si>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</si>
  <si>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</si>
  <si>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</si>
  <si>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</si>
  <si>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</si>
  <si>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</si>
  <si>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</si>
  <si>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</si>
  <si>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</si>
  <si>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</si>
  <si>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</si>
  <si>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</si>
  <si>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</si>
  <si>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</si>
  <si>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</si>
  <si>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</si>
  <si>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</si>
  <si>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</si>
  <si>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</si>
  <si>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</si>
  <si>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</si>
  <si>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</si>
  <si>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</si>
  <si>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</si>
  <si>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</si>
  <si>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</si>
  <si>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</si>
  <si>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</si>
  <si>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</si>
  <si>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</si>
  <si>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</si>
  <si>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</si>
  <si>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</si>
  <si>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</si>
  <si>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</si>
  <si>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</si>
  <si>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</si>
  <si>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</si>
  <si>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</si>
  <si>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</si>
  <si>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</si>
  <si>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</si>
  <si>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</si>
  <si>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</si>
  <si>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</si>
  <si>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</si>
  <si>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</si>
  <si>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</si>
  <si>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</si>
  <si>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</si>
  <si>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</si>
  <si>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</si>
  <si>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</si>
  <si>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</si>
  <si>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</si>
  <si>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</si>
  <si>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</si>
  <si>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</si>
  <si>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</si>
  <si>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</si>
  <si>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</si>
  <si>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</si>
  <si>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</si>
  <si>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</si>
  <si>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</si>
  <si>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</si>
  <si>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</si>
  <si>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</si>
  <si>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</si>
  <si>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</si>
  <si>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</si>
  <si>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</si>
  <si>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</si>
  <si>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</si>
  <si>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</si>
  <si>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</si>
  <si>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</si>
  <si>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</si>
  <si>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</si>
  <si>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</si>
  <si>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</si>
  <si>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</si>
  <si>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</si>
  <si>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</si>
  <si>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</si>
  <si>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</si>
  <si>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</si>
  <si>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</si>
  <si>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</si>
  <si>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</si>
  <si>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</si>
  <si>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</si>
  <si>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</si>
  <si>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</si>
  <si>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</si>
  <si>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</si>
  <si>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</si>
  <si>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</si>
  <si>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</si>
  <si>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</si>
  <si>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</si>
  <si>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</si>
  <si>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</si>
  <si>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</si>
  <si>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</si>
  <si>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</si>
  <si>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</si>
  <si>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</si>
  <si>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</si>
  <si>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</si>
  <si>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</si>
  <si>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</si>
  <si>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</si>
  <si>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</si>
  <si>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</si>
  <si>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</si>
  <si>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</si>
  <si>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</si>
  <si>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</si>
  <si>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</si>
  <si>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</si>
  <si>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</si>
  <si>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</si>
  <si>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</si>
  <si>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</si>
  <si>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</si>
  <si>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</si>
  <si>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</si>
  <si>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</si>
  <si>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</si>
  <si>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</si>
  <si>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</si>
  <si>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</si>
  <si>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</si>
  <si>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</si>
  <si>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</si>
  <si>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</si>
  <si>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</si>
  <si>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</si>
  <si>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</si>
  <si>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</si>
  <si>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</si>
  <si>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</si>
  <si>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</si>
  <si>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</si>
  <si>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</si>
  <si>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</si>
  <si>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</si>
  <si>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</si>
  <si>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</si>
  <si>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</si>
  <si>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</si>
  <si>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</si>
  <si>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</si>
  <si>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</si>
  <si>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</si>
  <si>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</si>
  <si>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</si>
  <si>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</si>
  <si>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</si>
  <si>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</si>
  <si>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</si>
  <si>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</si>
  <si>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</si>
  <si>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</si>
  <si>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</si>
  <si>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</si>
  <si>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</si>
  <si>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</si>
  <si>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</si>
  <si>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</si>
  <si>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</si>
  <si>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</si>
  <si>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</si>
  <si>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</si>
  <si>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</si>
  <si>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</si>
  <si>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</si>
  <si>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</si>
  <si>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</si>
  <si>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</si>
  <si>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</si>
  <si>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</si>
  <si>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</si>
  <si>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</si>
  <si>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</si>
  <si>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</si>
  <si>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</si>
  <si>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</si>
  <si>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</si>
  <si>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</si>
  <si>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</si>
  <si>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</si>
  <si>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</si>
  <si>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</si>
  <si>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</si>
  <si>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</si>
  <si>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</si>
  <si>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</si>
  <si>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</si>
  <si>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</si>
  <si>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</si>
  <si>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</si>
  <si>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</si>
  <si>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</si>
  <si>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</si>
  <si>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</si>
  <si>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</si>
  <si>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</si>
  <si>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</si>
  <si>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</si>
  <si>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</si>
  <si>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</si>
  <si>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</si>
  <si>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</si>
  <si>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</si>
  <si>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</si>
  <si>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</si>
  <si>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</si>
  <si>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</si>
  <si>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</si>
  <si>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</si>
  <si>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</si>
  <si>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</si>
  <si>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</si>
  <si>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</si>
  <si>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</si>
  <si>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</si>
  <si>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</si>
  <si>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</si>
  <si>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</si>
  <si>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</si>
  <si>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</si>
  <si>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</si>
  <si>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</si>
  <si>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</si>
  <si>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</si>
  <si>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</si>
  <si>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</si>
  <si>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</si>
  <si>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</si>
  <si>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</si>
  <si>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</si>
  <si>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</si>
  <si>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</si>
  <si>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</si>
  <si>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</si>
  <si>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</si>
  <si>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</si>
  <si>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</si>
  <si>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</si>
  <si>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</si>
  <si>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</si>
  <si>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</si>
  <si>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</si>
  <si>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</si>
  <si>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</si>
  <si>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</si>
  <si>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</si>
  <si>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</si>
  <si>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</si>
  <si>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</si>
  <si>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</si>
  <si>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</si>
  <si>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</si>
  <si>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</si>
  <si>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</si>
  <si>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</si>
  <si>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</si>
  <si>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</si>
  <si>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</si>
  <si>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</si>
  <si>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</si>
  <si>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</si>
  <si>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</si>
  <si>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</si>
  <si>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</si>
  <si>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</si>
  <si>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</si>
  <si>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</si>
  <si>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</si>
  <si>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</si>
  <si>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</si>
  <si>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</si>
  <si>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</si>
  <si>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</si>
  <si>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</si>
  <si>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</si>
  <si>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</si>
  <si>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</si>
  <si>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</si>
  <si>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</si>
  <si>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</si>
  <si>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</si>
  <si>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</si>
  <si>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</si>
  <si>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</si>
  <si>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</si>
  <si>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</si>
  <si>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</si>
  <si>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</si>
  <si>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</si>
  <si>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</si>
  <si>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</si>
  <si>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</si>
  <si>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</si>
  <si>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</si>
  <si>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</si>
  <si>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</si>
  <si>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</si>
  <si>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</si>
  <si>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</si>
  <si>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</si>
  <si>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</si>
  <si>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</si>
  <si>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</si>
  <si>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</si>
  <si>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</si>
  <si>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</si>
  <si>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</si>
  <si>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</si>
  <si>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</si>
  <si>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</si>
  <si>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</si>
  <si>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</si>
  <si>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</si>
  <si>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</si>
  <si>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</si>
  <si>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</si>
  <si>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</si>
  <si>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</si>
  <si>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</si>
  <si>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</si>
  <si>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</si>
  <si>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</si>
  <si>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</si>
  <si>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</si>
  <si>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</si>
  <si>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</si>
  <si>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</si>
  <si>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</si>
  <si>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</si>
  <si>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</si>
  <si>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</si>
  <si>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</si>
  <si>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</si>
  <si>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</si>
  <si>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</si>
  <si>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</si>
  <si>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</si>
  <si>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</si>
  <si>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</si>
  <si>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</si>
  <si>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</si>
  <si>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</si>
  <si>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</si>
  <si>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</si>
  <si>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</si>
  <si>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</si>
  <si>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</si>
  <si>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</si>
  <si>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</si>
  <si>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</si>
  <si>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</si>
  <si>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</si>
  <si>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</si>
  <si>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</si>
  <si>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</si>
  <si>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</si>
  <si>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</si>
  <si>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</si>
  <si>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</si>
  <si>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</si>
  <si>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</si>
  <si>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</si>
  <si>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</si>
  <si>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</si>
  <si>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</si>
  <si>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</si>
  <si>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</si>
  <si>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</si>
  <si>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</si>
  <si>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</si>
  <si>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</si>
  <si>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</si>
  <si>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</si>
  <si>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</si>
  <si>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</si>
  <si>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</si>
  <si>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</si>
  <si>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</si>
  <si>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</si>
  <si>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</si>
  <si>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</si>
  <si>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</si>
  <si>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</si>
  <si>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</si>
  <si>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</si>
  <si>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</si>
  <si>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</si>
  <si>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</si>
  <si>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</si>
  <si>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</si>
  <si>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</si>
  <si>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</si>
  <si>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</si>
  <si>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</si>
  <si>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</si>
  <si>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</si>
  <si>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</si>
  <si>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</si>
  <si>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</si>
  <si>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</si>
  <si>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</si>
  <si>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</si>
  <si>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</si>
  <si>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</si>
  <si>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</si>
  <si>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</si>
  <si>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</si>
  <si>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</si>
  <si>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</si>
  <si>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</si>
  <si>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</si>
  <si>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</si>
  <si>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</si>
  <si>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</si>
  <si>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</si>
  <si>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</si>
  <si>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</si>
  <si>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</si>
  <si>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</si>
  <si>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</si>
  <si>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</si>
  <si>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</si>
  <si>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</si>
  <si>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</si>
  <si>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</si>
  <si>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</si>
  <si>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</si>
  <si>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</si>
  <si>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</si>
  <si>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</si>
  <si>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</si>
  <si>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</si>
  <si>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</si>
  <si>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</si>
  <si>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</si>
  <si>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</si>
  <si>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</si>
  <si>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</si>
  <si>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</si>
  <si>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</si>
  <si>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</si>
  <si>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</si>
  <si>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</si>
  <si>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</si>
  <si>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</si>
  <si>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</si>
  <si>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</si>
  <si>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</si>
  <si>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</si>
  <si>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</si>
  <si>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</si>
  <si>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</si>
  <si>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</si>
  <si>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</si>
  <si>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</si>
  <si>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</si>
  <si>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</si>
  <si>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</si>
  <si>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</si>
  <si>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</si>
  <si>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</si>
  <si>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</si>
  <si>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</si>
  <si>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</si>
  <si>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</si>
  <si>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</si>
  <si>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</si>
  <si>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</si>
  <si>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</si>
  <si>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</si>
  <si>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</si>
  <si>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</si>
  <si>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</si>
  <si>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</si>
  <si>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</si>
  <si>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</si>
  <si>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</si>
  <si>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</si>
  <si>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</si>
  <si>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</si>
  <si>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</si>
  <si>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</si>
  <si>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</si>
  <si>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</si>
  <si>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</si>
  <si>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</si>
  <si>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</si>
  <si>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</si>
  <si>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</si>
  <si>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</si>
  <si>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</si>
  <si>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</si>
  <si>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</si>
  <si>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</si>
  <si>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</si>
  <si>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</si>
  <si>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</si>
  <si>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</si>
  <si>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</si>
  <si>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</si>
  <si>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</si>
  <si>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</si>
  <si>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</si>
  <si>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</si>
  <si>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</si>
  <si>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</si>
  <si>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</si>
  <si>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</si>
  <si>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</si>
  <si>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</si>
  <si>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</si>
  <si>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</si>
  <si>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</si>
  <si>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</si>
  <si>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</si>
  <si>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</si>
  <si>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</si>
  <si>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</si>
  <si>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</si>
  <si>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</si>
  <si>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</si>
  <si>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</si>
  <si>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</si>
  <si>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</si>
  <si>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</si>
  <si>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</si>
  <si>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</si>
  <si>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</si>
  <si>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</si>
  <si>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</si>
  <si>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</si>
  <si>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</si>
  <si>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</si>
  <si>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</si>
  <si>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</si>
  <si>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</si>
  <si>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</si>
  <si>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</si>
  <si>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</si>
  <si>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</si>
  <si>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</si>
  <si>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</si>
  <si>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</si>
  <si>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</si>
  <si>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</si>
  <si>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</si>
  <si>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</si>
  <si>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</si>
  <si>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</si>
  <si>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</si>
  <si>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</si>
  <si>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</si>
  <si>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</si>
  <si>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</si>
  <si>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</si>
  <si>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</si>
  <si>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</si>
  <si>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</si>
  <si>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</si>
  <si>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</si>
  <si>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</si>
  <si>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</si>
  <si>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</si>
  <si>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</si>
  <si>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</si>
  <si>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</si>
  <si>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</si>
  <si>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</si>
  <si>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</si>
  <si>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</si>
  <si>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</si>
  <si>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</si>
  <si>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</si>
  <si>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</si>
  <si>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</si>
  <si>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</si>
  <si>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</si>
  <si>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</si>
  <si>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</si>
  <si>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</si>
  <si>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</si>
  <si>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</si>
  <si>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</si>
  <si>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</si>
  <si>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</si>
  <si>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</si>
  <si>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</si>
  <si>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</si>
  <si>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</si>
  <si>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</si>
  <si>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</si>
  <si>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</si>
  <si>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</si>
  <si>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</si>
  <si>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</si>
  <si>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</si>
  <si>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</si>
  <si>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</si>
  <si>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</si>
  <si>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</si>
  <si>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</si>
  <si>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</si>
  <si>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</si>
  <si>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</si>
  <si>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</si>
  <si>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</si>
  <si>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</si>
  <si>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</si>
  <si>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</si>
  <si>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</si>
  <si>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</si>
  <si>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</si>
  <si>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</si>
  <si>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</si>
  <si>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</si>
  <si>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</si>
  <si>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</si>
  <si>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</si>
  <si>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</si>
  <si>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</si>
  <si>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</si>
  <si>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</si>
  <si>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</si>
  <si>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</si>
  <si>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</si>
  <si>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</si>
  <si>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</si>
  <si>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</si>
  <si>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</si>
  <si>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</si>
  <si>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</si>
  <si>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</si>
  <si>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</si>
  <si>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</si>
  <si>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</si>
  <si>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</si>
  <si>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</si>
  <si>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</si>
  <si>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</si>
  <si>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</si>
  <si>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</si>
  <si>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</si>
  <si>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</si>
  <si>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</si>
  <si>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</si>
  <si>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</si>
  <si>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</si>
  <si>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</si>
  <si>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</si>
  <si>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</si>
  <si>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</si>
  <si>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</si>
  <si>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</si>
  <si>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</si>
  <si>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</si>
  <si>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</si>
  <si>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</si>
  <si>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</si>
  <si>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</si>
  <si>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</si>
  <si>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</si>
  <si>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</si>
  <si>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</si>
  <si>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</si>
  <si>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</si>
  <si>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</si>
  <si>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</si>
  <si>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</si>
  <si>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</si>
  <si>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</si>
  <si>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</si>
  <si>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</si>
  <si>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</si>
  <si>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</si>
  <si>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</si>
  <si>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</si>
  <si>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</si>
  <si>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</si>
  <si>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</si>
  <si>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</si>
  <si>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</si>
  <si>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</si>
  <si>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</si>
  <si>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</si>
  <si>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</si>
  <si>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</si>
  <si>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</si>
  <si>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</si>
  <si>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</si>
  <si>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</si>
  <si>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</si>
  <si>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</si>
  <si>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</si>
  <si>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</si>
  <si>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</si>
  <si>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</si>
  <si>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</si>
  <si>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</si>
  <si>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</si>
  <si>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</si>
  <si>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</si>
  <si>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</si>
  <si>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</si>
  <si>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</si>
  <si>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</si>
  <si>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</si>
  <si>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</si>
  <si>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</si>
  <si>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</si>
  <si>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</si>
  <si>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</si>
  <si>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</si>
  <si>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</si>
  <si>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</si>
  <si>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</si>
  <si>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</si>
  <si>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</si>
  <si>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</si>
  <si>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</si>
  <si>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</si>
  <si>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</si>
  <si>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</si>
  <si>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</si>
  <si>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</si>
  <si>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</si>
  <si>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</si>
  <si>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</si>
  <si>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</si>
  <si>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</si>
  <si>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</si>
  <si>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</si>
  <si>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</si>
  <si>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</si>
  <si>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</si>
  <si>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</si>
  <si>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</si>
  <si>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</si>
  <si>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</si>
  <si>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</si>
  <si>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</si>
  <si>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</si>
  <si>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</si>
  <si>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</si>
  <si>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</si>
  <si>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</si>
  <si>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</si>
  <si>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</si>
  <si>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</si>
  <si>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</si>
  <si>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</si>
  <si>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</si>
  <si>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</si>
  <si>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</si>
  <si>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</si>
  <si>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</si>
  <si>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</si>
  <si>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</si>
  <si>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</si>
  <si>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</si>
  <si>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</si>
  <si>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</si>
  <si>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</si>
  <si>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</si>
  <si>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</si>
  <si>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</si>
  <si>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</si>
  <si>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</si>
  <si>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</si>
  <si>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</si>
  <si>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</si>
  <si>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</si>
  <si>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</si>
  <si>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</si>
  <si>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</si>
  <si>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</si>
  <si>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</si>
  <si>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</si>
  <si>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</si>
  <si>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</si>
  <si>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</si>
  <si>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</si>
  <si>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</si>
  <si>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</si>
  <si>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</si>
  <si>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</si>
  <si>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</si>
  <si>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</si>
  <si>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</si>
  <si>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</si>
  <si>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</si>
  <si>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</si>
  <si>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</si>
  <si>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</si>
  <si>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</si>
  <si>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</si>
  <si>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</si>
  <si>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</si>
  <si>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</si>
  <si>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</si>
  <si>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</si>
  <si>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</si>
  <si>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</si>
  <si>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</si>
  <si>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</si>
  <si>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</si>
  <si>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</si>
  <si>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</si>
  <si>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</si>
  <si>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</si>
  <si>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</si>
  <si>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</si>
  <si>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</si>
  <si>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</si>
  <si>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</si>
  <si>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</si>
  <si>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</si>
  <si>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</si>
  <si>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</si>
  <si>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</si>
  <si>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</si>
  <si>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</si>
  <si>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</si>
  <si>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</si>
  <si>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</si>
  <si>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</si>
  <si>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</si>
  <si>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</si>
  <si>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</si>
  <si>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</si>
  <si>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</si>
  <si>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</si>
  <si>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</si>
  <si>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</si>
  <si>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</si>
  <si>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</si>
  <si>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</si>
  <si>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</si>
  <si>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</si>
  <si>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</si>
  <si>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</si>
  <si>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</si>
  <si>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</si>
  <si>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</si>
  <si>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</si>
  <si>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</si>
  <si>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</si>
  <si>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</si>
  <si>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</si>
  <si>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</si>
  <si>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</si>
  <si>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</si>
  <si>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</si>
  <si>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</si>
  <si>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</si>
  <si>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</si>
  <si>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</si>
  <si>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</si>
  <si>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</si>
  <si>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</si>
  <si>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</si>
  <si>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</si>
  <si>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</si>
  <si>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</si>
  <si>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</si>
  <si>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</si>
  <si>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</si>
  <si>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</si>
  <si>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</si>
  <si>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</si>
  <si>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</si>
  <si>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</si>
  <si>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</si>
  <si>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</si>
  <si>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</si>
  <si>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</si>
  <si>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</si>
  <si>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</si>
  <si>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</si>
  <si>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</si>
  <si>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</si>
  <si>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</si>
  <si>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</si>
  <si>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</si>
  <si>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</si>
  <si>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</si>
  <si>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</si>
  <si>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</si>
  <si>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</si>
  <si>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</si>
  <si>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</si>
  <si>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</si>
  <si>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</si>
  <si>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</si>
  <si>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</si>
  <si>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</si>
  <si>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</si>
  <si>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</si>
  <si>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</si>
  <si>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</si>
  <si>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</si>
  <si>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</si>
  <si>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</si>
  <si>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</si>
  <si>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</si>
  <si>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</si>
  <si>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</si>
  <si>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</si>
  <si>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</si>
  <si>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</si>
  <si>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</si>
  <si>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</si>
  <si>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</si>
  <si>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</si>
  <si>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</si>
  <si>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</si>
  <si>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</si>
  <si>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</si>
  <si>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</si>
  <si>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</si>
  <si>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</si>
  <si>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</si>
  <si>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</si>
  <si>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</si>
  <si>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</si>
  <si>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</si>
  <si>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</si>
  <si>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</si>
  <si>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</si>
  <si>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</si>
  <si>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</si>
  <si>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</si>
  <si>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</si>
  <si>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</si>
  <si>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</si>
  <si>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</si>
  <si>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</si>
  <si>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</si>
  <si>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</si>
  <si>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</si>
  <si>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</si>
  <si>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</si>
  <si>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</si>
  <si>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</si>
  <si>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</si>
  <si>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</si>
  <si>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</si>
  <si>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</si>
  <si>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</si>
  <si>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</si>
  <si>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</si>
  <si>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</si>
  <si>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</si>
  <si>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</si>
  <si>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</si>
  <si>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</si>
  <si>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</si>
  <si>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</si>
  <si>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</si>
  <si>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</si>
  <si>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</si>
  <si>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</si>
  <si>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</si>
  <si>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</si>
  <si>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</si>
  <si>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</si>
  <si>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</si>
  <si>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</si>
  <si>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</si>
  <si>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</si>
  <si>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</si>
  <si>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</si>
  <si>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</si>
  <si>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</si>
  <si>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</si>
  <si>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</si>
  <si>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</si>
  <si>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</si>
  <si>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</si>
  <si>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</si>
  <si>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</si>
  <si>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</si>
  <si>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</si>
  <si>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</si>
  <si>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</si>
  <si>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</si>
  <si>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</si>
  <si>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</si>
  <si>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</si>
  <si>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</si>
  <si>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</si>
  <si>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</si>
  <si>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</si>
  <si>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</si>
  <si>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</si>
  <si>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</si>
  <si>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</si>
  <si>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</si>
  <si>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</si>
  <si>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</si>
  <si>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</si>
  <si>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</si>
  <si>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</si>
  <si>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</si>
  <si>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</si>
  <si>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</si>
  <si>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</si>
  <si>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</si>
  <si>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</si>
  <si>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</si>
  <si>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</si>
  <si>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</si>
  <si>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</si>
  <si>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</si>
  <si>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</si>
  <si>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</si>
  <si>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</si>
  <si>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</si>
  <si>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</si>
  <si>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</si>
  <si>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</si>
  <si>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</si>
  <si>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</si>
  <si>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</si>
  <si>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</si>
  <si>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</si>
  <si>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</si>
  <si>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</si>
  <si>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</si>
  <si>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</si>
  <si>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</si>
  <si>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</si>
  <si>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</si>
  <si>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</si>
  <si>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</si>
  <si>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</si>
  <si>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</si>
  <si>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</si>
  <si>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</si>
  <si>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</si>
  <si>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</si>
  <si>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</si>
  <si>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</si>
  <si>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</si>
  <si>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</si>
  <si>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</si>
  <si>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</si>
  <si>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</si>
  <si>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</si>
  <si>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</si>
  <si>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</si>
  <si>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</si>
  <si>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</si>
  <si>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</si>
  <si>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</si>
  <si>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</si>
  <si>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</si>
  <si>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</si>
  <si>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</si>
  <si>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</si>
  <si>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</si>
  <si>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</si>
  <si>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</si>
  <si>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</si>
  <si>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</si>
  <si>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</si>
  <si>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</si>
  <si>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</si>
  <si>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</si>
  <si>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</si>
  <si>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</si>
  <si>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</si>
  <si>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</si>
  <si>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</si>
  <si>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</si>
  <si>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</si>
  <si>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</si>
  <si>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</si>
  <si>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</si>
  <si>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</si>
  <si>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</si>
  <si>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</si>
  <si>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</si>
  <si>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</si>
  <si>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</si>
  <si>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</si>
  <si>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</si>
  <si>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</si>
  <si>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</si>
  <si>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</si>
  <si>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</si>
  <si>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</si>
  <si>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</si>
  <si>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</si>
  <si>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</si>
  <si>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</si>
  <si>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</si>
  <si>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</si>
  <si>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</si>
  <si>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</si>
  <si>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</si>
  <si>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</si>
  <si>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</si>
  <si>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</si>
  <si>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</si>
  <si>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</si>
  <si>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</si>
  <si>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</si>
  <si>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</si>
  <si>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</si>
  <si>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</si>
  <si>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</si>
  <si>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</si>
  <si>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</si>
  <si>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</si>
  <si>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</si>
  <si>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</si>
  <si>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</si>
  <si>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</si>
  <si>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</si>
  <si>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</si>
  <si>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</si>
  <si>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</si>
  <si>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</si>
  <si>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</si>
  <si>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</si>
  <si>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</si>
  <si>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</si>
  <si>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</si>
  <si>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</si>
  <si>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</si>
  <si>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</si>
  <si>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</si>
  <si>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</si>
  <si>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</si>
  <si>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</si>
  <si>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</si>
  <si>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</si>
  <si>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</si>
  <si>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</si>
  <si>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</si>
  <si>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</si>
  <si>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</si>
  <si>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</si>
  <si>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</si>
  <si>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</si>
  <si>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</si>
  <si>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</si>
  <si>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</si>
  <si>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</si>
  <si>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</si>
  <si>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</si>
  <si>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</si>
  <si>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</si>
  <si>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</si>
  <si>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</si>
  <si>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</si>
  <si>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</si>
  <si>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</si>
  <si>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</si>
  <si>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</si>
  <si>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</si>
  <si>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</si>
  <si>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</si>
  <si>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</si>
  <si>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</si>
  <si>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</si>
  <si>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</si>
  <si>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</si>
  <si>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</si>
  <si>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</si>
  <si>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</si>
  <si>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</si>
  <si>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</si>
  <si>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</si>
  <si>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</si>
  <si>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</si>
  <si>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</si>
  <si>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</si>
  <si>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</si>
  <si>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</si>
  <si>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</si>
  <si>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</si>
  <si>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</si>
  <si>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</si>
  <si>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</si>
  <si>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</si>
  <si>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</si>
  <si>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</si>
  <si>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</si>
  <si>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</si>
  <si>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</si>
  <si>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</si>
  <si>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</si>
  <si>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</si>
  <si>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</si>
  <si>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</si>
  <si>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</si>
  <si>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</si>
  <si>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</si>
  <si>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</si>
  <si>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</si>
  <si>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</si>
  <si>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</si>
  <si>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</si>
  <si>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</si>
  <si>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</si>
  <si>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</si>
  <si>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</si>
  <si>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</si>
  <si>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</si>
  <si>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</si>
  <si>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</si>
  <si>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</si>
  <si>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</si>
  <si>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</si>
  <si>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</si>
  <si>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</si>
  <si>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</si>
  <si>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</si>
  <si>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</si>
  <si>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</si>
  <si>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</si>
  <si>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</si>
  <si>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</si>
  <si>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</si>
  <si>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</si>
  <si>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</si>
  <si>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</si>
  <si>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</si>
  <si>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</si>
  <si>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</si>
  <si>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</si>
  <si>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</si>
  <si>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</si>
  <si>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</si>
  <si>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</si>
  <si>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</si>
  <si>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</si>
  <si>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</si>
  <si>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</si>
  <si>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</si>
  <si>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</si>
  <si>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</si>
  <si>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</si>
  <si>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</si>
  <si>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</si>
  <si>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</si>
  <si>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</si>
  <si>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</si>
  <si>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</si>
  <si>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</si>
  <si>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</si>
  <si>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</si>
  <si>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</si>
  <si>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</si>
  <si>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</si>
  <si>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</si>
  <si>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</si>
  <si>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</si>
  <si>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</si>
  <si>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</si>
  <si>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</si>
  <si>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</si>
  <si>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</si>
  <si>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</si>
  <si>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</si>
  <si>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</si>
  <si>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</si>
  <si>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</si>
  <si>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</si>
  <si>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</si>
  <si>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</si>
  <si>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</si>
  <si>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</si>
  <si>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</si>
  <si>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</si>
  <si>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</si>
  <si>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</si>
  <si>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</si>
  <si>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</si>
  <si>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</si>
  <si>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</si>
  <si>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</si>
  <si>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</si>
  <si>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</si>
  <si>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</si>
  <si>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</si>
  <si>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</si>
  <si>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</si>
  <si>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</si>
  <si>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</si>
  <si>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</si>
  <si>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</si>
  <si>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</si>
  <si>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</si>
  <si>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</si>
  <si>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</si>
  <si>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</si>
  <si>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</si>
  <si>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</si>
  <si>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</si>
  <si>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</si>
  <si>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</si>
  <si>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</si>
  <si>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</si>
  <si>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</si>
  <si>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</si>
  <si>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</si>
  <si>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</si>
  <si>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</si>
  <si>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</si>
  <si>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</si>
  <si>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</si>
  <si>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</si>
  <si>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</si>
  <si>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</si>
  <si>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</si>
  <si>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</si>
  <si>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</si>
  <si>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</si>
  <si>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</si>
  <si>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</si>
  <si>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</si>
  <si>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</si>
  <si>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</si>
  <si>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</si>
  <si>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</si>
  <si>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</si>
  <si>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</si>
  <si>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</si>
  <si>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</si>
  <si>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</si>
  <si>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</si>
  <si>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</si>
  <si>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</si>
  <si>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</si>
  <si>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</si>
  <si>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</si>
  <si>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</si>
  <si>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</si>
  <si>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</si>
  <si>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</si>
  <si>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</si>
  <si>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</si>
  <si>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</si>
  <si>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</si>
  <si>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</si>
  <si>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</si>
  <si>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</si>
  <si>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</si>
  <si>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</si>
  <si>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</si>
  <si>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</si>
  <si>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</si>
  <si>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</si>
  <si>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</si>
  <si>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</si>
  <si>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</si>
  <si>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</si>
  <si>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</si>
  <si>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</si>
  <si>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</si>
  <si>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</si>
  <si>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</si>
  <si>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</si>
  <si>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</si>
  <si>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</si>
  <si>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</si>
  <si>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</si>
  <si>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</si>
  <si>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</si>
  <si>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</si>
  <si>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</si>
  <si>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</si>
  <si>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</si>
  <si>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</si>
  <si>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</si>
  <si>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</si>
  <si>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</si>
  <si>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</si>
  <si>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</si>
  <si>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</si>
  <si>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</si>
  <si>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</si>
  <si>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</si>
  <si>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</si>
  <si>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</si>
  <si>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</si>
  <si>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</si>
  <si>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</si>
  <si>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</si>
  <si>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</si>
  <si>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</si>
  <si>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</si>
  <si>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</si>
  <si>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</si>
  <si>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</si>
  <si>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</si>
  <si>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</si>
  <si>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</si>
  <si>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</si>
  <si>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</si>
  <si>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</si>
  <si>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</si>
  <si>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</si>
  <si>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</si>
  <si>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</si>
  <si>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</si>
  <si>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</si>
  <si>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</si>
  <si>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</si>
  <si>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</si>
  <si>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</si>
  <si>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</si>
  <si>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</si>
  <si>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</si>
  <si>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</si>
  <si>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</si>
  <si>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</si>
  <si>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</si>
  <si>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</si>
  <si>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</si>
  <si>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</si>
  <si>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</si>
  <si>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</si>
  <si>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</si>
  <si>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</si>
  <si>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</si>
  <si>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</si>
  <si>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</si>
  <si>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</si>
  <si>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</si>
  <si>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</si>
  <si>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</si>
  <si>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</si>
  <si>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</si>
  <si>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</si>
  <si>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</si>
  <si>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</si>
  <si>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</si>
  <si>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</si>
  <si>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</si>
  <si>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</si>
  <si>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</si>
  <si>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</si>
  <si>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</si>
  <si>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</si>
  <si>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</si>
  <si>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</si>
  <si>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</si>
  <si>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</si>
  <si>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</si>
  <si>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</si>
  <si>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</si>
  <si>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</si>
  <si>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</si>
  <si>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</si>
  <si>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</si>
  <si>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</si>
  <si>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</si>
  <si>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</si>
  <si>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</si>
  <si>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</si>
  <si>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</si>
  <si>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</si>
  <si>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</si>
  <si>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</si>
  <si>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</si>
  <si>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</si>
  <si>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</si>
  <si>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</si>
  <si>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</si>
  <si>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</si>
  <si>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</si>
  <si>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</si>
  <si>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</si>
  <si>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</si>
  <si>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</si>
  <si>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</si>
  <si>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</si>
  <si>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</si>
  <si>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</si>
  <si>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</si>
  <si>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</si>
  <si>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</si>
  <si>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</si>
  <si>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</si>
  <si>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</si>
  <si>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</si>
  <si>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</si>
  <si>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</si>
  <si>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</si>
  <si>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</si>
  <si>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</si>
  <si>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</si>
  <si>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</si>
  <si>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</si>
  <si>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</si>
  <si>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</si>
  <si>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</si>
  <si>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</si>
  <si>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</si>
  <si>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</si>
  <si>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</si>
  <si>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</si>
  <si>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</si>
  <si>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</si>
  <si>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</si>
  <si>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</si>
  <si>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</si>
  <si>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</si>
  <si>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</si>
  <si>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</si>
  <si>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</si>
  <si>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</si>
  <si>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</si>
  <si>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</si>
  <si>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</si>
  <si>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</si>
  <si>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</si>
  <si>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</si>
  <si>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</si>
  <si>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</si>
  <si>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</si>
  <si>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</si>
  <si>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</si>
  <si>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</si>
  <si>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</si>
  <si>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</si>
  <si>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</si>
  <si>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</si>
  <si>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</si>
  <si>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</si>
  <si>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</si>
  <si>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</si>
  <si>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</si>
  <si>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</si>
  <si>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</si>
  <si>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</si>
  <si>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</si>
  <si>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</si>
  <si>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</si>
  <si>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</si>
  <si>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</si>
  <si>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</si>
  <si>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</si>
  <si>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</si>
  <si>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</si>
  <si>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</si>
  <si>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</si>
  <si>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</si>
  <si>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</si>
  <si>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</si>
  <si>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</si>
  <si>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</si>
  <si>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</si>
  <si>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</si>
  <si>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</si>
  <si>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</si>
  <si>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</si>
  <si>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</si>
  <si>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</si>
  <si>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</si>
  <si>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</si>
  <si>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</si>
  <si>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</si>
  <si>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</si>
  <si>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</si>
  <si>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</si>
  <si>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</si>
  <si>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</si>
  <si>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</si>
  <si>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</si>
  <si>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</si>
  <si>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</si>
  <si>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</si>
  <si>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</si>
  <si>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</si>
  <si>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</si>
  <si>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</si>
  <si>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</si>
  <si>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</si>
  <si>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</si>
  <si>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</si>
  <si>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</si>
  <si>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</si>
  <si>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</si>
  <si>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</si>
  <si>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</si>
  <si>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</si>
  <si>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</si>
  <si>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</si>
  <si>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</si>
  <si>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</si>
  <si>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</si>
  <si>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</si>
  <si>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</si>
  <si>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</si>
  <si>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</si>
  <si>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</si>
  <si>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</si>
  <si>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</si>
  <si>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</si>
  <si>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</si>
  <si>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</si>
  <si>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</si>
  <si>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</si>
  <si>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</si>
  <si>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</si>
  <si>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</si>
  <si>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</si>
  <si>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</si>
  <si>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</si>
  <si>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</si>
  <si>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</si>
  <si>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</si>
  <si>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</si>
  <si>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</si>
  <si>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</si>
  <si>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</si>
  <si>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</si>
  <si>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</si>
  <si>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</si>
  <si>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</si>
  <si>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</si>
  <si>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</si>
  <si>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</si>
  <si>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</si>
  <si>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</si>
  <si>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</si>
  <si>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</si>
  <si>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</si>
  <si>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</si>
  <si>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</si>
  <si>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</si>
  <si>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</si>
  <si>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</si>
  <si>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</si>
  <si>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</si>
  <si>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</si>
  <si>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</si>
  <si>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</si>
  <si>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</si>
  <si>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</si>
  <si>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</si>
  <si>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</si>
  <si>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</si>
  <si>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</si>
  <si>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</si>
  <si>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</si>
  <si>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</si>
  <si>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</si>
  <si>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</si>
  <si>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</si>
  <si>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</si>
  <si>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</si>
  <si>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</si>
  <si>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</si>
  <si>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</si>
  <si>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</si>
  <si>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</si>
  <si>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</si>
  <si>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</si>
  <si>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</si>
  <si>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</si>
  <si>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</si>
  <si>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</si>
  <si>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</si>
  <si>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</si>
  <si>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</si>
  <si>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</si>
  <si>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</si>
  <si>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</si>
  <si>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</si>
  <si>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</si>
  <si>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</si>
  <si>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</si>
  <si>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</si>
  <si>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</si>
  <si>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</si>
  <si>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</si>
  <si>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</si>
  <si>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</si>
  <si>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</si>
  <si>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</si>
  <si>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</si>
  <si>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</si>
  <si>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</si>
  <si>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</si>
  <si>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</si>
  <si>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</si>
  <si>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</si>
  <si>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</si>
  <si>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</si>
  <si>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</si>
  <si>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</si>
  <si>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</si>
  <si>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</si>
  <si>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</si>
  <si>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</si>
  <si>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</si>
  <si>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</si>
  <si>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</si>
  <si>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</si>
  <si>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</si>
  <si>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</si>
  <si>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</si>
  <si>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</si>
  <si>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</si>
  <si>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</si>
  <si>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</si>
  <si>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</si>
  <si>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</si>
  <si>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</si>
  <si>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</si>
  <si>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</si>
  <si>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</si>
  <si>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</si>
  <si>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</si>
  <si>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</si>
  <si>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</si>
  <si>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</si>
  <si>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</si>
  <si>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</si>
  <si>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</si>
  <si>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</si>
  <si>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</si>
  <si>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</si>
  <si>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</si>
  <si>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</si>
  <si>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</si>
  <si>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</si>
  <si>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</si>
  <si>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</si>
  <si>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</si>
  <si>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</si>
  <si>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</si>
  <si>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</si>
  <si>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</si>
  <si>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</si>
  <si>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</si>
  <si>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</si>
  <si>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</si>
  <si>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</si>
  <si>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</si>
  <si>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</si>
  <si>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</si>
  <si>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</si>
  <si>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</si>
  <si>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</si>
  <si>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</si>
  <si>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</si>
  <si>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</si>
  <si>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</si>
  <si>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</si>
  <si>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</si>
  <si>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</si>
  <si>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</si>
  <si>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</si>
  <si>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</si>
  <si>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</si>
  <si>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</si>
  <si>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</si>
  <si>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</si>
  <si>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</si>
  <si>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</si>
  <si>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</si>
  <si>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</si>
  <si>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</si>
  <si>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</si>
  <si>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</si>
  <si>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</si>
  <si>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</si>
  <si>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</si>
  <si>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</si>
  <si>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</si>
  <si>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</si>
  <si>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</si>
  <si>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</si>
  <si>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</si>
  <si>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</si>
  <si>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</si>
  <si>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</si>
  <si>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</si>
  <si>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</si>
  <si>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</si>
  <si>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</si>
  <si>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</si>
  <si>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</si>
  <si>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</si>
  <si>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</si>
  <si>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</si>
  <si>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</si>
  <si>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</si>
  <si>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</si>
  <si>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</si>
  <si>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</si>
  <si>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</si>
  <si>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</si>
  <si>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</si>
  <si>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</si>
  <si>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</si>
  <si>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</si>
  <si>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</si>
  <si>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</si>
  <si>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</si>
  <si>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</si>
  <si>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</si>
  <si>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</si>
  <si>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</si>
  <si>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</si>
  <si>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</si>
  <si>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</si>
  <si>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</si>
  <si>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</si>
  <si>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</si>
  <si>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</si>
  <si>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</si>
  <si>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</si>
  <si>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</si>
  <si>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</si>
  <si>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</si>
  <si>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</si>
  <si>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</si>
  <si>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</si>
  <si>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</si>
  <si>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</si>
  <si>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</si>
  <si>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</si>
  <si>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</si>
  <si>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</si>
  <si>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</si>
  <si>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</si>
  <si>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</si>
  <si>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</si>
  <si>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</si>
  <si>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</si>
  <si>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</si>
  <si>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</si>
  <si>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</si>
  <si>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</si>
  <si>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</si>
  <si>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</si>
  <si>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</si>
  <si>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</si>
  <si>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</si>
  <si>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</si>
  <si>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</si>
  <si>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</si>
  <si>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</si>
  <si>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</si>
  <si>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</si>
  <si>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</si>
  <si>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</si>
  <si>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</si>
  <si>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</si>
  <si>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</si>
  <si>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</si>
  <si>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</si>
  <si>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</si>
  <si>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</si>
  <si>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</si>
  <si>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</si>
  <si>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</si>
  <si>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</si>
  <si>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</si>
  <si>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</si>
  <si>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</si>
  <si>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</si>
  <si>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</si>
  <si>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</si>
  <si>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</si>
  <si>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</si>
  <si>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</si>
  <si>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</si>
  <si>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</si>
  <si>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</si>
  <si>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</si>
  <si>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</si>
  <si>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</si>
  <si>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</si>
  <si>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</si>
  <si>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</si>
  <si>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</si>
  <si>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</si>
  <si>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</si>
  <si>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</si>
  <si>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</si>
  <si>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</si>
  <si>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</si>
  <si>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</si>
  <si>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</si>
  <si>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</si>
  <si>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</si>
  <si>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</si>
  <si>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</si>
  <si>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</si>
  <si>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</si>
  <si>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</si>
  <si>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</si>
  <si>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</si>
  <si>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</si>
  <si>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</si>
  <si>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</si>
  <si>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</si>
  <si>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</si>
  <si>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</si>
  <si>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</si>
  <si>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</si>
  <si>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</si>
  <si>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</si>
  <si>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</si>
  <si>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</si>
  <si>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</si>
  <si>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</si>
  <si>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</si>
  <si>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</si>
  <si>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</si>
  <si>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</si>
  <si>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</si>
  <si>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</si>
  <si>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</si>
  <si>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</si>
  <si>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</si>
  <si>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</si>
  <si>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</si>
  <si>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</si>
  <si>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</si>
  <si>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</si>
  <si>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</si>
  <si>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</si>
  <si>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</si>
  <si>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</si>
  <si>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</si>
  <si>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</si>
  <si>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</si>
  <si>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</si>
  <si>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</si>
  <si>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</si>
  <si>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</si>
  <si>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</si>
  <si>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</si>
  <si>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</si>
  <si>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</si>
  <si>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</si>
  <si>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</si>
  <si>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</si>
  <si>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</si>
  <si>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</si>
  <si>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</si>
  <si>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</si>
  <si>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</si>
  <si>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</si>
  <si>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</si>
  <si>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</si>
  <si>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</si>
  <si>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</si>
  <si>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</si>
  <si>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</si>
  <si>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</si>
  <si>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</si>
  <si>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</si>
  <si>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</si>
  <si>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</si>
  <si>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</si>
  <si>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</si>
  <si>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</si>
  <si>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</si>
  <si>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</si>
  <si>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</si>
  <si>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</si>
  <si>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</si>
  <si>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</si>
  <si>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</si>
  <si>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</si>
  <si>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</si>
  <si>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</si>
  <si>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</si>
  <si>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</si>
  <si>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</si>
  <si>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</si>
  <si>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</si>
  <si>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</si>
  <si>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</si>
  <si>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</si>
  <si>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</si>
  <si>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</si>
  <si>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</si>
  <si>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</si>
  <si>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</si>
  <si>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</si>
  <si>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</si>
  <si>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</si>
  <si>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</si>
  <si>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</si>
  <si>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</si>
  <si>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</si>
  <si>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</si>
  <si>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</si>
  <si>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</si>
  <si>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</si>
  <si>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</si>
  <si>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</si>
  <si>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</si>
  <si>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</si>
  <si>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</si>
  <si>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</si>
  <si>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</si>
  <si>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</si>
  <si>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</si>
  <si>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</si>
  <si>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</si>
  <si>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</si>
  <si>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</si>
  <si>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</si>
  <si>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</si>
  <si>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</si>
  <si>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</si>
  <si>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</si>
  <si>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</si>
  <si>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</si>
  <si>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</si>
  <si>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</si>
  <si>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</si>
  <si>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</si>
  <si>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</si>
  <si>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</si>
  <si>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</si>
  <si>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</si>
  <si>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</si>
  <si>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</si>
  <si>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</si>
  <si>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</si>
  <si>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</si>
  <si>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</si>
  <si>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</si>
  <si>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</si>
  <si>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</si>
  <si>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</si>
  <si>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</si>
  <si>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</si>
  <si>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</si>
  <si>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</si>
  <si>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</si>
  <si>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</si>
  <si>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</si>
  <si>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</si>
  <si>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</si>
  <si>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</si>
  <si>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</si>
  <si>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</si>
  <si>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</si>
  <si>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</si>
  <si>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</si>
  <si>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</si>
  <si>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</si>
  <si>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</si>
  <si>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</si>
  <si>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</si>
  <si>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</si>
  <si>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</si>
  <si>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</si>
  <si>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</si>
  <si>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</si>
  <si>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</si>
  <si>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</si>
  <si>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</si>
  <si>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</si>
  <si>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</si>
  <si>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</si>
  <si>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</si>
  <si>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</si>
  <si>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</si>
  <si>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</si>
  <si>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</si>
  <si>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</si>
  <si>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</si>
  <si>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</si>
  <si>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</si>
  <si>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</si>
  <si>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</si>
  <si>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</si>
  <si>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</si>
  <si>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</si>
  <si>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</si>
  <si>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</si>
  <si>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</si>
  <si>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</si>
  <si>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</si>
  <si>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</si>
  <si>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</si>
  <si>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</si>
  <si>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</si>
  <si>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</si>
  <si>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</si>
  <si>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</si>
  <si>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</si>
  <si>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</si>
  <si>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</si>
  <si>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</si>
  <si>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</si>
  <si>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</si>
  <si>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</si>
  <si>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</si>
  <si>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</si>
  <si>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</si>
  <si>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</si>
  <si>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</si>
  <si>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</si>
  <si>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</si>
  <si>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</si>
  <si>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</si>
  <si>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</si>
  <si>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</si>
  <si>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</si>
  <si>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</si>
  <si>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</si>
  <si>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</si>
  <si>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</si>
  <si>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</si>
  <si>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</si>
  <si>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</si>
  <si>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</si>
  <si>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</si>
  <si>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</si>
  <si>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</si>
  <si>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</si>
  <si>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</si>
  <si>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</si>
  <si>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</si>
  <si>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</si>
  <si>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</si>
  <si>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</si>
  <si>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</si>
  <si>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</si>
  <si>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</si>
  <si>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</si>
  <si>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</si>
  <si>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</si>
  <si>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</si>
  <si>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</si>
  <si>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</si>
  <si>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</si>
  <si>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</si>
  <si>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</si>
  <si>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</si>
  <si>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</si>
  <si>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</si>
  <si>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</si>
  <si>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</si>
  <si>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</si>
  <si>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</si>
  <si>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</si>
  <si>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</si>
  <si>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</si>
  <si>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</si>
  <si>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</si>
  <si>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</si>
  <si>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</si>
  <si>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</si>
  <si>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</si>
  <si>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</si>
  <si>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</si>
  <si>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</si>
  <si>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</si>
  <si>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</si>
  <si>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</si>
  <si>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</si>
  <si>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</si>
  <si>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</si>
  <si>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</si>
  <si>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</si>
  <si>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</si>
  <si>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</si>
  <si>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</si>
  <si>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</si>
  <si>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</si>
  <si>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</si>
  <si>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</si>
  <si>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</si>
  <si>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</si>
  <si>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</si>
  <si>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</si>
  <si>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</si>
  <si>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</si>
  <si>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</si>
  <si>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</si>
  <si>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</si>
  <si>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</si>
  <si>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</si>
  <si>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</si>
  <si>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</si>
  <si>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</si>
  <si>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</si>
  <si>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</si>
  <si>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</si>
  <si>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</si>
  <si>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</si>
  <si>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</si>
  <si>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</si>
  <si>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</si>
  <si>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</si>
  <si>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</si>
  <si>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</si>
  <si>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</si>
  <si>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</si>
  <si>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</si>
  <si>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</si>
  <si>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</si>
  <si>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</si>
  <si>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</si>
  <si>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</si>
  <si>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</si>
  <si>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</si>
  <si>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</si>
  <si>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</si>
  <si>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</si>
  <si>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</si>
  <si>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</si>
  <si>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</si>
  <si>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</si>
  <si>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</si>
  <si>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</si>
  <si>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</si>
  <si>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</si>
  <si>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</si>
  <si>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</si>
  <si>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</si>
  <si>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</si>
  <si>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</si>
  <si>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</si>
  <si>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</si>
  <si>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</si>
  <si>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</si>
  <si>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</si>
  <si>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</si>
  <si>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</si>
  <si>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</si>
  <si>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</si>
  <si>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</si>
  <si>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</si>
  <si>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</si>
  <si>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</si>
  <si>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</si>
  <si>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</si>
  <si>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</si>
  <si>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</si>
  <si>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</si>
  <si>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</si>
  <si>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</si>
  <si>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</si>
  <si>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</si>
  <si>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</si>
  <si>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</si>
  <si>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</si>
  <si>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</si>
  <si>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</si>
  <si>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</si>
  <si>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</si>
  <si>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</si>
  <si>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</si>
  <si>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</si>
  <si>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</si>
  <si>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</si>
  <si>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</si>
  <si>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</si>
  <si>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</si>
  <si>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</si>
  <si>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</si>
  <si>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</si>
  <si>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</si>
  <si>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</si>
  <si>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</si>
  <si>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</si>
  <si>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</si>
  <si>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</si>
  <si>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</si>
  <si>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</si>
  <si>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</si>
  <si>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</si>
  <si>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</si>
  <si>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</si>
  <si>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</si>
  <si>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</si>
  <si>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</si>
  <si>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</si>
  <si>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</si>
  <si>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</si>
  <si>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</si>
  <si>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</si>
  <si>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</si>
  <si>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</si>
  <si>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</si>
  <si>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</si>
  <si>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</si>
  <si>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</si>
  <si>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</si>
  <si>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</si>
  <si>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</si>
  <si>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</si>
  <si>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</si>
  <si>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</si>
  <si>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</si>
  <si>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</si>
  <si>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</si>
  <si>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</si>
  <si>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</si>
  <si>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</si>
  <si>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</si>
  <si>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</si>
  <si>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</si>
  <si>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</si>
  <si>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</si>
  <si>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</si>
  <si>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</si>
  <si>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</si>
  <si>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</si>
  <si>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</si>
  <si>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</si>
  <si>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</si>
  <si>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</si>
  <si>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</si>
  <si>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</si>
  <si>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</si>
  <si>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</si>
  <si>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</si>
  <si>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</si>
  <si>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</si>
  <si>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</si>
  <si>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</si>
  <si>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</si>
  <si>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</si>
  <si>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</si>
  <si>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</si>
  <si>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</si>
  <si>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</si>
  <si>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</si>
  <si>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</si>
  <si>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</si>
  <si>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</si>
  <si>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</si>
  <si>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</si>
  <si>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</si>
  <si>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</si>
  <si>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</si>
  <si>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</si>
  <si>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</si>
  <si>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</si>
  <si>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</si>
  <si>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</si>
  <si>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</si>
  <si>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</si>
  <si>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</si>
  <si>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</si>
  <si>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</si>
  <si>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</si>
  <si>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</si>
  <si>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</si>
  <si>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</si>
  <si>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</si>
  <si>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</si>
  <si>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</si>
  <si>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</si>
  <si>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</si>
  <si>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</si>
  <si>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</si>
  <si>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</si>
  <si>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</si>
  <si>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</si>
  <si>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</si>
  <si>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</si>
  <si>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</si>
  <si>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</si>
  <si>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</si>
  <si>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</si>
  <si>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</si>
  <si>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</si>
  <si>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</si>
  <si>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</si>
  <si>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</si>
  <si>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</si>
  <si>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</si>
  <si>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</si>
  <si>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</si>
  <si>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</si>
  <si>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</si>
  <si>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</si>
  <si>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</si>
  <si>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</si>
  <si>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</si>
  <si>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</si>
  <si>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</si>
  <si>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</si>
  <si>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</si>
  <si>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</si>
  <si>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</si>
  <si>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</si>
  <si>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</si>
  <si>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</si>
  <si>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</si>
  <si>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</si>
  <si>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</si>
  <si>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</si>
  <si>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</si>
  <si>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</si>
  <si>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</si>
  <si>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</si>
  <si>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</si>
  <si>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</si>
  <si>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</si>
  <si>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</si>
  <si>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</si>
  <si>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</si>
  <si>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</si>
  <si>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</si>
  <si>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</si>
  <si>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</si>
  <si>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</si>
  <si>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</si>
  <si>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</si>
  <si>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</si>
  <si>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</si>
  <si>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</si>
  <si>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</si>
  <si>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</si>
  <si>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</si>
  <si>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</si>
  <si>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</si>
  <si>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</si>
  <si>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</si>
  <si>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</si>
  <si>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</si>
  <si>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</si>
  <si>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</si>
  <si>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</si>
  <si>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</si>
  <si>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</si>
  <si>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</si>
  <si>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</si>
  <si>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</si>
  <si>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</si>
  <si>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</si>
  <si>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</si>
  <si>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</si>
  <si>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</si>
  <si>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</si>
  <si>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</si>
  <si>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</si>
  <si>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</si>
  <si>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</si>
  <si>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</si>
  <si>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</si>
  <si>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</si>
  <si>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</si>
  <si>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</si>
  <si>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</si>
  <si>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</si>
  <si>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</si>
  <si>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</si>
  <si>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</si>
  <si>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</si>
  <si>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</si>
  <si>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</si>
  <si>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</si>
  <si>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</si>
  <si>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</si>
  <si>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</si>
  <si>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</si>
  <si>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</si>
  <si>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</si>
  <si>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</si>
  <si>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</si>
  <si>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</si>
  <si>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</si>
  <si>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</si>
  <si>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</si>
  <si>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</si>
  <si>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</si>
  <si>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</si>
  <si>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</si>
  <si>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</si>
  <si>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</si>
  <si>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</si>
  <si>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</si>
  <si>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</si>
  <si>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</si>
  <si>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</si>
  <si>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</si>
  <si>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</si>
  <si>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</si>
  <si>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</si>
  <si>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</si>
  <si>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</si>
  <si>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</si>
  <si>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</si>
  <si>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</si>
  <si>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</si>
  <si>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</si>
  <si>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</si>
  <si>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</si>
  <si>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</si>
  <si>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</si>
  <si>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</si>
  <si>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</si>
  <si>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</si>
  <si>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</si>
  <si>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</si>
  <si>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</si>
  <si>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</si>
  <si>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</si>
  <si>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</si>
  <si>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</si>
  <si>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</si>
  <si>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</si>
  <si>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</si>
  <si>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</si>
  <si>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</si>
  <si>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</si>
  <si>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</si>
  <si>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</si>
  <si>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</si>
  <si>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</si>
  <si>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</si>
  <si>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</si>
  <si>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</si>
  <si>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</si>
  <si>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</si>
  <si>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</si>
  <si>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</si>
  <si>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</si>
  <si>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</si>
  <si>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</si>
  <si>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</si>
  <si>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</si>
  <si>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</si>
  <si>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</si>
  <si>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</si>
  <si>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</si>
  <si>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</si>
  <si>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</si>
  <si>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</si>
  <si>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</si>
  <si>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</si>
  <si>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</si>
  <si>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</si>
  <si>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</si>
  <si>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</si>
  <si>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</si>
  <si>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</si>
  <si>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</si>
  <si>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</si>
  <si>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</si>
  <si>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</si>
  <si>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</si>
  <si>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</si>
  <si>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</si>
  <si>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</si>
  <si>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</si>
  <si>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</si>
  <si>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</si>
  <si>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</si>
  <si>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</si>
  <si>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</si>
  <si>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</si>
  <si>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</si>
  <si>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</si>
  <si>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</si>
  <si>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</si>
  <si>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</si>
  <si>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</si>
  <si>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</si>
  <si>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</si>
  <si>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</si>
  <si>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</si>
  <si>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</si>
  <si>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</si>
  <si>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</si>
  <si>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</si>
  <si>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</si>
  <si>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</si>
  <si>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</si>
  <si>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</si>
  <si>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</si>
  <si>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</si>
  <si>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</si>
  <si>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</si>
  <si>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</si>
  <si>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</si>
  <si>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</si>
  <si>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</si>
  <si>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</si>
  <si>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</si>
  <si>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</si>
  <si>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</si>
  <si>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</si>
  <si>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</si>
  <si>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</si>
  <si>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</si>
  <si>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</si>
  <si>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</si>
  <si>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</si>
  <si>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</si>
  <si>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</si>
  <si>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</si>
  <si>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</si>
  <si>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</si>
  <si>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</si>
  <si>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</si>
  <si>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</si>
  <si>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</si>
  <si>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</si>
  <si>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</si>
  <si>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</si>
  <si>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</si>
  <si>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</si>
  <si>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</si>
  <si>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</si>
  <si>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</si>
  <si>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</si>
  <si>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</si>
  <si>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</si>
  <si>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</si>
  <si>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</si>
  <si>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</si>
  <si>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</si>
  <si>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</si>
  <si>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</si>
  <si>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</si>
  <si>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</si>
  <si>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</si>
  <si>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</si>
  <si>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</si>
  <si>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</si>
  <si>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</si>
  <si>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</si>
  <si>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</si>
  <si>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</si>
  <si>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</si>
  <si>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</si>
  <si>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</si>
  <si>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</si>
  <si>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</si>
  <si>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</si>
  <si>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</si>
  <si>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</si>
  <si>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</si>
  <si>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</si>
  <si>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</si>
  <si>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</si>
  <si>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</si>
  <si>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</si>
  <si>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</si>
  <si>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</si>
  <si>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</si>
  <si>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</si>
  <si>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</si>
  <si>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</si>
  <si>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</si>
  <si>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</si>
  <si>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</si>
  <si>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</si>
  <si>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</si>
  <si>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</si>
  <si>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</si>
  <si>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</si>
  <si>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</si>
  <si>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</si>
  <si>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</si>
  <si>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</si>
  <si>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</si>
  <si>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</si>
  <si>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</si>
  <si>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</si>
  <si>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</si>
  <si>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</si>
  <si>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</si>
  <si>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</si>
  <si>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</si>
  <si>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</si>
  <si>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</si>
  <si>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</si>
  <si>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</si>
  <si>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</si>
  <si>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</si>
  <si>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</si>
  <si>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</si>
  <si>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</si>
  <si>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</si>
  <si>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</si>
  <si>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</si>
  <si>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</si>
  <si>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</si>
  <si>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</si>
  <si>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</si>
  <si>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</si>
  <si>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</si>
  <si>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</si>
  <si>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</si>
  <si>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</si>
  <si>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</si>
  <si>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</si>
  <si>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</si>
  <si>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</si>
  <si>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</si>
  <si>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</si>
  <si>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</si>
  <si>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</si>
  <si>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</si>
  <si>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</si>
  <si>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</si>
  <si>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</si>
  <si>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</si>
  <si>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</si>
  <si>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</si>
  <si>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</si>
  <si>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</si>
  <si>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</si>
  <si>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</si>
  <si>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</si>
  <si>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</si>
  <si>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</si>
  <si>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</si>
  <si>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</si>
  <si>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</si>
  <si>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</si>
  <si>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</si>
  <si>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</si>
  <si>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</si>
  <si>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</si>
  <si>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</si>
  <si>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</si>
  <si>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</si>
  <si>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</si>
  <si>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</si>
  <si>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</si>
  <si>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</si>
  <si>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</si>
  <si>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</si>
  <si>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</si>
  <si>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</si>
  <si>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</si>
  <si>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</si>
  <si>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</si>
  <si>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</si>
  <si>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</si>
  <si>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</si>
  <si>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</si>
  <si>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</si>
  <si>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</si>
  <si>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</si>
  <si>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</si>
  <si>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</si>
  <si>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</si>
  <si>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</si>
  <si>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</si>
  <si>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</si>
  <si>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</si>
  <si>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</si>
  <si>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</si>
  <si>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</si>
  <si>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</si>
  <si>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</si>
  <si>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</si>
  <si>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</si>
  <si>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</si>
  <si>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</si>
  <si>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</si>
  <si>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</si>
  <si>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</si>
  <si>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</si>
  <si>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</si>
  <si>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</si>
  <si>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</si>
  <si>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</si>
  <si>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</si>
  <si>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</si>
  <si>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</si>
  <si>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</si>
  <si>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</si>
  <si>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</si>
  <si>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</si>
  <si>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</si>
  <si>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</si>
  <si>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</si>
  <si>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</si>
  <si>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</si>
  <si>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</si>
  <si>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</si>
  <si>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</si>
  <si>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</si>
  <si>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</si>
  <si>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</si>
  <si>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</si>
  <si>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</si>
  <si>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</si>
  <si>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</si>
  <si>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</si>
  <si>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</si>
  <si>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</si>
  <si>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</si>
  <si>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</si>
  <si>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</si>
  <si>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</si>
  <si>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</si>
  <si>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</si>
  <si>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</si>
  <si>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</si>
  <si>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</si>
  <si>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</si>
  <si>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</si>
  <si>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</si>
  <si>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</si>
  <si>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</si>
  <si>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</si>
  <si>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</si>
  <si>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</si>
  <si>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</si>
  <si>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</si>
  <si>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</si>
  <si>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</si>
  <si>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</si>
  <si>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</si>
  <si>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</si>
  <si>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</si>
  <si>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</si>
  <si>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</si>
  <si>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</si>
  <si>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</si>
  <si>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</si>
  <si>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</si>
  <si>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</si>
  <si>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</si>
  <si>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</si>
  <si>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</si>
  <si>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</si>
  <si>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</si>
  <si>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</si>
  <si>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</si>
  <si>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</si>
  <si>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</si>
  <si>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</si>
  <si>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</si>
  <si>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</si>
  <si>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</si>
  <si>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</si>
  <si>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</si>
  <si>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</si>
  <si>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</si>
  <si>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</si>
  <si>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</si>
  <si>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</si>
  <si>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</si>
  <si>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</si>
  <si>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</si>
  <si>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</si>
  <si>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</si>
  <si>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</si>
  <si>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</si>
  <si>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</si>
  <si>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</si>
  <si>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</si>
  <si>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</si>
  <si>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</si>
  <si>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</si>
  <si>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</si>
  <si>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</si>
  <si>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</si>
  <si>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</si>
  <si>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</si>
  <si>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</si>
  <si>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</si>
  <si>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</si>
  <si>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</si>
  <si>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</si>
  <si>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</si>
  <si>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</si>
  <si>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</si>
  <si>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</si>
  <si>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</si>
  <si>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</si>
  <si>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</si>
  <si>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</si>
  <si>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</si>
  <si>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</si>
  <si>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</si>
  <si>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</si>
  <si>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</si>
  <si>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</si>
  <si>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</si>
  <si>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</si>
  <si>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</si>
  <si>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</si>
  <si>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</si>
  <si>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</si>
  <si>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</si>
  <si>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</si>
  <si>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</si>
  <si>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</si>
  <si>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</si>
  <si>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</si>
  <si>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</si>
  <si>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</si>
  <si>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</si>
  <si>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</si>
  <si>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</si>
  <si>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</si>
  <si>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</si>
  <si>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</si>
  <si>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</si>
  <si>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</si>
  <si>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</si>
  <si>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</si>
  <si>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</si>
  <si>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</si>
  <si>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</si>
  <si>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</si>
  <si>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</si>
  <si>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</si>
  <si>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</si>
  <si>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</si>
  <si>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</si>
  <si>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</si>
  <si>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</si>
  <si>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</si>
  <si>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</si>
  <si>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</si>
  <si>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</si>
  <si>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</si>
  <si>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</si>
  <si>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</si>
  <si>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</si>
  <si>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</si>
  <si>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</si>
  <si>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</si>
  <si>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</si>
  <si>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</si>
  <si>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</si>
  <si>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</si>
  <si>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</si>
  <si>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</si>
  <si>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</si>
  <si>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</si>
  <si>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</si>
  <si>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</si>
  <si>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</si>
  <si>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</si>
  <si>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</si>
  <si>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</si>
  <si>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</si>
  <si>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</si>
  <si>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</si>
  <si>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</si>
  <si>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</si>
  <si>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</si>
  <si>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</si>
  <si>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</si>
  <si>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</si>
  <si>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</si>
  <si>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</si>
  <si>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</si>
  <si>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</si>
  <si>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</si>
  <si>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</si>
  <si>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</si>
  <si>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</si>
  <si>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</si>
  <si>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</si>
  <si>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</si>
  <si>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</si>
  <si>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</si>
  <si>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</si>
  <si>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</si>
  <si>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</si>
  <si>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</si>
  <si>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</si>
  <si>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</si>
  <si>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</si>
  <si>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</si>
  <si>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</si>
  <si>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</si>
  <si>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</si>
  <si>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</si>
  <si>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</si>
  <si>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</si>
  <si>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</si>
  <si>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</si>
  <si>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</si>
  <si>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</si>
  <si>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</si>
  <si>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</si>
  <si>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</si>
  <si>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</si>
  <si>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</si>
  <si>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</si>
  <si>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</si>
  <si>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</si>
  <si>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</si>
  <si>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</si>
  <si>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</si>
  <si>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</si>
  <si>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</si>
  <si>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</si>
  <si>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</si>
  <si>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</si>
  <si>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</si>
  <si>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</si>
  <si>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</si>
  <si>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</si>
  <si>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</si>
  <si>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</si>
  <si>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</si>
  <si>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</si>
  <si>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</si>
  <si>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</si>
  <si>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</si>
  <si>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</si>
  <si>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</si>
  <si>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</si>
  <si>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</si>
  <si>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</si>
  <si>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</si>
  <si>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</si>
  <si>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</si>
  <si>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</si>
  <si>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</si>
  <si>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</si>
  <si>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</si>
  <si>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</si>
  <si>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</si>
  <si>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</si>
  <si>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</si>
  <si>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</si>
  <si>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</si>
  <si>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</si>
  <si>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</si>
  <si>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</si>
  <si>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</si>
  <si>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</si>
  <si>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</si>
  <si>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</si>
  <si>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</si>
  <si>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</si>
  <si>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</si>
  <si>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</si>
  <si>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</si>
  <si>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</si>
  <si>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</si>
  <si>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</si>
  <si>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</si>
  <si>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</si>
  <si>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</si>
  <si>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</si>
  <si>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</si>
  <si>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</si>
  <si>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</si>
  <si>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</si>
  <si>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</si>
  <si>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</si>
  <si>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</si>
  <si>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</si>
  <si>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</si>
  <si>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</si>
  <si>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</si>
  <si>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</si>
  <si>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</si>
  <si>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</si>
  <si>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</si>
  <si>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</si>
  <si>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</si>
  <si>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</si>
  <si>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</si>
  <si>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</si>
  <si>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</si>
  <si>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</si>
  <si>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</si>
  <si>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</si>
  <si>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</si>
  <si>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</si>
  <si>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</si>
  <si>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</si>
  <si>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</si>
  <si>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</si>
  <si>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</si>
  <si>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</si>
  <si>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</si>
  <si>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</si>
  <si>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</si>
  <si>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</si>
  <si>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</si>
  <si>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</si>
  <si>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</si>
  <si>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</si>
  <si>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</si>
  <si>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</si>
  <si>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</si>
  <si>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</si>
  <si>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</si>
  <si>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</si>
  <si>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</si>
  <si>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</si>
  <si>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</si>
  <si>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</si>
  <si>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</si>
  <si>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</si>
  <si>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</si>
  <si>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</si>
  <si>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</si>
  <si>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</si>
  <si>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</si>
  <si>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</si>
  <si>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</si>
  <si>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</si>
  <si>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</si>
  <si>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</si>
  <si>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</si>
  <si>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</si>
  <si>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</si>
  <si>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</si>
  <si>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</si>
  <si>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</si>
  <si>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</si>
  <si>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</si>
  <si>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</si>
  <si>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</si>
  <si>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</si>
  <si>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</si>
  <si>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</si>
  <si>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</si>
  <si>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</si>
  <si>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</si>
  <si>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</si>
  <si>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</si>
  <si>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</si>
  <si>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</si>
  <si>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</si>
  <si>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</si>
  <si>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</si>
  <si>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</si>
  <si>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</si>
  <si>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</si>
  <si>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</si>
  <si>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</si>
  <si>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</si>
  <si>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</si>
  <si>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</si>
  <si>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</si>
  <si>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</si>
  <si>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</si>
  <si>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</si>
  <si>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</si>
  <si>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</si>
  <si>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</si>
  <si>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</si>
  <si>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</si>
  <si>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</si>
  <si>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</si>
  <si>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</si>
  <si>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</si>
  <si>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</si>
  <si>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</si>
  <si>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</si>
  <si>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</si>
  <si>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</si>
  <si>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</si>
  <si>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</si>
  <si>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</si>
  <si>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</si>
  <si>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</si>
  <si>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</si>
  <si>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</si>
  <si>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</si>
  <si>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</si>
  <si>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</si>
  <si>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</si>
  <si>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</si>
  <si>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</si>
  <si>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</si>
  <si>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</si>
  <si>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</si>
  <si>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</si>
  <si>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</si>
  <si>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</si>
  <si>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</si>
  <si>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</si>
  <si>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</si>
  <si>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</si>
  <si>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</si>
  <si>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</si>
  <si>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</si>
  <si>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</si>
  <si>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</si>
  <si>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</si>
  <si>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</si>
  <si>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</si>
  <si>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</si>
  <si>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</si>
  <si>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</si>
  <si>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</si>
  <si>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</si>
  <si>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</si>
  <si>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</si>
  <si>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</si>
  <si>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</si>
  <si>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</si>
  <si>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</si>
  <si>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</si>
  <si>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</si>
  <si>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</si>
  <si>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</si>
  <si>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</si>
  <si>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</si>
  <si>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</si>
  <si>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</si>
  <si>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</si>
  <si>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</si>
  <si>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</si>
  <si>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</si>
  <si>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</si>
  <si>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</si>
  <si>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</si>
  <si>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</si>
  <si>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</si>
  <si>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</si>
  <si>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</si>
  <si>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</si>
  <si>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</si>
  <si>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</si>
  <si>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</si>
  <si>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</si>
  <si>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</si>
  <si>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</si>
  <si>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</si>
  <si>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</si>
  <si>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</si>
  <si>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</si>
  <si>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</si>
  <si>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</si>
  <si>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</si>
  <si>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</si>
  <si>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</si>
  <si>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</si>
  <si>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</si>
  <si>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</si>
  <si>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</si>
  <si>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</si>
  <si>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</si>
  <si>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</si>
  <si>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</si>
  <si>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</si>
  <si>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</si>
  <si>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</si>
  <si>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</si>
  <si>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</si>
  <si>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</si>
  <si>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</si>
  <si>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</si>
  <si>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</si>
  <si>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</si>
  <si>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</si>
  <si>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</si>
  <si>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</si>
  <si>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</si>
  <si>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</si>
  <si>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</si>
  <si>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</si>
  <si>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</si>
  <si>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</si>
  <si>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</si>
  <si>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</si>
  <si>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</si>
  <si>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</si>
  <si>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</si>
  <si>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</si>
  <si>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</si>
  <si>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</si>
  <si>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</si>
  <si>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</si>
  <si>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</si>
  <si>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</si>
  <si>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</si>
  <si>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</si>
  <si>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</si>
  <si>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</si>
  <si>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</si>
  <si>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</si>
  <si>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</si>
  <si>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</si>
  <si>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</si>
  <si>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</si>
  <si>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</si>
  <si>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</si>
  <si>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</si>
  <si>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</si>
  <si>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</si>
  <si>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</si>
  <si>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</si>
  <si>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</si>
  <si>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</si>
  <si>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</si>
  <si>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</si>
  <si>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</si>
  <si>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</si>
  <si>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</si>
  <si>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</si>
  <si>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</si>
  <si>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</si>
  <si>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</si>
  <si>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</si>
  <si>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</si>
  <si>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</si>
  <si>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</si>
  <si>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</si>
  <si>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</si>
  <si>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</si>
  <si>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</si>
  <si>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</si>
  <si>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</si>
  <si>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</si>
  <si>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</si>
  <si>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</si>
  <si>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</si>
  <si>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</si>
  <si>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</si>
  <si>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</si>
  <si>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</si>
  <si>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</si>
  <si>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</si>
  <si>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</si>
  <si>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</si>
  <si>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</si>
  <si>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</si>
  <si>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</si>
  <si>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</si>
  <si>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</si>
  <si>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</si>
  <si>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</si>
  <si>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</si>
  <si>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</si>
  <si>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</si>
  <si>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</si>
  <si>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</si>
  <si>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</si>
  <si>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</si>
  <si>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</si>
  <si>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</si>
  <si>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</si>
  <si>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</si>
  <si>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</si>
  <si>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</si>
  <si>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</si>
  <si>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</si>
  <si>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</si>
  <si>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</si>
  <si>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</si>
  <si>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</si>
  <si>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</si>
  <si>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</si>
  <si>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</si>
  <si>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</si>
  <si>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</si>
  <si>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</si>
  <si>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</si>
  <si>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</si>
  <si>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</si>
  <si>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</si>
  <si>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</si>
  <si>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</si>
  <si>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</si>
  <si>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</si>
  <si>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</si>
  <si>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</si>
  <si>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</si>
  <si>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</si>
  <si>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</si>
  <si>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</si>
  <si>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</si>
  <si>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</si>
  <si>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</si>
  <si>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</si>
  <si>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</si>
  <si>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</si>
  <si>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</si>
  <si>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</si>
  <si>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</si>
  <si>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</si>
  <si>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</si>
  <si>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</si>
  <si>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</si>
  <si>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</si>
  <si>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</si>
  <si>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</si>
  <si>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</si>
  <si>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</si>
  <si>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</si>
  <si>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</si>
  <si>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</si>
  <si>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</si>
  <si>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</si>
  <si>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</si>
  <si>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</si>
  <si>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</si>
  <si>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</si>
  <si>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</si>
  <si>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</si>
  <si>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</si>
  <si>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</si>
  <si>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</si>
  <si>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</si>
  <si>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</si>
  <si>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</si>
  <si>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</si>
  <si>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</si>
  <si>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</si>
  <si>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</si>
  <si>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</si>
  <si>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</si>
  <si>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</si>
  <si>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</si>
  <si>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</si>
  <si>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</si>
  <si>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</si>
  <si>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</si>
  <si>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</si>
  <si>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</si>
  <si>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</si>
  <si>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</si>
  <si>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</si>
  <si>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</si>
  <si>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</si>
  <si>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</si>
  <si>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</si>
  <si>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</si>
  <si>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</si>
  <si>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</si>
  <si>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</si>
  <si>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</si>
  <si>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</si>
  <si>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</si>
  <si>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</si>
  <si>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</si>
  <si>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</si>
  <si>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</si>
  <si>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</si>
  <si>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</si>
  <si>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</si>
  <si>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</si>
  <si>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</si>
  <si>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</si>
  <si>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</si>
  <si>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</si>
  <si>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</si>
  <si>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</si>
  <si>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</si>
  <si>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</si>
  <si>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</si>
  <si>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</si>
  <si>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</si>
  <si>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</si>
  <si>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</si>
  <si>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</si>
  <si>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</si>
  <si>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</si>
  <si>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</si>
  <si>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</si>
  <si>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</si>
  <si>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</si>
  <si>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</si>
  <si>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</si>
  <si>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</si>
  <si>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</si>
  <si>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</si>
  <si>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</si>
  <si>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</si>
  <si>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</si>
  <si>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</si>
  <si>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</si>
  <si>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</si>
  <si>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</si>
  <si>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</si>
  <si>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</si>
  <si>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</si>
  <si>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</si>
  <si>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</si>
  <si>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</si>
  <si>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</si>
  <si>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</si>
  <si>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</si>
  <si>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</si>
  <si>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</si>
  <si>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</si>
  <si>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</si>
  <si>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</si>
  <si>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</si>
  <si>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</si>
  <si>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</si>
  <si>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</si>
  <si>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</si>
  <si>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</si>
  <si>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</si>
  <si>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</si>
  <si>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</si>
  <si>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</si>
  <si>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</si>
  <si>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</si>
  <si>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</si>
  <si>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</si>
  <si>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</si>
  <si>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</si>
  <si>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</si>
  <si>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</si>
  <si>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</si>
  <si>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</si>
  <si>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</si>
  <si>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</si>
  <si>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</si>
  <si>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</si>
  <si>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</si>
  <si>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</si>
  <si>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</si>
  <si>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</si>
  <si>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</si>
  <si>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</si>
  <si>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</si>
  <si>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</si>
  <si>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</si>
  <si>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</si>
  <si>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</si>
  <si>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</si>
  <si>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</si>
  <si>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</si>
  <si>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</si>
  <si>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</si>
  <si>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</si>
  <si>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</si>
  <si>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</si>
  <si>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</si>
  <si>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</si>
  <si>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</si>
  <si>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</si>
  <si>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</si>
  <si>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</si>
  <si>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</si>
  <si>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</si>
  <si>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</si>
  <si>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</si>
  <si>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</si>
  <si>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</si>
  <si>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</si>
  <si>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</si>
  <si>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</si>
  <si>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</si>
  <si>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</si>
  <si>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</si>
  <si>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</si>
  <si>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</si>
  <si>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</si>
  <si>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</si>
  <si>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</si>
  <si>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</si>
  <si>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</si>
  <si>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</si>
  <si>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</si>
  <si>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</si>
  <si>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</si>
  <si>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</si>
  <si>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</si>
  <si>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</si>
  <si>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</si>
  <si>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</si>
  <si>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</si>
  <si>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</si>
  <si>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</si>
  <si>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</si>
  <si>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</si>
  <si>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</si>
  <si>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</si>
  <si>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</si>
  <si>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</si>
  <si>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</si>
  <si>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</si>
  <si>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</si>
  <si>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</si>
  <si>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</si>
  <si>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</si>
  <si>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</si>
  <si>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</si>
  <si>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</si>
  <si>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</si>
  <si>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</si>
  <si>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</si>
  <si>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</si>
  <si>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</si>
  <si>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</si>
  <si>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</si>
  <si>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</si>
  <si>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</si>
  <si>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</si>
  <si>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</si>
  <si>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</si>
  <si>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</si>
  <si>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</si>
  <si>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</si>
  <si>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</si>
  <si>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</si>
  <si>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</si>
  <si>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</si>
  <si>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</si>
  <si>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</si>
  <si>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</si>
  <si>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</si>
  <si>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</si>
  <si>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</si>
  <si>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</si>
  <si>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</si>
  <si>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</si>
  <si>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</si>
  <si>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</si>
  <si>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</si>
  <si>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</si>
  <si>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</si>
  <si>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</si>
  <si>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</si>
  <si>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</si>
  <si>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</si>
  <si>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</si>
  <si>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</si>
  <si>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</si>
  <si>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</si>
  <si>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</si>
  <si>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</si>
  <si>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</si>
  <si>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</si>
  <si>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</si>
  <si>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</si>
  <si>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</si>
  <si>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</si>
  <si>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</si>
  <si>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</si>
  <si>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</si>
  <si>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</si>
  <si>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</si>
  <si>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</si>
  <si>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</si>
  <si>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</si>
  <si>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</si>
  <si>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</si>
  <si>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</si>
  <si>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</si>
  <si>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</si>
  <si>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</si>
  <si>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</si>
  <si>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</si>
  <si>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</si>
  <si>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</si>
  <si>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</si>
  <si>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</si>
  <si>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</si>
  <si>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</si>
  <si>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</si>
  <si>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</si>
  <si>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</si>
  <si>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</si>
  <si>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</si>
  <si>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</si>
  <si>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</si>
  <si>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</si>
  <si>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</si>
  <si>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</si>
  <si>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</si>
  <si>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</si>
  <si>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</si>
  <si>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</si>
  <si>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</si>
  <si>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</si>
  <si>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</si>
  <si>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</si>
  <si>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</si>
  <si>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</si>
  <si>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</si>
  <si>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</si>
  <si>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</si>
  <si>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</si>
  <si>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</si>
  <si>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</si>
  <si>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</si>
  <si>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</si>
  <si>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</si>
  <si>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</si>
  <si>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</si>
  <si>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</si>
  <si>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</si>
  <si>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</si>
  <si>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</si>
  <si>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</si>
  <si>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</si>
  <si>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</si>
  <si>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</si>
  <si>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</si>
  <si>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</si>
  <si>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</si>
  <si>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</si>
  <si>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</si>
  <si>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</si>
  <si>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</si>
  <si>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</si>
  <si>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</si>
  <si>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</si>
  <si>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</si>
  <si>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</si>
  <si>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</si>
  <si>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</si>
  <si>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</si>
  <si>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</si>
  <si>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</si>
  <si>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</si>
  <si>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</si>
  <si>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</si>
  <si>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</si>
  <si>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</si>
  <si>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</si>
  <si>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</si>
  <si>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</si>
  <si>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</si>
  <si>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</si>
  <si>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</si>
  <si>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</si>
  <si>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</si>
  <si>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</si>
  <si>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</si>
  <si>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</si>
  <si>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</si>
  <si>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</si>
  <si>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</si>
  <si>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</si>
  <si>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</si>
  <si>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</si>
  <si>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</si>
  <si>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</si>
  <si>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</si>
  <si>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</si>
  <si>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</si>
  <si>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</si>
  <si>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</si>
  <si>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</si>
  <si>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</si>
  <si>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</si>
  <si>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</si>
  <si>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</si>
  <si>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</si>
  <si>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</si>
  <si>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</si>
  <si>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</si>
  <si>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</si>
  <si>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</si>
  <si>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</si>
  <si>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</si>
  <si>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</si>
  <si>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</si>
  <si>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</si>
  <si>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</si>
  <si>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</si>
  <si>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</si>
  <si>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</si>
  <si>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</si>
  <si>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</si>
  <si>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</si>
  <si>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</si>
  <si>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</si>
  <si>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</si>
  <si>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</si>
  <si>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</si>
  <si>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</si>
  <si>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</si>
  <si>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</si>
  <si>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</si>
  <si>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</si>
  <si>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</si>
  <si>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</si>
  <si>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</si>
  <si>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</si>
  <si>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</si>
  <si>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</si>
  <si>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</si>
  <si>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</si>
  <si>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</si>
  <si>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</si>
  <si>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</si>
  <si>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</si>
  <si>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</si>
  <si>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</si>
  <si>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</si>
  <si>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</si>
  <si>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</si>
  <si>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</si>
  <si>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</si>
  <si>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</si>
  <si>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</si>
  <si>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</si>
  <si>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</si>
  <si>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</si>
  <si>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</si>
  <si>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</si>
  <si>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</si>
  <si>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</si>
  <si>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</si>
  <si>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</si>
  <si>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</si>
  <si>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</si>
  <si>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</si>
  <si>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</si>
  <si>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</si>
  <si>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</si>
  <si>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</si>
  <si>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</si>
  <si>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</si>
  <si>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</si>
  <si>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</si>
  <si>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</si>
  <si>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</si>
  <si>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</si>
  <si>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</si>
  <si>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</si>
  <si>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</si>
  <si>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</si>
  <si>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</si>
  <si>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</si>
  <si>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</si>
  <si>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</si>
  <si>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</si>
  <si>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</si>
  <si>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</si>
  <si>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</si>
  <si>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</si>
  <si>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</si>
  <si>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</si>
  <si>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</si>
  <si>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</si>
  <si>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</si>
  <si>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</si>
  <si>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</si>
  <si>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</si>
  <si>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</si>
  <si>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</si>
  <si>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</si>
  <si>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</si>
  <si>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</si>
  <si>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</si>
  <si>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</si>
  <si>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</si>
  <si>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</si>
  <si>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</si>
  <si>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</si>
  <si>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</si>
  <si>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</si>
  <si>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</si>
  <si>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</si>
  <si>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</si>
  <si>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</si>
  <si>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</si>
  <si>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</si>
  <si>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</si>
  <si>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</si>
  <si>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</si>
  <si>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</si>
  <si>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</si>
  <si>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</si>
  <si>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</si>
  <si>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</si>
  <si>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</si>
  <si>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</si>
  <si>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</si>
  <si>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</si>
  <si>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</si>
  <si>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</si>
  <si>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</si>
  <si>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</si>
  <si>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</si>
  <si>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</si>
  <si>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</si>
  <si>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</si>
  <si>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</si>
  <si>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</si>
  <si>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</si>
  <si>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</si>
  <si>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</si>
  <si>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</si>
  <si>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</si>
  <si>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</si>
  <si>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</si>
  <si>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</si>
  <si>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</si>
  <si>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</si>
  <si>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</si>
  <si>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</si>
  <si>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</si>
  <si>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</si>
  <si>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</si>
  <si>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</si>
  <si>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</si>
  <si>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</si>
  <si>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</si>
  <si>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</si>
  <si>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</si>
  <si>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</si>
  <si>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</si>
  <si>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</si>
  <si>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</si>
  <si>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</si>
  <si>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</si>
  <si>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</si>
  <si>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</si>
  <si>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</si>
  <si>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</si>
  <si>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</si>
  <si>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</si>
  <si>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</si>
  <si>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</si>
  <si>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</si>
  <si>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</si>
  <si>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</si>
  <si>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</si>
  <si>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</si>
  <si>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</si>
  <si>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</si>
  <si>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</si>
  <si>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</si>
  <si>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</si>
  <si>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</si>
  <si>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</si>
  <si>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</si>
  <si>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</si>
  <si>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</si>
  <si>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</si>
  <si>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</si>
  <si>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</si>
  <si>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</si>
  <si>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</si>
  <si>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</si>
  <si>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</si>
  <si>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</si>
  <si>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</si>
  <si>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</si>
  <si>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</si>
  <si>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</si>
  <si>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</si>
  <si>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</si>
  <si>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</si>
  <si>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</si>
  <si>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</si>
  <si>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</si>
  <si>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</si>
  <si>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</si>
  <si>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</si>
  <si>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</si>
  <si>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</si>
  <si>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</si>
  <si>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</si>
  <si>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</si>
  <si>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</si>
  <si>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</si>
  <si>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</si>
  <si>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</si>
  <si>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</si>
  <si>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</si>
  <si>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</si>
  <si>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</si>
  <si>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</si>
  <si>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</si>
  <si>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</si>
  <si>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</si>
  <si>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</si>
  <si>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</si>
  <si>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</si>
  <si>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</si>
  <si>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</si>
  <si>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</si>
  <si>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</si>
  <si>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</si>
  <si>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</si>
  <si>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</si>
  <si>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</si>
  <si>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</si>
  <si>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</si>
  <si>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</si>
  <si>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</si>
  <si>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</si>
  <si>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</si>
  <si>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</si>
  <si>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</si>
  <si>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</si>
  <si>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</si>
  <si>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</si>
  <si>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</si>
  <si>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</si>
  <si>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</si>
  <si>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</si>
  <si>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</si>
  <si>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</si>
  <si>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</si>
  <si>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</si>
  <si>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</si>
  <si>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</si>
  <si>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</si>
  <si>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</si>
  <si>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</si>
  <si>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</si>
  <si>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</si>
  <si>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</si>
  <si>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</si>
  <si>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</si>
  <si>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</si>
  <si>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</si>
  <si>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</si>
  <si>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</si>
  <si>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</si>
  <si>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</si>
  <si>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</si>
  <si>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</si>
  <si>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</si>
  <si>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</si>
  <si>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</si>
  <si>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</si>
  <si>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</si>
  <si>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</si>
  <si>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</si>
  <si>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</si>
  <si>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</si>
  <si>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</si>
  <si>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</si>
  <si>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</si>
  <si>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</si>
  <si>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</si>
  <si>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</si>
  <si>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</si>
  <si>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</si>
  <si>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</si>
  <si>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</si>
  <si>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</si>
  <si>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</si>
  <si>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</si>
  <si>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</si>
  <si>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</si>
  <si>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</si>
  <si>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</si>
  <si>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</si>
  <si>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</si>
  <si>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</si>
  <si>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</si>
  <si>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</si>
  <si>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</si>
  <si>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</si>
  <si>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</si>
  <si>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</si>
  <si>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</si>
  <si>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</si>
  <si>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</si>
  <si>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</si>
  <si>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</si>
  <si>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</si>
  <si>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</si>
  <si>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</si>
  <si>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</si>
  <si>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</si>
  <si>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</si>
  <si>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</si>
  <si>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</si>
  <si>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</si>
  <si>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</si>
  <si>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</si>
  <si>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</si>
  <si>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</si>
  <si>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</si>
  <si>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</si>
  <si>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</si>
  <si>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</si>
  <si>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</si>
  <si>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</si>
  <si>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</si>
  <si>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</si>
  <si>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</si>
  <si>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</si>
  <si>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</si>
  <si>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</si>
  <si>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</si>
  <si>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</si>
  <si>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</si>
  <si>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</si>
  <si>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</si>
  <si>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</si>
  <si>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</si>
  <si>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</si>
  <si>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</si>
  <si>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</si>
  <si>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</si>
  <si>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</si>
  <si>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</si>
  <si>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</si>
  <si>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</si>
  <si>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</si>
  <si>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</si>
  <si>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</si>
  <si>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</si>
  <si>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</si>
  <si>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</si>
  <si>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</si>
  <si>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</si>
  <si>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</si>
  <si>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</si>
  <si>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</si>
  <si>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</si>
  <si>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</si>
  <si>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</si>
  <si>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</si>
  <si>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</si>
  <si>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</si>
  <si>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</si>
  <si>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</si>
  <si>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</si>
  <si>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</si>
  <si>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</si>
  <si>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</si>
  <si>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</si>
  <si>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</si>
  <si>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</si>
  <si>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</si>
  <si>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</si>
  <si>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</si>
  <si>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</si>
  <si>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</si>
  <si>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</si>
  <si>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</si>
  <si>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</si>
  <si>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</si>
  <si>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</si>
  <si>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</si>
  <si>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</si>
  <si>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</si>
  <si>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</si>
  <si>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</si>
  <si>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</si>
  <si>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</si>
  <si>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</si>
  <si>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</si>
  <si>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</si>
  <si>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</si>
  <si>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</si>
  <si>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</si>
  <si>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</si>
  <si>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</si>
  <si>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</si>
  <si>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</si>
  <si>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</si>
  <si>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</si>
  <si>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</si>
  <si>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</si>
  <si>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</si>
  <si>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</si>
  <si>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</si>
  <si>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</si>
  <si>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</si>
  <si>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</si>
  <si>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</si>
  <si>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</si>
  <si>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</si>
  <si>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</si>
  <si>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</si>
  <si>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</si>
  <si>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</si>
  <si>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</si>
  <si>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</si>
  <si>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</si>
  <si>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</si>
  <si>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</si>
  <si>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</si>
  <si>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</si>
  <si>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</si>
  <si>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</si>
  <si>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</si>
  <si>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</si>
  <si>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</si>
  <si>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</si>
  <si>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</si>
  <si>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</si>
  <si>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</si>
  <si>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</si>
  <si>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</si>
  <si>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</si>
  <si>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</si>
  <si>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</si>
  <si>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</si>
  <si>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</si>
  <si>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</si>
  <si>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</si>
  <si>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</si>
  <si>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</si>
  <si>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</si>
  <si>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</si>
  <si>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</si>
  <si>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</si>
  <si>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</si>
  <si>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</si>
  <si>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</si>
  <si>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</si>
  <si>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</si>
  <si>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</si>
  <si>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</si>
  <si>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</si>
  <si>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</si>
  <si>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</si>
  <si>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</si>
  <si>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</si>
  <si>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</si>
  <si>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</si>
  <si>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</si>
  <si>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</si>
  <si>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</si>
  <si>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</si>
  <si>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</si>
  <si>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</si>
  <si>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</si>
  <si>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</si>
  <si>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</si>
  <si>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</si>
  <si>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</si>
  <si>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</si>
  <si>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</si>
  <si>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</si>
  <si>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</si>
  <si>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</si>
  <si>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</si>
  <si>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</si>
  <si>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</si>
  <si>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</si>
  <si>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</si>
  <si>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</si>
  <si>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</si>
  <si>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</si>
  <si>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</si>
  <si>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</si>
  <si>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</si>
  <si>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</si>
  <si>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</si>
  <si>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</si>
  <si>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</si>
  <si>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</si>
  <si>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</si>
  <si>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</si>
  <si>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</si>
  <si>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</si>
  <si>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</si>
  <si>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</si>
  <si>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</si>
  <si>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</si>
  <si>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</si>
  <si>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</si>
  <si>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</si>
  <si>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</si>
  <si>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</si>
  <si>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</si>
  <si>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</si>
  <si>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</si>
  <si>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</si>
  <si>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</si>
  <si>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</si>
  <si>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</si>
  <si>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</si>
  <si>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</si>
  <si>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</si>
  <si>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</si>
  <si>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</si>
  <si>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</si>
  <si>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</si>
  <si>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</si>
  <si>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</si>
  <si>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</si>
  <si>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</si>
  <si>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</si>
  <si>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</si>
  <si>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</si>
  <si>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</si>
  <si>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</si>
  <si>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</si>
  <si>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</si>
  <si>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</si>
  <si>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</si>
  <si>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</si>
  <si>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</si>
  <si>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</si>
  <si>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</si>
  <si>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</si>
  <si>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</si>
  <si>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</si>
  <si>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</si>
  <si>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</si>
  <si>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</si>
  <si>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</si>
  <si>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</si>
  <si>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</si>
  <si>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</si>
  <si>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</si>
  <si>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</si>
  <si>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</si>
  <si>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</si>
  <si>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</si>
  <si>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</si>
  <si>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</si>
  <si>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</si>
  <si>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</si>
  <si>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</si>
  <si>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</si>
  <si>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</si>
  <si>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</si>
  <si>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</si>
  <si>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</si>
  <si>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</si>
  <si>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</si>
  <si>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</si>
  <si>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</si>
  <si>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</si>
  <si>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</si>
  <si>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</si>
  <si>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</si>
  <si>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</si>
  <si>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</si>
  <si>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</si>
  <si>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</si>
  <si>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</si>
  <si>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</si>
  <si>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</si>
  <si>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</si>
  <si>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</si>
  <si>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</si>
  <si>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</si>
  <si>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</si>
  <si>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</si>
  <si>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</si>
  <si>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</si>
  <si>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</si>
  <si>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</si>
  <si>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</si>
  <si>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</si>
  <si>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</si>
  <si>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</si>
  <si>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</si>
  <si>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</si>
  <si>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</si>
  <si>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</si>
  <si>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</si>
  <si>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</si>
  <si>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</si>
  <si>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</si>
  <si>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</si>
  <si>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</si>
  <si>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</si>
  <si>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</si>
  <si>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</si>
  <si>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</si>
  <si>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</si>
  <si>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</si>
  <si>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</si>
  <si>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</si>
  <si>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</si>
  <si>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</si>
  <si>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</si>
  <si>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</si>
  <si>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</si>
  <si>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</si>
  <si>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</si>
  <si>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</si>
  <si>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</si>
  <si>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</si>
  <si>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</si>
  <si>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</si>
  <si>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</si>
  <si>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</si>
  <si>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</si>
  <si>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</si>
  <si>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</si>
  <si>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</si>
  <si>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</si>
  <si>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</si>
  <si>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</si>
  <si>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</si>
  <si>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</si>
  <si>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</si>
  <si>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</si>
  <si>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</si>
  <si>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</si>
  <si>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</si>
  <si>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</si>
  <si>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</si>
  <si>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</si>
  <si>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</si>
  <si>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</si>
  <si>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</si>
  <si>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</si>
  <si>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</si>
  <si>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</si>
  <si>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</si>
  <si>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</si>
  <si>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</si>
  <si>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</si>
  <si>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</si>
  <si>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</si>
  <si>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</si>
  <si>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</si>
  <si>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</si>
  <si>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</si>
  <si>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</si>
  <si>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</si>
  <si>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</si>
  <si>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</si>
  <si>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</si>
  <si>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</si>
  <si>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</si>
  <si>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</si>
  <si>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</si>
  <si>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</si>
  <si>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</si>
  <si>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</si>
  <si>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</si>
  <si>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</si>
  <si>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</si>
  <si>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</si>
  <si>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</si>
  <si>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</si>
  <si>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</si>
  <si>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</si>
  <si>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</si>
  <si>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</si>
  <si>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</si>
  <si>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</si>
  <si>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</si>
  <si>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</si>
  <si>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</si>
  <si>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</si>
  <si>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</si>
  <si>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</si>
  <si>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</si>
  <si>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</si>
  <si>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</si>
  <si>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</si>
  <si>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</si>
  <si>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</si>
  <si>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</si>
  <si>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</si>
  <si>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</si>
  <si>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</si>
  <si>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</si>
  <si>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</si>
  <si>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</si>
  <si>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</si>
  <si>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</si>
  <si>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</si>
  <si>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</si>
  <si>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</si>
  <si>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</si>
  <si>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</si>
  <si>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</si>
  <si>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</si>
  <si>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</si>
  <si>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</si>
  <si>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</si>
  <si>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</si>
  <si>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</si>
  <si>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</si>
  <si>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</si>
  <si>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</si>
  <si>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</si>
  <si>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</si>
  <si>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</si>
  <si>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</si>
  <si>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</si>
  <si>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</si>
  <si>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</si>
  <si>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</si>
  <si>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</si>
  <si>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</si>
  <si>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</si>
  <si>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</si>
  <si>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</si>
  <si>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</si>
  <si>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</si>
  <si>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</si>
  <si>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</si>
  <si>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</si>
  <si>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</si>
  <si>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</si>
  <si>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</si>
  <si>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</si>
  <si>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</si>
  <si>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</si>
  <si>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</si>
  <si>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</si>
  <si>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</si>
  <si>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</si>
  <si>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</si>
  <si>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</si>
  <si>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</si>
  <si>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</si>
  <si>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</si>
  <si>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</si>
  <si>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</si>
  <si>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</si>
  <si>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</si>
  <si>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</si>
  <si>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</si>
  <si>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</si>
  <si>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</si>
  <si>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</si>
  <si>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</si>
  <si>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</si>
  <si>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</si>
  <si>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</si>
  <si>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</si>
  <si>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</si>
  <si>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</si>
  <si>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</si>
  <si>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</si>
  <si>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</si>
  <si>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</si>
  <si>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</si>
  <si>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</si>
  <si>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</si>
  <si>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</si>
  <si>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</si>
  <si>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</si>
  <si>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</si>
  <si>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</si>
  <si>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</si>
  <si>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</si>
  <si>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</si>
  <si>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</si>
  <si>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</si>
  <si>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</si>
  <si>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</si>
  <si>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</si>
  <si>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</si>
  <si>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</si>
  <si>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</si>
  <si>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</si>
  <si>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</si>
  <si>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</si>
  <si>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</si>
  <si>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</si>
  <si>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</si>
  <si>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</si>
  <si>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</si>
  <si>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</si>
  <si>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</si>
  <si>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</si>
  <si>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</si>
  <si>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</si>
  <si>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</si>
  <si>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</si>
  <si>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</si>
  <si>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</si>
  <si>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</si>
  <si>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</si>
  <si>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</si>
  <si>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</si>
  <si>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</si>
  <si>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</si>
  <si>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</si>
  <si>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</si>
  <si>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</si>
  <si>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</si>
  <si>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</si>
  <si>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</si>
  <si>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</si>
  <si>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</si>
  <si>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</si>
  <si>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</si>
  <si>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</si>
  <si>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</si>
  <si>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</si>
  <si>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</si>
  <si>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</si>
  <si>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</si>
  <si>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</si>
  <si>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</si>
  <si>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</si>
  <si>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</si>
  <si>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</si>
  <si>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</si>
  <si>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</si>
  <si>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</si>
  <si>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</si>
  <si>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</si>
  <si>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</si>
  <si>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</si>
  <si>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</si>
  <si>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</si>
  <si>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</si>
  <si>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</si>
  <si>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</si>
  <si>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</si>
  <si>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</si>
  <si>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</si>
  <si>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</si>
  <si>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</si>
  <si>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</si>
  <si>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</si>
  <si>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</si>
  <si>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</si>
  <si>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</si>
  <si>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</si>
  <si>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</si>
  <si>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</si>
  <si>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</si>
  <si>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</si>
  <si>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</si>
  <si>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</si>
  <si>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</si>
  <si>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</si>
  <si>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</si>
  <si>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</si>
  <si>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</si>
  <si>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</si>
  <si>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</si>
  <si>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</si>
  <si>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</si>
  <si>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</si>
  <si>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</si>
  <si>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</si>
  <si>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</si>
  <si>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</si>
  <si>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</si>
  <si>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</si>
  <si>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</si>
  <si>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</si>
  <si>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</si>
  <si>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</si>
  <si>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</si>
  <si>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</si>
  <si>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</si>
  <si>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</si>
  <si>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</si>
  <si>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</si>
  <si>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</si>
  <si>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</si>
  <si>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</si>
  <si>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</si>
  <si>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</si>
  <si>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</si>
  <si>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</si>
  <si>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</si>
  <si>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</si>
  <si>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</si>
  <si>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</si>
  <si>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</si>
  <si>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</si>
  <si>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</si>
  <si>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</si>
  <si>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</si>
  <si>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</si>
  <si>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</si>
  <si>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</si>
  <si>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</si>
  <si>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</si>
  <si>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</si>
  <si>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</si>
  <si>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</si>
  <si>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</si>
  <si>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</si>
  <si>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</si>
  <si>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</si>
  <si>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</si>
  <si>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</si>
  <si>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</si>
  <si>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</si>
  <si>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</si>
  <si>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</si>
  <si>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</si>
  <si>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</si>
  <si>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</si>
  <si>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</si>
  <si>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</si>
  <si>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</si>
  <si>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</si>
  <si>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</si>
  <si>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</si>
  <si>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</si>
  <si>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</si>
  <si>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</si>
  <si>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</si>
  <si>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</si>
  <si>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</si>
  <si>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</si>
  <si>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</si>
  <si>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</si>
  <si>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</si>
  <si>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</si>
  <si>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</si>
  <si>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</si>
  <si>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</si>
  <si>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</si>
  <si>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</si>
  <si>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</si>
  <si>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</si>
  <si>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</si>
  <si>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</si>
  <si>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</si>
  <si>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</si>
  <si>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</si>
  <si>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</si>
  <si>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</si>
  <si>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</si>
  <si>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</si>
  <si>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</si>
  <si>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</si>
  <si>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</si>
  <si>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</si>
  <si>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</si>
  <si>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</si>
  <si>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</si>
  <si>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</si>
  <si>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</si>
  <si>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</si>
  <si>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</si>
  <si>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</si>
  <si>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</si>
  <si>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</si>
  <si>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</si>
  <si>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</si>
  <si>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</si>
  <si>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</si>
  <si>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</si>
  <si>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</si>
  <si>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</si>
  <si>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</si>
  <si>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</si>
  <si>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</si>
  <si>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</si>
  <si>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</si>
  <si>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</si>
  <si>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</si>
  <si>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</si>
  <si>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</si>
  <si>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</si>
  <si>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</si>
  <si>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</si>
  <si>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</si>
  <si>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</si>
  <si>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</si>
  <si>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</si>
  <si>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</si>
  <si>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</si>
  <si>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</si>
  <si>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</si>
  <si>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</si>
  <si>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</si>
  <si>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</si>
  <si>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</si>
  <si>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</si>
  <si>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</si>
  <si>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</si>
  <si>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</si>
  <si>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</si>
  <si>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</si>
  <si>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</si>
  <si>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</si>
  <si>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</si>
  <si>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</si>
  <si>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</si>
  <si>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</si>
  <si>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</si>
  <si>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</si>
  <si>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</si>
  <si>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</si>
  <si>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</si>
  <si>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</si>
  <si>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</si>
  <si>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</si>
  <si>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</si>
  <si>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</si>
  <si>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</si>
  <si>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</si>
  <si>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</si>
  <si>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</si>
  <si>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</si>
  <si>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</si>
  <si>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</si>
  <si>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</si>
  <si>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</si>
  <si>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</si>
  <si>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</si>
  <si>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</si>
  <si>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</si>
  <si>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</si>
  <si>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</si>
  <si>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</si>
  <si>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</si>
  <si>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</si>
  <si>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</si>
  <si>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</si>
  <si>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</si>
  <si>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</si>
  <si>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</si>
  <si>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</si>
  <si>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</si>
  <si>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</si>
  <si>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</si>
  <si>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</si>
  <si>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</si>
  <si>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</si>
  <si>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</si>
  <si>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</si>
  <si>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</si>
  <si>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</si>
  <si>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</si>
  <si>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</si>
  <si>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</si>
  <si>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</si>
  <si>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</si>
  <si>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</si>
  <si>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</si>
  <si>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</si>
  <si>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</si>
  <si>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</si>
  <si>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</si>
  <si>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</si>
  <si>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</si>
  <si>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</si>
  <si>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</si>
  <si>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</si>
  <si>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</si>
  <si>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</si>
  <si>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</si>
  <si>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</si>
  <si>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</si>
  <si>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</si>
  <si>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</si>
  <si>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</si>
  <si>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</si>
  <si>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</si>
  <si>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</si>
  <si>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</si>
  <si>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</si>
  <si>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</si>
  <si>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</si>
  <si>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</si>
  <si>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</si>
  <si>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</si>
  <si>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</si>
  <si>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</si>
  <si>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</si>
  <si>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</si>
  <si>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</si>
  <si>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</si>
  <si>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</si>
  <si>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</si>
  <si>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</si>
  <si>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</si>
  <si>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</si>
  <si>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</si>
  <si>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</si>
  <si>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</si>
  <si>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</si>
  <si>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</si>
  <si>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</si>
  <si>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</si>
  <si>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</si>
  <si>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</si>
  <si>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</si>
  <si>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</si>
  <si>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</si>
  <si>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</si>
  <si>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</si>
  <si>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</si>
  <si>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</si>
  <si>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</si>
  <si>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</si>
  <si>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</si>
  <si>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</si>
  <si>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</si>
  <si>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</si>
  <si>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</si>
  <si>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</si>
  <si>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</si>
  <si>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</si>
  <si>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</si>
  <si>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</si>
  <si>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</si>
  <si>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</si>
  <si>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</si>
  <si>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</si>
  <si>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</si>
  <si>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</si>
  <si>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</si>
  <si>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</si>
  <si>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</si>
  <si>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</si>
  <si>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</si>
  <si>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</si>
  <si>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</si>
  <si>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</si>
  <si>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</si>
  <si>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</si>
  <si>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</si>
  <si>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</si>
  <si>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</si>
  <si>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</si>
  <si>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</si>
  <si>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</si>
  <si>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</si>
  <si>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</si>
  <si>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</si>
  <si>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</si>
  <si>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</si>
  <si>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</si>
  <si>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</si>
  <si>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</si>
  <si>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</si>
  <si>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</si>
  <si>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</si>
  <si>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</si>
  <si>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</si>
  <si>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</si>
  <si>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</si>
  <si>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</si>
  <si>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</si>
  <si>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</si>
  <si>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</si>
  <si>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</si>
  <si>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</si>
  <si>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</si>
  <si>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</si>
  <si>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</si>
  <si>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</si>
  <si>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</si>
  <si>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</si>
  <si>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</si>
  <si>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</si>
  <si>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</si>
  <si>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</si>
  <si>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</si>
  <si>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</si>
  <si>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</si>
  <si>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</si>
  <si>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</si>
  <si>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</si>
  <si>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</si>
  <si>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</si>
  <si>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</si>
  <si>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</si>
  <si>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</si>
  <si>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</si>
  <si>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</si>
  <si>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</si>
  <si>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</si>
  <si>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</si>
  <si>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</si>
  <si>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</si>
  <si>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</si>
  <si>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</si>
  <si>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</si>
  <si>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</si>
  <si>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</si>
  <si>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</si>
  <si>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</si>
  <si>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</si>
  <si>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</si>
  <si>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</si>
  <si>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</si>
  <si>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</si>
  <si>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</si>
  <si>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</si>
  <si>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</si>
  <si>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</si>
  <si>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</si>
  <si>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</si>
  <si>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</si>
  <si>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</si>
  <si>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</si>
  <si>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</si>
  <si>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</si>
  <si>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</si>
  <si>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</si>
  <si>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</si>
  <si>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</si>
  <si>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</si>
  <si>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</si>
  <si>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</si>
  <si>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</si>
  <si>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</si>
  <si>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</si>
  <si>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</si>
  <si>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</si>
  <si>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</si>
  <si>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</si>
  <si>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</si>
  <si>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</si>
  <si>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</si>
  <si>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</si>
  <si>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</si>
  <si>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</si>
  <si>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</si>
  <si>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</si>
  <si>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</si>
  <si>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</si>
  <si>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</si>
  <si>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</si>
  <si>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</si>
  <si>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</si>
  <si>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</si>
  <si>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</si>
  <si>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</si>
  <si>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</si>
  <si>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</si>
  <si>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</si>
  <si>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</si>
  <si>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</si>
  <si>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</si>
  <si>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</si>
  <si>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</si>
  <si>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</si>
  <si>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</si>
  <si>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</si>
  <si>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</si>
  <si>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</si>
  <si>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</si>
  <si>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</si>
  <si>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</si>
  <si>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</si>
  <si>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</si>
  <si>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</si>
  <si>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</si>
  <si>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</si>
  <si>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</si>
  <si>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</si>
  <si>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</si>
  <si>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</si>
  <si>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</si>
  <si>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</si>
  <si>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</si>
  <si>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</si>
  <si>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</si>
  <si>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</si>
  <si>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</si>
  <si>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</si>
  <si>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</si>
  <si>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</si>
  <si>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</si>
  <si>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</si>
  <si>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</si>
  <si>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</si>
  <si>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</si>
  <si>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</si>
  <si>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</si>
  <si>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</si>
  <si>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</si>
  <si>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</si>
  <si>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</si>
  <si>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</si>
  <si>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</si>
  <si>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</si>
  <si>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</si>
  <si>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</si>
  <si>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</si>
  <si>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</si>
  <si>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</si>
  <si>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</si>
  <si>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</si>
  <si>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</si>
  <si>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</si>
  <si>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</si>
  <si>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</si>
  <si>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</si>
  <si>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</si>
  <si>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</si>
  <si>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</si>
  <si>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</si>
  <si>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</si>
  <si>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</si>
  <si>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</si>
  <si>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</si>
  <si>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</si>
  <si>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</si>
  <si>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</si>
  <si>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</si>
  <si>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</si>
  <si>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</si>
  <si>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</si>
  <si>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</si>
  <si>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</si>
  <si>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</si>
  <si>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</si>
  <si>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</si>
  <si>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</si>
  <si>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</si>
  <si>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</si>
  <si>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</si>
  <si>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</si>
  <si>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</si>
  <si>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</si>
  <si>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</si>
  <si>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</si>
  <si>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</si>
  <si>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</si>
  <si>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</si>
  <si>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</si>
  <si>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</si>
  <si>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</si>
  <si>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</si>
  <si>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</si>
  <si>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</si>
  <si>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</si>
  <si>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</si>
  <si>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</si>
  <si>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</si>
  <si>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</si>
  <si>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</si>
  <si>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</si>
  <si>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</si>
  <si>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</si>
  <si>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</si>
  <si>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</si>
  <si>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</si>
  <si>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</si>
  <si>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</si>
  <si>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</si>
  <si>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</si>
  <si>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</si>
  <si>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</si>
  <si>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</si>
  <si>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</si>
  <si>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</si>
  <si>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</si>
  <si>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</si>
  <si>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</si>
  <si>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</si>
  <si>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</si>
  <si>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</si>
  <si>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</si>
  <si>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</si>
  <si>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</si>
  <si>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</si>
  <si>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</si>
  <si>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</si>
  <si>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</si>
  <si>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</si>
  <si>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</si>
  <si>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</si>
  <si>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</si>
  <si>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</si>
  <si>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</si>
  <si>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</si>
  <si>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</si>
  <si>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</si>
  <si>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</si>
  <si>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</si>
  <si>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</si>
  <si>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</si>
  <si>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</si>
  <si>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</si>
  <si>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</si>
  <si>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</si>
  <si>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</si>
  <si>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</si>
  <si>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</si>
  <si>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</si>
  <si>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</si>
  <si>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</si>
  <si>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</si>
  <si>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</si>
  <si>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</si>
  <si>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</si>
  <si>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</si>
  <si>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</si>
  <si>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</si>
  <si>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</si>
  <si>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</si>
  <si>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</si>
  <si>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</si>
  <si>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</si>
  <si>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</si>
  <si>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</si>
  <si>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</si>
  <si>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</si>
  <si>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</si>
  <si>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</si>
  <si>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</si>
  <si>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</si>
  <si>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</si>
  <si>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</si>
  <si>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</si>
  <si>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</si>
  <si>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</si>
  <si>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</si>
  <si>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</si>
  <si>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</si>
  <si>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</si>
  <si>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</si>
  <si>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</si>
  <si>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</si>
  <si>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</si>
  <si>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</si>
  <si>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</si>
  <si>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</si>
  <si>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</si>
  <si>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</si>
  <si>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</si>
  <si>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</si>
  <si>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</si>
  <si>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</si>
  <si>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</si>
  <si>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</si>
  <si>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</si>
  <si>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</si>
  <si>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</si>
  <si>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</si>
  <si>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</si>
  <si>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</si>
  <si>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</si>
  <si>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</si>
  <si>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</si>
  <si>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</si>
  <si>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</si>
  <si>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</si>
  <si>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</si>
  <si>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</si>
  <si>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</si>
  <si>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</si>
  <si>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</si>
  <si>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</si>
  <si>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</si>
  <si>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</si>
  <si>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</si>
  <si>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</si>
  <si>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</si>
  <si>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</si>
  <si>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</si>
  <si>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</si>
  <si>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</si>
  <si>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</si>
  <si>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</si>
  <si>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</si>
  <si>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</si>
  <si>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</si>
  <si>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</si>
  <si>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</si>
  <si>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</si>
  <si>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</si>
  <si>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</si>
  <si>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</si>
  <si>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</si>
  <si>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</si>
  <si>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</si>
  <si>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</si>
  <si>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</si>
  <si>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</si>
  <si>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</si>
  <si>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</si>
  <si>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</si>
  <si>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</si>
  <si>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</si>
  <si>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</si>
  <si>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</si>
  <si>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</si>
  <si>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</si>
  <si>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</si>
  <si>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</si>
  <si>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</si>
  <si>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</si>
  <si>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</si>
  <si>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</si>
  <si>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</si>
  <si>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</si>
  <si>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</si>
  <si>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</si>
  <si>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</si>
  <si>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</si>
  <si>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</si>
  <si>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</si>
  <si>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</si>
  <si>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</si>
  <si>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</si>
  <si>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</si>
  <si>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</si>
  <si>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</si>
  <si>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</si>
  <si>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</si>
  <si>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</si>
  <si>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</si>
  <si>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</si>
  <si>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</si>
  <si>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</si>
  <si>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</si>
  <si>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</si>
  <si>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</si>
  <si>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</si>
  <si>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</si>
  <si>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</si>
  <si>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</si>
  <si>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</si>
  <si>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</si>
  <si>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</si>
  <si>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</si>
  <si>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</si>
  <si>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</si>
  <si>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</si>
  <si>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</si>
  <si>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</si>
  <si>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</si>
  <si>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</si>
  <si>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</si>
  <si>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</si>
  <si>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</si>
  <si>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</si>
  <si>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</si>
  <si>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</si>
  <si>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</si>
  <si>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</si>
  <si>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</si>
  <si>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</si>
  <si>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</si>
  <si>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</si>
  <si>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</si>
  <si>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</si>
  <si>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</si>
  <si>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</si>
  <si>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</si>
  <si>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</si>
  <si>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</si>
  <si>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</si>
  <si>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</si>
  <si>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</si>
  <si>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</si>
  <si>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</si>
  <si>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</si>
  <si>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</si>
  <si>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</si>
  <si>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</si>
  <si>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</si>
  <si>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</si>
  <si>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</si>
  <si>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</si>
  <si>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</si>
  <si>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</si>
  <si>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</si>
  <si>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</si>
  <si>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</si>
  <si>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</si>
  <si>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</si>
  <si>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</si>
  <si>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</si>
  <si>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</si>
  <si>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</si>
  <si>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</si>
  <si>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</si>
  <si>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</si>
  <si>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</si>
  <si>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</si>
  <si>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</si>
  <si>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</si>
  <si>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</si>
  <si>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</si>
  <si>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</si>
  <si>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</si>
  <si>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</si>
  <si>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</si>
  <si>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</si>
  <si>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</si>
  <si>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</si>
  <si>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</si>
  <si>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</si>
  <si>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</si>
  <si>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</si>
  <si>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</si>
  <si>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</si>
  <si>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</si>
  <si>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</si>
  <si>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</si>
  <si>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</si>
  <si>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</si>
  <si>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</si>
  <si>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</si>
  <si>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</si>
  <si>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</si>
  <si>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</si>
  <si>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</si>
  <si>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</si>
  <si>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</si>
  <si>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</si>
  <si>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</si>
  <si>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</si>
  <si>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</si>
  <si>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</si>
  <si>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</si>
  <si>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</si>
  <si>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</si>
  <si>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</si>
  <si>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</si>
  <si>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</si>
  <si>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</si>
  <si>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</si>
  <si>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</si>
  <si>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</si>
  <si>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</si>
  <si>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</si>
  <si>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</si>
  <si>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</si>
  <si>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</si>
  <si>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</si>
  <si>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</si>
  <si>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</si>
  <si>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</si>
  <si>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</si>
  <si>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</si>
  <si>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</si>
  <si>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</si>
  <si>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</si>
  <si>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</si>
  <si>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</si>
  <si>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</si>
  <si>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</si>
  <si>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</si>
  <si>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</si>
  <si>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</si>
  <si>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</si>
  <si>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</si>
  <si>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</si>
  <si>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</si>
  <si>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</si>
  <si>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</si>
  <si>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</si>
  <si>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</si>
  <si>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</si>
  <si>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</si>
  <si>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</si>
  <si>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</si>
  <si>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</si>
  <si>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</si>
  <si>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</si>
  <si>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</si>
  <si>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</si>
  <si>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</si>
  <si>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</si>
  <si>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</si>
  <si>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</si>
  <si>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</si>
  <si>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</si>
  <si>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</si>
  <si>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</si>
  <si>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</si>
  <si>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</si>
  <si>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</si>
  <si>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</si>
  <si>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</si>
  <si>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</si>
  <si>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</si>
  <si>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</si>
  <si>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</si>
  <si>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</si>
  <si>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</si>
  <si>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</si>
  <si>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</si>
  <si>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</si>
  <si>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</si>
  <si>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</si>
  <si>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</si>
  <si>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</si>
  <si>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</si>
  <si>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</si>
  <si>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</si>
  <si>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</si>
  <si>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</si>
  <si>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</si>
  <si>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</si>
  <si>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</si>
  <si>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</si>
  <si>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</si>
  <si>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</si>
  <si>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</si>
  <si>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</si>
  <si>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</si>
  <si>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</si>
  <si>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</si>
  <si>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</si>
  <si>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</si>
  <si>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</si>
  <si>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</si>
  <si>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</si>
  <si>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</si>
  <si>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</si>
  <si>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</si>
  <si>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</si>
  <si>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</si>
  <si>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</si>
  <si>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</si>
  <si>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</si>
  <si>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</si>
  <si>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</si>
  <si>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</si>
  <si>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</si>
  <si>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</si>
  <si>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</si>
  <si>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</si>
  <si>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</si>
  <si>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</si>
  <si>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</si>
  <si>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</si>
  <si>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</si>
  <si>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</si>
  <si>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</si>
  <si>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</si>
  <si>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</si>
  <si>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</si>
  <si>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</si>
  <si>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</si>
  <si>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</si>
  <si>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</si>
  <si>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</si>
  <si>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</si>
  <si>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</si>
  <si>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</si>
  <si>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</si>
  <si>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</si>
  <si>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</si>
  <si>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</si>
  <si>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</si>
  <si>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</si>
  <si>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</si>
  <si>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</si>
  <si>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</si>
  <si>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</si>
  <si>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</si>
  <si>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</si>
  <si>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</si>
  <si>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</si>
  <si>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</si>
  <si>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</si>
  <si>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</si>
  <si>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</si>
  <si>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</si>
  <si>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</si>
  <si>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</si>
  <si>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</si>
  <si>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</si>
  <si>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</si>
  <si>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</si>
  <si>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</si>
  <si>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</si>
  <si>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</si>
  <si>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</si>
  <si>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</si>
  <si>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</si>
  <si>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</si>
  <si>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</si>
  <si>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</si>
  <si>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</si>
  <si>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</si>
  <si>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</si>
  <si>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</si>
  <si>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</si>
  <si>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</si>
  <si>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</si>
  <si>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</si>
  <si>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</si>
  <si>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</si>
  <si>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</si>
  <si>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</si>
  <si>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</si>
  <si>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</si>
  <si>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</si>
  <si>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</si>
  <si>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</si>
  <si>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</si>
  <si>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</si>
  <si>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</si>
  <si>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</si>
  <si>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</si>
  <si>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</si>
  <si>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</si>
  <si>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</si>
  <si>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</si>
  <si>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</si>
  <si>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</si>
  <si>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</si>
  <si>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</si>
  <si>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</si>
  <si>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</si>
  <si>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</si>
  <si>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</si>
  <si>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</si>
  <si>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</si>
  <si>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</si>
  <si>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</si>
  <si>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</si>
  <si>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</si>
  <si>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</si>
  <si>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</si>
  <si>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</si>
  <si>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</si>
  <si>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</si>
  <si>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</si>
  <si>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</si>
  <si>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</si>
  <si>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</si>
  <si>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</si>
  <si>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</si>
  <si>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</si>
  <si>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</si>
  <si>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</si>
  <si>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</si>
  <si>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</si>
  <si>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</si>
  <si>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</si>
  <si>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</si>
  <si>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</si>
  <si>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</si>
  <si>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</si>
  <si>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</si>
  <si>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</si>
  <si>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</si>
  <si>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</si>
  <si>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</si>
  <si>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</si>
  <si>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</si>
  <si>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</si>
  <si>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</si>
  <si>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</si>
  <si>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</si>
  <si>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</si>
  <si>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</si>
  <si>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</si>
  <si>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</si>
  <si>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</si>
  <si>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</si>
  <si>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</si>
  <si>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</si>
  <si>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</si>
  <si>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</si>
  <si>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</si>
  <si>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</si>
  <si>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</si>
  <si>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</si>
  <si>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</si>
  <si>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</si>
  <si>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</si>
  <si>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</si>
  <si>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</si>
  <si>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</si>
  <si>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</si>
  <si>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</si>
  <si>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</si>
  <si>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</si>
  <si>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</si>
  <si>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</si>
  <si>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</si>
  <si>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</si>
  <si>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</si>
  <si>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</si>
  <si>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</si>
  <si>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</si>
  <si>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</si>
  <si>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</si>
  <si>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</si>
  <si>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</si>
  <si>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</si>
  <si>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</si>
  <si>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</si>
  <si>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</si>
  <si>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</si>
  <si>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</si>
  <si>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</si>
  <si>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</si>
  <si>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</si>
  <si>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</si>
  <si>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</si>
  <si>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</si>
  <si>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</si>
  <si>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</si>
  <si>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</si>
  <si>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</si>
  <si>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</si>
  <si>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</si>
  <si>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</si>
  <si>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</si>
  <si>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</si>
  <si>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</si>
  <si>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</si>
  <si>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</si>
  <si>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</si>
  <si>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</si>
  <si>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</si>
  <si>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</si>
  <si>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</si>
  <si>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</si>
  <si>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</si>
  <si>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</si>
  <si>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</si>
  <si>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</si>
  <si>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</si>
  <si>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</si>
  <si>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</si>
  <si>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</si>
  <si>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</si>
  <si>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</si>
  <si>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</si>
  <si>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</si>
  <si>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</si>
  <si>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</si>
  <si>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</si>
  <si>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</si>
  <si>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</si>
  <si>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</si>
  <si>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</si>
  <si>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</si>
  <si>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</si>
  <si>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</si>
  <si>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</si>
  <si>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</si>
  <si>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</si>
  <si>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</si>
  <si>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</si>
  <si>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</si>
  <si>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</si>
  <si>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</si>
  <si>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</si>
  <si>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</si>
  <si>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</si>
  <si>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</si>
  <si>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</si>
  <si>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</si>
  <si>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</si>
  <si>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</si>
  <si>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</si>
  <si>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</si>
  <si>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</si>
  <si>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</si>
  <si>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</si>
  <si>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</si>
  <si>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</si>
  <si>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</si>
  <si>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</si>
  <si>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</si>
  <si>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</si>
  <si>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</si>
  <si>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</si>
  <si>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</si>
  <si>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</si>
  <si>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</si>
  <si>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</si>
  <si>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</si>
  <si>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</si>
  <si>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</si>
  <si>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</si>
  <si>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</si>
  <si>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</si>
  <si>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</si>
  <si>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</si>
  <si>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</si>
  <si>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</si>
  <si>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</si>
  <si>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</si>
  <si>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</si>
  <si>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</si>
  <si>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</si>
  <si>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</si>
  <si>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</si>
  <si>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</si>
  <si>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</si>
  <si>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</si>
  <si>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</si>
  <si>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</si>
  <si>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</si>
  <si>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</si>
  <si>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</si>
  <si>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</si>
  <si>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</si>
  <si>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</si>
  <si>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</si>
  <si>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</si>
  <si>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</si>
  <si>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</si>
  <si>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</si>
  <si>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</si>
  <si>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</si>
  <si>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</si>
  <si>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</si>
  <si>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</si>
  <si>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</si>
  <si>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</si>
  <si>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</si>
  <si>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</si>
  <si>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</si>
  <si>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</si>
  <si>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</si>
  <si>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</si>
  <si>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</si>
  <si>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</si>
  <si>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</si>
  <si>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</si>
  <si>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</si>
  <si>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</si>
  <si>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</si>
  <si>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</si>
  <si>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</si>
  <si>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</si>
  <si>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</si>
  <si>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</si>
  <si>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</si>
  <si>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</si>
  <si>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</si>
  <si>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</si>
  <si>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</si>
  <si>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</si>
  <si>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</si>
  <si>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</si>
  <si>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</si>
  <si>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</si>
  <si>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</si>
  <si>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</si>
  <si>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</si>
  <si>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</si>
  <si>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</si>
  <si>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</si>
  <si>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</si>
  <si>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</si>
  <si>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</si>
  <si>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</si>
  <si>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</si>
  <si>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</si>
  <si>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</si>
  <si>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</si>
  <si>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</si>
  <si>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</si>
  <si>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</si>
  <si>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</si>
  <si>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</si>
  <si>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</si>
  <si>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</si>
  <si>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</si>
  <si>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</si>
  <si>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</si>
  <si>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</si>
  <si>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</si>
  <si>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</si>
  <si>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</si>
  <si>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</si>
  <si>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</si>
  <si>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</si>
  <si>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</si>
  <si>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</si>
  <si>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</si>
  <si>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</si>
  <si>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</si>
  <si>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</si>
  <si>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</si>
  <si>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</si>
  <si>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</si>
  <si>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</si>
  <si>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</si>
  <si>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</si>
  <si>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</si>
  <si>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</si>
  <si>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</si>
  <si>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</si>
  <si>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</si>
  <si>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</si>
  <si>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</si>
  <si>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</si>
  <si>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</si>
  <si>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</si>
  <si>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</si>
  <si>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</si>
  <si>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</si>
  <si>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</si>
  <si>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</si>
  <si>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</si>
  <si>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</si>
  <si>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</si>
  <si>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</si>
  <si>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</si>
  <si>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</si>
  <si>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</si>
  <si>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</si>
  <si>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</si>
  <si>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</si>
  <si>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</si>
  <si>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</si>
  <si>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</si>
  <si>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</si>
  <si>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</si>
  <si>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</si>
  <si>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</si>
  <si>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</si>
  <si>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</si>
  <si>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</si>
  <si>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</si>
  <si>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</si>
  <si>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</si>
  <si>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</si>
  <si>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</si>
  <si>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</si>
  <si>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</si>
  <si>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</si>
  <si>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</si>
  <si>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</si>
  <si>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</si>
  <si>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</si>
  <si>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</si>
  <si>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</si>
  <si>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</si>
  <si>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</si>
  <si>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</si>
  <si>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</si>
  <si>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</si>
  <si>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</si>
  <si>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</si>
  <si>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</si>
  <si>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</si>
  <si>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</si>
  <si>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</si>
  <si>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</si>
  <si>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</si>
  <si>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</si>
  <si>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</si>
  <si>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</si>
  <si>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</si>
  <si>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</si>
  <si>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</si>
  <si>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</si>
  <si>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</si>
  <si>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</si>
  <si>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</si>
  <si>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</si>
  <si>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</si>
  <si>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</si>
  <si>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</si>
  <si>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</si>
  <si>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</si>
  <si>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</si>
  <si>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</si>
  <si>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</si>
  <si>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</si>
  <si>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</si>
  <si>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</si>
  <si>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</si>
  <si>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</si>
  <si>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</si>
  <si>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</si>
  <si>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</si>
  <si>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</si>
  <si>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</si>
  <si>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</si>
  <si>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</si>
  <si>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</si>
  <si>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</si>
  <si>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</si>
  <si>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</si>
  <si>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</si>
  <si>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</si>
  <si>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</si>
  <si>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</si>
  <si>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</si>
  <si>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</si>
  <si>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</si>
  <si>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</si>
  <si>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</si>
  <si>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</si>
  <si>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</si>
  <si>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</si>
  <si>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</si>
  <si>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</si>
  <si>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</si>
  <si>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</si>
  <si>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</si>
  <si>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</si>
  <si>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</si>
  <si>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</si>
  <si>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</si>
  <si>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</si>
  <si>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</si>
  <si>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</si>
  <si>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</si>
  <si>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</si>
  <si>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</si>
  <si>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</si>
  <si>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</si>
  <si>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</si>
  <si>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</si>
  <si>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</si>
  <si>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</si>
  <si>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</si>
  <si>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</si>
  <si>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</si>
  <si>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</si>
  <si>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</si>
  <si>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</si>
  <si>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</si>
  <si>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</si>
  <si>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</si>
  <si>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</si>
  <si>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</si>
  <si>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</si>
  <si>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</si>
  <si>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</si>
  <si>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</si>
  <si>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</si>
  <si>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</si>
  <si>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</si>
  <si>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</si>
  <si>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</si>
  <si>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</si>
  <si>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</si>
  <si>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</si>
  <si>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</si>
  <si>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</si>
  <si>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</si>
  <si>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</si>
  <si>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</si>
  <si>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</si>
  <si>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</si>
  <si>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</si>
  <si>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</si>
  <si>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</si>
  <si>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</si>
  <si>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</si>
  <si>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</si>
  <si>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</si>
  <si>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</si>
  <si>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</si>
  <si>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</si>
  <si>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</si>
  <si>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</si>
  <si>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</si>
  <si>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</si>
  <si>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</si>
  <si>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</si>
  <si>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</si>
  <si>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</si>
  <si>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</si>
  <si>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</si>
  <si>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</si>
  <si>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</si>
  <si>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</si>
  <si>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</si>
  <si>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</si>
  <si>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</si>
  <si>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</si>
  <si>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</si>
  <si>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</si>
  <si>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</si>
  <si>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</si>
  <si>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</si>
  <si>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</si>
  <si>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</si>
  <si>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</si>
  <si>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</si>
  <si>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</si>
  <si>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</si>
  <si>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</si>
  <si>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</si>
  <si>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</si>
  <si>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</si>
  <si>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</si>
  <si>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</si>
  <si>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</si>
  <si>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</si>
  <si>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</si>
  <si>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</si>
  <si>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</si>
  <si>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</si>
  <si>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</si>
  <si>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</si>
  <si>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</si>
  <si>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</si>
  <si>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</si>
  <si>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</si>
  <si>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</si>
  <si>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</si>
  <si>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</si>
  <si>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</si>
  <si>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</si>
  <si>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</si>
  <si>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</si>
  <si>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</si>
  <si>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</si>
  <si>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</si>
  <si>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</si>
  <si>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</si>
  <si>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</si>
  <si>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</si>
  <si>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</si>
  <si>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</si>
  <si>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</si>
  <si>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</si>
  <si>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</si>
  <si>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</si>
  <si>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</si>
  <si>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</si>
  <si>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</si>
  <si>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</si>
  <si>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</si>
  <si>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</si>
  <si>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</si>
  <si>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</si>
  <si>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</si>
  <si>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</si>
  <si>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</si>
  <si>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</si>
  <si>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</si>
  <si>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</si>
  <si>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</si>
  <si>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</si>
  <si>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</si>
  <si>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</si>
  <si>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</si>
  <si>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</si>
  <si>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</si>
  <si>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</si>
  <si>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</si>
  <si>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</si>
  <si>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</si>
  <si>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</si>
  <si>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</si>
  <si>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</si>
  <si>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</si>
  <si>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</si>
  <si>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</si>
  <si>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</si>
  <si>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</si>
  <si>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</si>
  <si>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</si>
  <si>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</si>
  <si>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</si>
  <si>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</si>
  <si>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</si>
  <si>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</si>
  <si>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</si>
  <si>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</si>
  <si>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</si>
  <si>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</si>
  <si>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</si>
  <si>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</si>
  <si>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</si>
  <si>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</si>
  <si>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</si>
  <si>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</si>
  <si>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</si>
  <si>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</si>
  <si>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</si>
  <si>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</si>
  <si>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</si>
  <si>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</si>
  <si>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</si>
  <si>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</si>
  <si>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</si>
  <si>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</si>
  <si>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</si>
  <si>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</si>
  <si>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</si>
  <si>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</si>
  <si>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</si>
  <si>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</si>
  <si>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</si>
  <si>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</si>
  <si>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</si>
  <si>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</si>
  <si>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</si>
  <si>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</si>
  <si>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</si>
  <si>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</si>
  <si>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</si>
  <si>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</si>
  <si>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</si>
  <si>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</si>
  <si>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</si>
  <si>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</si>
  <si>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</si>
  <si>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</si>
  <si>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</si>
  <si>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</si>
  <si>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</si>
  <si>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</si>
  <si>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</si>
  <si>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</si>
  <si>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</si>
  <si>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</si>
  <si>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</si>
  <si>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</si>
  <si>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</si>
  <si>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</si>
  <si>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</si>
  <si>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</si>
  <si>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</si>
  <si>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</si>
  <si>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</si>
  <si>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</si>
  <si>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</si>
  <si>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</si>
  <si>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</si>
  <si>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</si>
  <si>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</si>
  <si>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</si>
  <si>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</si>
  <si>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</si>
  <si>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</si>
  <si>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</si>
  <si>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</si>
  <si>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</si>
  <si>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</si>
  <si>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</si>
  <si>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</si>
  <si>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</si>
  <si>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</si>
  <si>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</si>
  <si>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</si>
  <si>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</si>
  <si>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</si>
  <si>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</si>
  <si>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</si>
  <si>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</si>
  <si>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</si>
  <si>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</si>
  <si>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</si>
  <si>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</si>
  <si>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</si>
  <si>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</si>
  <si>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</si>
  <si>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</si>
  <si>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</si>
  <si>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</si>
  <si>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</si>
  <si>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</si>
  <si>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</si>
  <si>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</si>
  <si>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</si>
  <si>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</si>
  <si>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</si>
  <si>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</si>
  <si>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</si>
  <si>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</si>
  <si>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</si>
  <si>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</si>
  <si>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</si>
  <si>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</si>
  <si>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</si>
  <si>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</si>
  <si>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</si>
  <si>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</si>
  <si>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</si>
  <si>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</si>
  <si>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</si>
  <si>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</si>
  <si>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</si>
  <si>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</si>
  <si>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</si>
  <si>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</si>
  <si>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</si>
  <si>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</si>
  <si>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</si>
  <si>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</si>
  <si>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</si>
  <si>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</si>
  <si>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</si>
  <si>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</si>
  <si>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</si>
  <si>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</si>
  <si>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</si>
  <si>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</si>
  <si>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</si>
  <si>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</si>
  <si>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</si>
  <si>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</si>
  <si>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</si>
  <si>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</si>
  <si>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</si>
  <si>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</si>
  <si>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</si>
  <si>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</si>
  <si>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</si>
  <si>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</si>
  <si>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</si>
  <si>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</si>
  <si>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</si>
  <si>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</si>
  <si>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</si>
  <si>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</si>
  <si>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</si>
  <si>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</si>
  <si>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</si>
  <si>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</si>
  <si>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</si>
  <si>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</si>
  <si>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</si>
  <si>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</si>
  <si>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</si>
  <si>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</si>
  <si>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</si>
  <si>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</si>
  <si>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</si>
  <si>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</si>
  <si>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</si>
  <si>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</si>
  <si>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</si>
  <si>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</si>
  <si>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</si>
  <si>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</si>
  <si>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</si>
  <si>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</si>
  <si>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</si>
  <si>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</si>
  <si>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</si>
  <si>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</si>
  <si>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</si>
  <si>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</si>
  <si>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</si>
  <si>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</si>
  <si>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</si>
  <si>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</si>
  <si>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</si>
  <si>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</si>
  <si>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</si>
  <si>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</si>
  <si>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</si>
  <si>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</si>
  <si>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</si>
  <si>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</si>
  <si>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</si>
  <si>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</si>
  <si>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</si>
  <si>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</si>
  <si>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</si>
  <si>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</si>
  <si>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</si>
  <si>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</si>
  <si>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</si>
  <si>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</si>
  <si>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</si>
  <si>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</si>
  <si>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</si>
  <si>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</si>
  <si>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</si>
  <si>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</si>
  <si>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</si>
  <si>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</si>
  <si>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</si>
  <si>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</si>
  <si>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</si>
  <si>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</si>
  <si>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</si>
  <si>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</si>
  <si>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</si>
  <si>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</si>
  <si>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</si>
  <si>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</si>
  <si>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</si>
  <si>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</si>
  <si>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</si>
  <si>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</si>
  <si>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</si>
  <si>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</si>
  <si>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</si>
  <si>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</si>
  <si>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</si>
  <si>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</si>
  <si>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</si>
  <si>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</si>
  <si>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</si>
  <si>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</si>
  <si>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</si>
  <si>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</si>
  <si>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</si>
  <si>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</si>
  <si>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</si>
  <si>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</si>
  <si>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</si>
  <si>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</si>
  <si>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</si>
  <si>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</si>
  <si>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</si>
  <si>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</si>
  <si>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</si>
  <si>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</si>
  <si>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</si>
  <si>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</si>
  <si>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</si>
  <si>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</si>
  <si>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</si>
  <si>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</si>
  <si>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</si>
  <si>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</si>
  <si>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</si>
  <si>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</si>
  <si>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</si>
  <si>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</si>
  <si>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</si>
  <si>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</si>
  <si>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</si>
  <si>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</si>
  <si>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</si>
  <si>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</si>
  <si>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</si>
  <si>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</si>
  <si>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</si>
  <si>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</si>
  <si>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</si>
  <si>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</si>
  <si>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</si>
  <si>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</si>
  <si>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</si>
  <si>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</si>
  <si>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</si>
  <si>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</si>
  <si>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</si>
  <si>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</si>
  <si>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</si>
  <si>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</si>
  <si>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</si>
  <si>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</si>
  <si>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</si>
  <si>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</si>
  <si>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</si>
  <si>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</si>
  <si>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</si>
  <si>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</si>
  <si>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</si>
  <si>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</si>
  <si>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</si>
  <si>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</si>
  <si>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</si>
  <si>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</si>
  <si>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</si>
  <si>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</si>
  <si>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</si>
  <si>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</si>
  <si>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</si>
  <si>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</si>
  <si>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</si>
  <si>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</si>
  <si>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</si>
  <si>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</si>
  <si>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</si>
  <si>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</si>
  <si>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</si>
  <si>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</si>
  <si>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</si>
  <si>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</si>
  <si>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</si>
  <si>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</si>
  <si>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</si>
  <si>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</si>
  <si>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</si>
  <si>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</si>
  <si>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</si>
  <si>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</si>
  <si>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</si>
  <si>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</si>
  <si>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</si>
  <si>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</si>
  <si>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</si>
  <si>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</si>
  <si>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</si>
  <si>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</si>
  <si>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</si>
  <si>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</si>
  <si>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</si>
  <si>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</si>
  <si>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</si>
  <si>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</si>
  <si>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</si>
  <si>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</si>
  <si>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</si>
  <si>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</si>
  <si>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</si>
  <si>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</si>
  <si>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</si>
  <si>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</si>
  <si>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</si>
  <si>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</si>
  <si>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</si>
  <si>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</si>
  <si>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</si>
  <si>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</si>
  <si>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</si>
  <si>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</si>
  <si>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</si>
  <si>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</si>
  <si>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</si>
  <si>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</si>
  <si>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</si>
  <si>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</si>
  <si>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</si>
  <si>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</si>
  <si>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</si>
  <si>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</si>
  <si>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</si>
  <si>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</si>
  <si>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</si>
  <si>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</si>
  <si>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</si>
  <si>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</si>
  <si>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</si>
  <si>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</si>
  <si>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</si>
  <si>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</si>
  <si>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</si>
  <si>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</si>
  <si>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</si>
  <si>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</si>
  <si>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</si>
  <si>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</si>
  <si>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</si>
  <si>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</si>
  <si>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</si>
  <si>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</si>
  <si>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</si>
  <si>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</si>
  <si>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</si>
  <si>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</si>
  <si>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</si>
  <si>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</si>
  <si>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</si>
  <si>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</si>
  <si>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</si>
  <si>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</si>
  <si>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</si>
  <si>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</si>
  <si>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</si>
  <si>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</si>
  <si>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</si>
  <si>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</si>
  <si>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</si>
  <si>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</si>
  <si>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</si>
  <si>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</si>
  <si>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</si>
  <si>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</si>
  <si>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</si>
  <si>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</si>
  <si>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</si>
  <si>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</si>
  <si>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</si>
  <si>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</si>
  <si>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</si>
  <si>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</si>
  <si>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</si>
  <si>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</si>
  <si>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</si>
  <si>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</si>
  <si>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</si>
  <si>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</si>
  <si>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</si>
  <si>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</si>
  <si>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</si>
  <si>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</si>
  <si>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</si>
  <si>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</si>
  <si>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</si>
  <si>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</si>
  <si>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</si>
  <si>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</si>
  <si>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</si>
  <si>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</si>
  <si>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</si>
  <si>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</si>
  <si>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</si>
  <si>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</si>
  <si>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</si>
  <si>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</si>
  <si>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</si>
  <si>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</si>
  <si>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</si>
  <si>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</si>
  <si>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</si>
  <si>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</si>
  <si>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</si>
  <si>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</si>
  <si>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</si>
  <si>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</si>
  <si>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</si>
  <si>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</si>
  <si>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</si>
  <si>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</si>
  <si>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</si>
  <si>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</si>
  <si>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</si>
  <si>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</si>
  <si>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</si>
  <si>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</si>
  <si>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</si>
  <si>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</si>
  <si>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</si>
  <si>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</si>
  <si>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</si>
  <si>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</si>
  <si>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</si>
  <si>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</si>
  <si>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</si>
  <si>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</si>
  <si>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</si>
  <si>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</si>
  <si>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</si>
  <si>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</si>
  <si>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</si>
  <si>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</si>
  <si>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</si>
  <si>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</si>
  <si>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</si>
  <si>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</si>
  <si>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</si>
  <si>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</si>
  <si>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</si>
  <si>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</si>
  <si>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</si>
  <si>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</si>
  <si>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</si>
  <si>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</si>
  <si>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</si>
  <si>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</si>
  <si>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</si>
  <si>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</si>
  <si>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</si>
  <si>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</si>
  <si>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</si>
  <si>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</si>
  <si>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</si>
  <si>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</si>
  <si>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</si>
  <si>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</si>
  <si>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</si>
  <si>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</si>
  <si>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</si>
  <si>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</si>
  <si>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</si>
  <si>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</si>
  <si>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</si>
  <si>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</si>
  <si>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</si>
  <si>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</si>
  <si>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</si>
  <si>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</si>
  <si>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</si>
  <si>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</si>
  <si>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</si>
  <si>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</si>
  <si>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</si>
  <si>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</si>
  <si>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</si>
  <si>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</si>
  <si>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</si>
  <si>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</si>
  <si>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</si>
  <si>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</si>
  <si>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</si>
  <si>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</si>
  <si>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</si>
  <si>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</si>
  <si>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</si>
  <si>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</si>
  <si>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</si>
  <si>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</si>
  <si>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</si>
  <si>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</si>
  <si>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</si>
  <si>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</si>
  <si>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</si>
  <si>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</si>
  <si>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</si>
  <si>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</si>
  <si>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</si>
  <si>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</si>
  <si>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</si>
  <si>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</si>
  <si>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</si>
  <si>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</si>
  <si>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</si>
  <si>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</si>
  <si>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</si>
  <si>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</si>
  <si>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</si>
  <si>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</si>
  <si>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</si>
  <si>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</si>
  <si>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</si>
  <si>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</si>
  <si>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</si>
  <si>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</si>
  <si>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</si>
  <si>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</si>
  <si>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</si>
  <si>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</si>
  <si>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</si>
  <si>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</si>
  <si>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</si>
  <si>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</si>
  <si>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</si>
  <si>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</si>
  <si>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</si>
  <si>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</si>
  <si>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</si>
  <si>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</si>
  <si>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</si>
  <si>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</si>
  <si>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</si>
  <si>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</si>
  <si>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</si>
  <si>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</si>
  <si>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</si>
  <si>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</si>
  <si>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</si>
  <si>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</si>
  <si>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</si>
  <si>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</si>
  <si>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</si>
  <si>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</si>
  <si>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</si>
  <si>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</si>
  <si>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</si>
  <si>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</si>
  <si>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</si>
  <si>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</si>
  <si>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</si>
  <si>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</si>
  <si>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</si>
  <si>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</si>
  <si>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</si>
  <si>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</si>
  <si>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</si>
  <si>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</si>
  <si>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</si>
  <si>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</si>
  <si>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</si>
  <si>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</si>
  <si>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</si>
  <si>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</si>
  <si>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</si>
  <si>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</si>
  <si>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</si>
  <si>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</si>
  <si>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</si>
  <si>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</si>
  <si>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</si>
  <si>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</si>
  <si>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</si>
  <si>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</si>
  <si>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</si>
  <si>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</si>
  <si>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</si>
  <si>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</si>
  <si>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</si>
  <si>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</si>
  <si>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</si>
  <si>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</si>
  <si>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</si>
  <si>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</si>
  <si>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</si>
  <si>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</si>
  <si>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</si>
  <si>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</si>
  <si>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</si>
  <si>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</si>
  <si>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</si>
  <si>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</si>
  <si>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</si>
  <si>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</si>
  <si>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</si>
  <si>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</si>
  <si>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</si>
  <si>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</si>
  <si>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</si>
  <si>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</si>
  <si>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</si>
  <si>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</si>
  <si>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</si>
  <si>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</si>
  <si>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</si>
  <si>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</si>
  <si>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</si>
  <si>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</si>
  <si>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</si>
  <si>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</si>
  <si>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</si>
  <si>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</si>
  <si>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</si>
  <si>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</si>
  <si>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</si>
  <si>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</si>
  <si>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</si>
  <si>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</si>
  <si>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</si>
  <si>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</si>
  <si>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</si>
  <si>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</si>
  <si>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</si>
  <si>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</si>
  <si>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</si>
  <si>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</si>
  <si>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</si>
  <si>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</si>
  <si>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</si>
  <si>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</si>
  <si>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</si>
  <si>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</si>
  <si>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</si>
  <si>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</si>
  <si>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</si>
  <si>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</si>
  <si>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</si>
  <si>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</si>
  <si>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</si>
  <si>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</si>
  <si>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</si>
  <si>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</si>
  <si>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</si>
  <si>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</si>
  <si>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</si>
  <si>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</si>
  <si>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</si>
  <si>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</si>
  <si>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</si>
  <si>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</si>
  <si>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</si>
  <si>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</si>
  <si>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</si>
  <si>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</si>
  <si>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</si>
  <si>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</si>
  <si>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</si>
  <si>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</si>
  <si>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</si>
  <si>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</si>
  <si>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</si>
  <si>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</si>
  <si>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</si>
  <si>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</si>
  <si>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</si>
  <si>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</si>
  <si>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</si>
  <si>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</si>
  <si>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</si>
  <si>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</si>
  <si>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</si>
  <si>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</si>
  <si>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</si>
  <si>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</si>
  <si>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</si>
  <si>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</si>
  <si>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</si>
  <si>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</si>
  <si>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</si>
  <si>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</si>
  <si>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</si>
  <si>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</si>
  <si>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</si>
  <si>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</si>
  <si>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</si>
  <si>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</si>
  <si>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</si>
  <si>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</si>
  <si>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</si>
  <si>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</si>
  <si>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</si>
  <si>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</si>
  <si>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</si>
  <si>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</si>
  <si>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</si>
  <si>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</si>
  <si>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</si>
  <si>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</si>
  <si>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</si>
  <si>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</si>
  <si>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</si>
  <si>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</si>
  <si>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</si>
  <si>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</si>
  <si>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</si>
  <si>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</si>
  <si>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</si>
  <si>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</si>
  <si>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</si>
  <si>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</si>
  <si>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</si>
  <si>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</si>
  <si>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</si>
  <si>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</si>
  <si>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</si>
  <si>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</si>
  <si>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</si>
  <si>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</si>
  <si>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</si>
  <si>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</si>
  <si>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</si>
  <si>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</si>
  <si>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</si>
  <si>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</si>
  <si>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</si>
  <si>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</si>
  <si>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</si>
  <si>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</si>
  <si>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</si>
  <si>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</si>
  <si>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</si>
  <si>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</si>
  <si>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</si>
  <si>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</si>
  <si>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</si>
  <si>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</si>
  <si>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</si>
  <si>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</si>
  <si>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</si>
  <si>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</si>
  <si>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</si>
  <si>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</si>
  <si>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</si>
  <si>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</si>
  <si>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</si>
  <si>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</si>
  <si>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</si>
  <si>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</si>
  <si>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</si>
  <si>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</si>
  <si>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</si>
  <si>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</si>
  <si>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</si>
  <si>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</si>
  <si>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</si>
  <si>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</si>
  <si>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</si>
  <si>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</si>
  <si>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</si>
  <si>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</si>
  <si>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</si>
  <si>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</si>
  <si>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</si>
  <si>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</si>
  <si>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</si>
  <si>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</si>
  <si>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</si>
  <si>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</si>
  <si>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</si>
  <si>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</si>
  <si>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</si>
  <si>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</si>
  <si>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</si>
  <si>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</si>
  <si>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</si>
  <si>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</si>
  <si>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</si>
  <si>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</si>
  <si>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</si>
  <si>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</si>
  <si>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</si>
  <si>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</si>
  <si>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</si>
  <si>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</si>
  <si>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</si>
  <si>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</si>
  <si>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</si>
  <si>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</si>
  <si>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</si>
  <si>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</si>
  <si>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</si>
  <si>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</si>
  <si>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</si>
  <si>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</si>
  <si>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</si>
  <si>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</si>
  <si>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</si>
  <si>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</si>
  <si>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</si>
  <si>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</si>
  <si>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</si>
  <si>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</si>
  <si>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</si>
  <si>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</si>
  <si>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</si>
  <si>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</si>
  <si>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</si>
  <si>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</si>
  <si>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</si>
  <si>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</si>
  <si>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</si>
  <si>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</si>
  <si>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</si>
  <si>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</si>
  <si>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</si>
  <si>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</si>
  <si>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</si>
  <si>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</si>
  <si>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</si>
  <si>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</si>
  <si>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</si>
  <si>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</si>
  <si>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</si>
  <si>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</si>
  <si>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</si>
  <si>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</si>
  <si>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</si>
  <si>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</si>
  <si>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</si>
  <si>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</si>
  <si>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</si>
  <si>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</si>
  <si>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</si>
  <si>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</si>
  <si>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</si>
  <si>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</si>
  <si>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</si>
  <si>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</si>
  <si>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</si>
  <si>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</si>
  <si>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</si>
  <si>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</si>
  <si>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</si>
  <si>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</si>
  <si>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</si>
  <si>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</si>
  <si>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</si>
  <si>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</si>
  <si>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</si>
  <si>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</si>
  <si>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</si>
  <si>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</si>
  <si>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</si>
  <si>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</si>
  <si>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</si>
  <si>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</si>
  <si>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</si>
  <si>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</si>
  <si>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</si>
  <si>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</si>
  <si>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</si>
  <si>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</si>
  <si>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</si>
  <si>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</si>
  <si>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</si>
  <si>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</si>
  <si>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</si>
  <si>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</si>
  <si>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</si>
  <si>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</si>
  <si>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</si>
  <si>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</si>
  <si>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</si>
  <si>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</si>
  <si>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</si>
  <si>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</si>
  <si>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</si>
  <si>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</si>
  <si>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</si>
  <si>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</si>
  <si>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</si>
  <si>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</si>
  <si>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</si>
  <si>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</si>
  <si>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</si>
  <si>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</si>
  <si>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</si>
  <si>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</si>
  <si>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</si>
  <si>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</si>
  <si>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</si>
  <si>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</si>
  <si>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</si>
  <si>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</si>
  <si>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</si>
  <si>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</si>
  <si>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</si>
  <si>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</si>
  <si>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</si>
  <si>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Count of Sub-Catgory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</si>
  <si>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</si>
  <si>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</si>
  <si>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</si>
  <si>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</si>
  <si>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</si>
  <si>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</si>
  <si>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</si>
  <si>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</si>
  <si>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</si>
  <si>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</si>
  <si>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</si>
  <si>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</si>
  <si>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</si>
  <si>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</si>
  <si>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</si>
  <si>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</si>
  <si>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</si>
  <si>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</si>
  <si>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</si>
  <si>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</si>
  <si>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</si>
  <si>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</si>
  <si>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</si>
  <si>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</si>
  <si>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</si>
  <si>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</si>
  <si>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</si>
  <si>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</si>
  <si>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</si>
  <si>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</si>
  <si>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</si>
  <si>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</si>
  <si>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</si>
  <si>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</si>
  <si>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</si>
  <si>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</si>
  <si>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</si>
  <si>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</si>
  <si>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</si>
  <si>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</si>
  <si>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</si>
  <si>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</si>
  <si>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</si>
  <si>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</si>
  <si>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</si>
  <si>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</si>
  <si>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</si>
  <si>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</si>
  <si>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</si>
  <si>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</si>
  <si>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</si>
  <si>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</si>
  <si>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</si>
  <si>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</si>
  <si>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</si>
  <si>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</si>
  <si>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</si>
  <si>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</si>
  <si>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</si>
  <si>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</si>
  <si>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</si>
  <si>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</si>
  <si>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</si>
  <si>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</si>
  <si>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</si>
  <si>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</si>
  <si>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</si>
  <si>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</si>
  <si>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</si>
  <si>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</si>
  <si>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</si>
  <si>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</si>
  <si>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</si>
  <si>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</si>
  <si>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</si>
  <si>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</si>
  <si>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</si>
  <si>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</si>
  <si>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</si>
  <si>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</si>
  <si>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</si>
  <si>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</si>
  <si>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</si>
  <si>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</si>
  <si>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Successful Campaigns</t>
  </si>
  <si>
    <t>UnSuccessful Campaigns</t>
  </si>
  <si>
    <t># of Backers</t>
  </si>
  <si>
    <t>Mean</t>
  </si>
  <si>
    <t>Median</t>
  </si>
  <si>
    <t>Minimum</t>
  </si>
  <si>
    <t>Maximum</t>
  </si>
  <si>
    <t>Variance</t>
  </si>
  <si>
    <t>Standard Deviation</t>
  </si>
  <si>
    <t>UnSuccessful Campaigns # of Backers</t>
  </si>
  <si>
    <t>Successful Campaign # of Backers</t>
  </si>
  <si>
    <t>Does the mean or the median summarize the data more meaningfully?</t>
  </si>
  <si>
    <t>The Median due to the large variance and standard deviation in the data.</t>
  </si>
  <si>
    <t>Is there more variability with the successful or unsuccessful campaigns?</t>
  </si>
  <si>
    <t>Why or Why Not?</t>
  </si>
  <si>
    <t>More variance with successful campaigns</t>
  </si>
  <si>
    <t>Does this make sense?</t>
  </si>
  <si>
    <t>Yes, generally, but it is difficult to come to this conclusion for certain.</t>
  </si>
  <si>
    <t xml:space="preserve">An unsuccessful campaign would have less backers in general, that is why it would fail.  Therefore, the range of backers and variability would usually be smaller. </t>
  </si>
  <si>
    <t>You could in theory be wrong with this conclusion if the majority of the successful campaigns have very few backers with large contribution amounts.</t>
  </si>
  <si>
    <t>Alternatively, campaigns can stil fail if there are a large amount of backers that contribute very low amounts.</t>
  </si>
  <si>
    <t>Without additional data on the contribution amount, you could not conclusively state whether or not this makes sense.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</si>
</sst>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BDE2D"/>
      <name val="Courier New"/>
      <family val="3"/>
    </font>
    <font>
      <sz val="10"/>
      <color rgb="FF0A0101"/>
      <name val="Arial"/>
      <family val="2"/>
    </font>
    <font>
      <sz val="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1" fillId="0" borderId="0" xfId="0" applyFont="1"/>
    <xf numFmtId="0" fontId="5" fillId="0" borderId="0" xfId="0" applyFont="1" applyAlignment="1">
      <alignment vertical="center"/>
    </xf>
    <xf numFmtId="1" fontId="0" fillId="0" borderId="0" xfId="0" applyNumberFormat="1"/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1" fillId="2" borderId="4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</a:p>
          <a:p>
            <a:pPr>
              <a:defRPr/>
            </a:pPr>
            <a:r>
              <a:rPr lang="en-US" sz="1200"/>
              <a:t>Count of Category</a:t>
            </a:r>
          </a:p>
        </c:rich>
      </c:tx>
      <c:layout>
        <c:manualLayout>
          <c:xMode val="edge"/>
          <c:yMode val="edge"/>
          <c:x val="0.42007520286379296"/>
          <c:y val="6.766495228558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67909671668401"/>
          <c:y val="0.20674009679425909"/>
          <c:w val="0.68464549242665418"/>
          <c:h val="0.538441885515755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B-4466-85F2-D86E65C75943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B-4466-85F2-D86E65C75943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B-4466-85F2-D86E65C75943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B-4466-85F2-D86E65C7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474848"/>
        <c:axId val="267646256"/>
      </c:barChart>
      <c:catAx>
        <c:axId val="1244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6256"/>
        <c:crosses val="autoZero"/>
        <c:auto val="1"/>
        <c:lblAlgn val="ctr"/>
        <c:lblOffset val="100"/>
        <c:noMultiLvlLbl val="0"/>
      </c:catAx>
      <c:valAx>
        <c:axId val="2676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>
            <c:manualLayout>
              <c:xMode val="edge"/>
              <c:yMode val="edge"/>
              <c:x val="4.4463074191197799E-2"/>
              <c:y val="0.28206878764431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</a:p>
          <a:p>
            <a:pPr>
              <a:defRPr/>
            </a:pPr>
            <a:r>
              <a:rPr lang="en-US" sz="1200" baseline="0"/>
              <a:t>Count of Sub-Category</a:t>
            </a:r>
            <a:endParaRPr lang="en-US" sz="1200"/>
          </a:p>
        </c:rich>
      </c:tx>
      <c:layout>
        <c:manualLayout>
          <c:xMode val="edge"/>
          <c:yMode val="edge"/>
          <c:x val="0.42456756584672201"/>
          <c:y val="9.0786339568825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74019285325183"/>
          <c:y val="0.25683643590793925"/>
          <c:w val="0.70891380322742681"/>
          <c:h val="0.413357911185957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A-43C5-B8F8-433A8FCCE162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A-43C5-B8F8-433A8FCCE162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A-43C5-B8F8-433A8FCCE162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3A-43C5-B8F8-433A8FCC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474848"/>
        <c:axId val="267646256"/>
      </c:barChart>
      <c:catAx>
        <c:axId val="1244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6256"/>
        <c:crosses val="autoZero"/>
        <c:auto val="1"/>
        <c:lblAlgn val="ctr"/>
        <c:lblOffset val="100"/>
        <c:noMultiLvlLbl val="0"/>
      </c:catAx>
      <c:valAx>
        <c:axId val="2676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[StarterBook.xlsx]DateConversion!PivotTable1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</a:p>
          <a:p>
            <a:pPr>
              <a:defRPr/>
            </a:pPr>
            <a:r>
              <a:rPr lang="en-US" sz="1200"/>
              <a:t>Count of State by Month</a:t>
            </a:r>
          </a:p>
        </c:rich>
      </c:tx>
      <c:layout>
        <c:manualLayout>
          <c:xMode val="edge"/>
          <c:yMode val="edge"/>
          <c:x val="0.34145885066253517"/>
          <c:y val="9.0786339568825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22087569242524"/>
          <c:y val="0.24492892145707221"/>
          <c:w val="0.70586412547488164"/>
          <c:h val="0.58945337035182743"/>
        </c:manualLayout>
      </c:layout>
      <c:lineChart>
        <c:grouping val="standard"/>
        <c:varyColors val="0"/>
        <c:ser>
          <c:idx val="0"/>
          <c:order val="0"/>
          <c:tx>
            <c:strRef>
              <c:f>DateConversion!$B$4:$B$5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5-4DE5-BEE2-DBBB6A43C93F}"/>
            </c:ext>
          </c:extLst>
        </c:ser>
        <c:ser>
          <c:idx val="1"/>
          <c:order val="1"/>
          <c:tx>
            <c:strRef>
              <c:f>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55-4DE5-BEE2-DBBB6A43C93F}"/>
            </c:ext>
          </c:extLst>
        </c:ser>
        <c:ser>
          <c:idx val="2"/>
          <c:order val="2"/>
          <c:tx>
            <c:strRef>
              <c:f>DateConversion!$D$4:$D$5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55-4DE5-BEE2-DBBB6A43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74848"/>
        <c:axId val="267646256"/>
      </c:lineChart>
      <c:catAx>
        <c:axId val="1244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6256"/>
        <c:crosses val="autoZero"/>
        <c:auto val="1"/>
        <c:lblAlgn val="ctr"/>
        <c:lblOffset val="100"/>
        <c:noMultiLvlLbl val="0"/>
      </c:catAx>
      <c:valAx>
        <c:axId val="2676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614963847557585E-2"/>
          <c:y val="0.13096751412429378"/>
          <c:w val="0.89433132920556557"/>
          <c:h val="0.62876601494728412"/>
        </c:manualLayout>
      </c:layout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3-42E0-AF06-58D86B2611A7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3-42E0-AF06-58D86B2611A7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3-42E0-AF06-58D86B261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223888"/>
        <c:axId val="307674240"/>
      </c:lineChart>
      <c:catAx>
        <c:axId val="3192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674240"/>
        <c:crosses val="autoZero"/>
        <c:auto val="1"/>
        <c:lblAlgn val="ctr"/>
        <c:lblOffset val="100"/>
        <c:noMultiLvlLbl val="0"/>
      </c:catAx>
      <c:valAx>
        <c:axId val="3076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Outcome</a:t>
                </a:r>
              </a:p>
            </c:rich>
          </c:tx>
          <c:layout>
            <c:manualLayout>
              <c:xMode val="edge"/>
              <c:yMode val="edge"/>
              <c:x val="2.3051606290019351E-2"/>
              <c:y val="0.30921888206770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41910</xdr:rowOff>
    </xdr:from>
    <xdr:to>
      <xdr:col>15</xdr:col>
      <xdr:colOff>472440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92FEE-18BF-47EA-969D-8E16896D1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41910</xdr:rowOff>
    </xdr:from>
    <xdr:to>
      <xdr:col>15</xdr:col>
      <xdr:colOff>472440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53AC6-036B-446B-8849-CBF24789D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11430</xdr:rowOff>
    </xdr:from>
    <xdr:to>
      <xdr:col>15</xdr:col>
      <xdr:colOff>502920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48CD2-0B67-4272-8EC1-44682EF19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13</xdr:row>
      <xdr:rowOff>152400</xdr:rowOff>
    </xdr:from>
    <xdr:to>
      <xdr:col>7</xdr:col>
      <xdr:colOff>944880</xdr:colOff>
      <xdr:row>33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EBF5B-EE82-4DED-A717-A3AFE430A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Darby" refreshedDate="44051.287835763891" createdVersion="6" refreshedVersion="6" minRefreshableVersion="3" recordCount="4115" xr:uid="{32D5C79E-CC2E-496C-B69D-9E854237714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s v="film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publishing/radio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Darby" refreshedDate="44051.291099189817" createdVersion="6" refreshedVersion="6" minRefreshableVersion="3" recordCount="4115" xr:uid="{04D6BEB0-08F4-41CC-8985-38564C4B6E2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F6952-4CCC-49D0-B78E-437C2627A44C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18"/>
        <item x="0"/>
        <item x="7"/>
        <item m="1" x="38"/>
        <item m="1" x="16"/>
        <item m="1" x="23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2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26"/>
        <item m="1" x="30"/>
        <item x="2"/>
        <item m="1" x="15"/>
        <item m="1" x="24"/>
        <item m="1" x="20"/>
        <item m="1" x="12"/>
        <item m="1" x="13"/>
        <item m="1" x="21"/>
        <item x="1"/>
        <item m="1" x="29"/>
        <item m="1" x="25"/>
        <item m="1" x="17"/>
        <item h="1" x="9"/>
        <item t="default"/>
      </items>
    </pivotField>
    <pivotField dataField="1"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gory" fld="17" subtotal="count" baseField="0" baseItem="0"/>
  </dataFields>
  <chartFormats count="5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62801-A8CC-431C-8234-9064DD6A25B2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ascending">
      <items count="47">
        <item m="1" x="18"/>
        <item x="0"/>
        <item x="7"/>
        <item m="1" x="38"/>
        <item m="1" x="16"/>
        <item m="1" x="23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2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26"/>
        <item m="1" x="30"/>
        <item x="2"/>
        <item m="1" x="15"/>
        <item m="1" x="24"/>
        <item m="1" x="20"/>
        <item m="1" x="12"/>
        <item m="1" x="13"/>
        <item m="1" x="21"/>
        <item x="1"/>
        <item m="1" x="29"/>
        <item m="1" x="25"/>
        <item m="1" x="17"/>
        <item h="1"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gory" fld="17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EB04-AA1C-488E-ACAE-6920EF3555F6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9.2" customHeight="1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88671875" bestFit="1" customWidth="1"/>
    <col min="15" max="15" width="19.88671875" bestFit="1" customWidth="1"/>
    <col min="16" max="16" width="22.109375" bestFit="1" customWidth="1"/>
    <col min="17" max="17" width="20.7773437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ht="19.2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8315</v>
      </c>
      <c r="T1" s="1" t="s">
        <v>8316</v>
      </c>
    </row>
    <row r="2" spans="1:20" ht="19.2" customHeight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tr">
        <f>TRIM(MID(SUBSTITUTE($N2,"/",REPT(" ",LEN($N2))),(1-1)*LEN($N2)+1,LEN($N2)))</f>
        <v>film &amp; video</v>
      </c>
      <c r="R2" s="7" t="str">
        <f>TRIM(MID(SUBSTITUTE($N2,"/",REPT(" ",LEN($N2))),(2-1)*LEN($N2)+1,LEN($N2)))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9.2" customHeight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tr">
        <f t="shared" ref="Q3:Q66" si="2">TRIM(MID(SUBSTITUTE($N3,"/",REPT(" ",LEN($N3))),(1-1)*LEN($N3)+1,LEN($N3)))</f>
        <v>film &amp; video</v>
      </c>
      <c r="R3" s="7" t="str">
        <f t="shared" ref="R3:R66" si="3">TRIM(MID(SUBSTITUTE($N3,"/",REPT(" ",LEN($N3))),(2-1)*LEN($N3)+1,LEN($N3)))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19.2" customHeight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19.2" customHeight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19.2" customHeight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19.2" customHeight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19.2" customHeight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19.2" customHeight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9.2" customHeight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19.2" customHeight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19.2" customHeight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19.2" customHeight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19.2" customHeight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19.2" customHeight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19.2" customHeight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19.2" customHeight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19.2" customHeight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19.2" customHeight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19.2" customHeight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19.2" customHeight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19.2" customHeight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19.2" customHeight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19.2" customHeight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19.2" customHeight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19.2" customHeight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19.2" customHeight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19.2" customHeight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19.2" customHeight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19.2" customHeight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19.2" customHeight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19.2" customHeight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19.2" customHeight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19.2" customHeight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19.2" customHeight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19.2" customHeight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19.2" customHeight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19.2" customHeight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19.2" customHeight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19.2" customHeight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19.2" customHeight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19.2" customHeight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19.2" customHeight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19.2" customHeight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19.2" customHeight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19.2" customHeight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19.2" customHeight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19.2" customHeight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19.2" customHeight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19.2" customHeight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9.2" customHeight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19.2" customHeight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19.2" customHeight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19.2" customHeight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19.2" customHeight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19.2" customHeight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19.2" customHeight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19.2" customHeight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19.2" customHeight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19.2" customHeight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19.2" customHeight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19.2" customHeight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19.2" customHeight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19.2" customHeight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19.2" customHeight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19.2" customHeight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19.2" customHeight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7" t="str">
        <f t="shared" ref="Q67:Q130" si="8">TRIM(MID(SUBSTITUTE($N67,"/",REPT(" ",LEN($N67))),(1-1)*LEN($N67)+1,LEN($N67)))</f>
        <v>film &amp; video</v>
      </c>
      <c r="R67" s="7" t="str">
        <f t="shared" ref="R67:R130" si="9">TRIM(MID(SUBSTITUTE($N67,"/",REPT(" ",LEN($N67))),(2-1)*LEN($N67)+1,LEN($N67)))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19.2" customHeight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19.2" customHeight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19.2" customHeight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19.2" customHeight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19.2" customHeight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19.2" customHeight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19.2" customHeight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19.2" customHeight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19.2" customHeight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19.2" customHeight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19.2" customHeight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19.2" customHeight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9.2" customHeight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19.2" customHeight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19.2" customHeight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19.2" customHeight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19.2" customHeight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19.2" customHeight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19.2" customHeight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19.2" customHeight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19.2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19.2" customHeight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19.2" customHeight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19.2" customHeight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19.2" customHeight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19.2" customHeight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19.2" customHeight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19.2" customHeight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19.2" customHeight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19.2" customHeight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19.2" customHeight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19.2" customHeight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19.2" customHeight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19.2" customHeight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19.2" customHeight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19.2" customHeight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19.2" customHeight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19.2" customHeight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19.2" customHeight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19.2" customHeight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9.2" customHeight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19.2" customHeight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19.2" customHeight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19.2" customHeight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19.2" customHeight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19.2" customHeight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19.2" customHeight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19.2" customHeight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19.2" customHeight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9.2" customHeight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19.2" customHeight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19.2" customHeight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19.2" customHeight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19.2" customHeight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19.2" customHeight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19.2" customHeight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19.2" customHeight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s="7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19.2" customHeight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19.2" customHeight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s="7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19.2" customHeight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19.2" customHeight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19.2" customHeight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19.2" customHeight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19.2" customHeight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7" t="str">
        <f t="shared" ref="Q131:Q194" si="14">TRIM(MID(SUBSTITUTE($N131,"/",REPT(" ",LEN($N131))),(1-1)*LEN($N131)+1,LEN($N131)))</f>
        <v>film &amp; video</v>
      </c>
      <c r="R131" s="7" t="str">
        <f t="shared" ref="R131:R194" si="15">TRIM(MID(SUBSTITUTE($N131,"/",REPT(" ",LEN($N131))),(2-1)*LEN($N131)+1,LEN($N131)))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19.2" customHeight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s="7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9.2" customHeight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s="7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19.2" customHeight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19.2" customHeight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s="7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19.2" customHeight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s="7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19.2" customHeight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19.2" customHeight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s="7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19.2" customHeight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s="7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19.2" customHeight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19.2" customHeight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19.2" customHeight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s="7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19.2" customHeight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19.2" customHeight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19.2" customHeight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s="7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19.2" customHeight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19.2" customHeight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19.2" customHeight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19.2" customHeight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s="7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19.2" customHeight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19.2" customHeight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19.2" customHeight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19.2" customHeight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19.2" customHeight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19.2" customHeight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19.2" customHeight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19.2" customHeight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19.2" customHeight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19.2" customHeight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19.2" customHeight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s="7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19.2" customHeight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19.2" customHeight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s="7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19.2" customHeight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19.2" customHeight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19.2" customHeight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s="7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19.2" customHeight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19.2" customHeight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s="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19.2" customHeight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19.2" customHeight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19.2" customHeight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19.2" customHeight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19.2" customHeight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19.2" customHeight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19.2" customHeight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s="7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19.2" customHeight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s="7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19.2" customHeight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s="7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19.2" customHeight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19.2" customHeight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s="7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19.2" customHeight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19.2" customHeight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s="7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19.2" customHeight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19.2" customHeight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19.2" customHeight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19.2" customHeight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s="7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9.2" customHeight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19.2" customHeight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9.2" customHeight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19.2" customHeight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s="7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19.2" customHeight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19.2" customHeight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s="7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19.2" customHeight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9.2" customHeight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19.2" customHeight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19.2" customHeight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19.2" customHeight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7" t="str">
        <f t="shared" ref="Q195:Q258" si="20">TRIM(MID(SUBSTITUTE($N195,"/",REPT(" ",LEN($N195))),(1-1)*LEN($N195)+1,LEN($N195)))</f>
        <v>film &amp; video</v>
      </c>
      <c r="R195" s="7" t="str">
        <f t="shared" ref="R195:R258" si="21">TRIM(MID(SUBSTITUTE($N195,"/",REPT(" ",LEN($N195))),(2-1)*LEN($N195)+1,LEN($N195)))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19.2" customHeight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19.2" customHeight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s="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19.2" customHeight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19.2" customHeight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19.2" customHeight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19.2" customHeight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s="7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19.2" customHeight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19.2" customHeight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9.2" customHeight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s="7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19.2" customHeight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19.2" customHeight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19.2" customHeight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19.2" customHeight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s="7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19.2" customHeight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19.2" customHeight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s="7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19.2" customHeight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s="7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19.2" customHeight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19.2" customHeight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19.2" customHeight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19.2" customHeight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19.2" customHeight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19.2" customHeight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19.2" customHeight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9.2" customHeight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19.2" customHeight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19.2" customHeight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19.2" customHeight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9.2" customHeight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s="7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19.2" customHeight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19.2" customHeight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s="7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19.2" customHeight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s="7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19.2" customHeight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s="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19.2" customHeight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19.2" customHeight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s="7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19.2" customHeight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s="7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19.2" customHeight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s="7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19.2" customHeight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19.2" customHeight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s="7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19.2" customHeight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19.2" customHeight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s="7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19.2" customHeight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19.2" customHeight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s="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19.2" customHeight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s="7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9.2" customHeight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19.2" customHeight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s="7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19.2" customHeight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19.2" customHeight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19.2" customHeight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19.2" customHeight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19.2" customHeight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19.2" customHeight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19.2" customHeight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19.2" customHeight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19.2" customHeight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19.2" customHeight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19.2" customHeight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19.2" customHeight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19.2" customHeight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19.2" customHeight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19.2" customHeight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19.2" customHeight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19.2" customHeight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19.2" customHeight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19.2" customHeight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7" t="str">
        <f t="shared" ref="Q259:Q322" si="26">TRIM(MID(SUBSTITUTE($N259,"/",REPT(" ",LEN($N259))),(1-1)*LEN($N259)+1,LEN($N259)))</f>
        <v>film &amp; video</v>
      </c>
      <c r="R259" s="7" t="str">
        <f t="shared" ref="R259:R322" si="27">TRIM(MID(SUBSTITUTE($N259,"/",REPT(" ",LEN($N259))),(2-1)*LEN($N259)+1,LEN($N259)))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19.2" customHeight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19.2" customHeight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19.2" customHeight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19.2" customHeight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19.2" customHeight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19.2" customHeight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19.2" customHeight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19.2" customHeight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19.2" customHeight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19.2" customHeight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19.2" customHeight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19.2" customHeight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19.2" customHeight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19.2" customHeight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19.2" customHeight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19.2" customHeight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19.2" customHeight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19.2" customHeight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19.2" customHeight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19.2" customHeight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19.2" customHeight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19.2" customHeight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19.2" customHeight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19.2" customHeight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19.2" customHeight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19.2" customHeight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19.2" customHeight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19.2" customHeight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19.2" customHeight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19.2" customHeight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19.2" customHeight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19.2" customHeight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19.2" customHeight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19.2" customHeight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19.2" customHeight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19.2" customHeight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19.2" customHeight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19.2" customHeight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19.2" customHeight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19.2" customHeight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19.2" customHeight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19.2" customHeight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19.2" customHeight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19.2" customHeight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19.2" customHeight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19.2" customHeight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19.2" customHeight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19.2" customHeight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19.2" customHeight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9.2" customHeight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19.2" customHeight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19.2" customHeight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19.2" customHeight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19.2" customHeight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19.2" customHeight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19.2" customHeight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19.2" customHeight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19.2" customHeight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19.2" customHeight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19.2" customHeight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19.2" customHeight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19.2" customHeight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19.2" customHeight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19.2" customHeight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7" t="str">
        <f t="shared" ref="Q323:Q386" si="32">TRIM(MID(SUBSTITUTE($N323,"/",REPT(" ",LEN($N323))),(1-1)*LEN($N323)+1,LEN($N323)))</f>
        <v>film &amp; video</v>
      </c>
      <c r="R323" s="7" t="str">
        <f t="shared" ref="R323:R386" si="33">TRIM(MID(SUBSTITUTE($N323,"/",REPT(" ",LEN($N323))),(2-1)*LEN($N323)+1,LEN($N323)))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19.2" customHeight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19.2" customHeight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19.2" customHeight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19.2" customHeight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19.2" customHeight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19.2" customHeight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19.2" customHeight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19.2" customHeight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19.2" customHeight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19.2" customHeight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19.2" customHeight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19.2" customHeight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19.2" customHeight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19.2" customHeight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19.2" customHeight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19.2" customHeight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19.2" customHeight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19.2" customHeight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19.2" customHeight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19.2" customHeight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19.2" customHeight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19.2" customHeight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19.2" customHeight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19.2" customHeight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19.2" customHeight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19.2" customHeight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19.2" customHeight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19.2" customHeight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19.2" customHeight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19.2" customHeight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19.2" customHeight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19.2" customHeight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19.2" customHeight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19.2" customHeight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19.2" customHeight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19.2" customHeight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19.2" customHeight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19.2" customHeight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19.2" customHeight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19.2" customHeight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19.2" customHeight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19.2" customHeight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19.2" customHeight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19.2" customHeight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19.2" customHeight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19.2" customHeight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19.2" customHeight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19.2" customHeight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19.2" customHeight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19.2" customHeight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19.2" customHeight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19.2" customHeight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19.2" customHeight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19.2" customHeight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19.2" customHeight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19.2" customHeight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19.2" customHeight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19.2" customHeight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19.2" customHeight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19.2" customHeight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19.2" customHeight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19.2" customHeight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19.2" customHeight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19.2" customHeight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7" t="str">
        <f t="shared" ref="Q387:Q450" si="38">TRIM(MID(SUBSTITUTE($N387,"/",REPT(" ",LEN($N387))),(1-1)*LEN($N387)+1,LEN($N387)))</f>
        <v>film &amp; video</v>
      </c>
      <c r="R387" s="7" t="str">
        <f t="shared" ref="R387:R450" si="39">TRIM(MID(SUBSTITUTE($N387,"/",REPT(" ",LEN($N387))),(2-1)*LEN($N387)+1,LEN($N387)))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19.2" customHeight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19.2" customHeight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19.2" customHeight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19.2" customHeight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19.2" customHeight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19.2" customHeight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19.2" customHeight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19.2" customHeight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19.2" customHeight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19.2" customHeight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19.2" customHeight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19.2" customHeight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19.2" customHeight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19.2" customHeight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19.2" customHeight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19.2" customHeight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19.2" customHeight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19.2" customHeight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19.2" customHeight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19.2" customHeight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19.2" customHeight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19.2" customHeight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19.2" customHeight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19.2" customHeight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19.2" customHeight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19.2" customHeight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19.2" customHeight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19.2" customHeight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19.2" customHeight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19.2" customHeight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19.2" customHeight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19.2" customHeight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19.2" customHeight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19.2" customHeight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19.2" customHeight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19.2" customHeight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19.2" customHeight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19.2" customHeight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19.2" customHeight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19.2" customHeight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19.2" customHeight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19.2" customHeight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s="7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19.2" customHeight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19.2" customHeight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s="7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19.2" customHeight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19.2" customHeight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19.2" customHeight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19.2" customHeight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s="7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19.2" customHeight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19.2" customHeight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19.2" customHeight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s="7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19.2" customHeight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s="7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19.2" customHeight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19.2" customHeight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s="7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19.2" customHeight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19.2" customHeight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s="7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9.2" customHeight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19.2" customHeight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19.2" customHeight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19.2" customHeight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19.2" customHeight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19.2" customHeight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19.2" customHeight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19.2" customHeight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7" t="str">
        <f t="shared" ref="Q451:Q514" si="44">TRIM(MID(SUBSTITUTE($N451,"/",REPT(" ",LEN($N451))),(1-1)*LEN($N451)+1,LEN($N451)))</f>
        <v>film &amp; video</v>
      </c>
      <c r="R451" s="7" t="str">
        <f t="shared" ref="R451:R514" si="45">TRIM(MID(SUBSTITUTE($N451,"/",REPT(" ",LEN($N451))),(2-1)*LEN($N451)+1,LEN($N451)))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19.2" customHeight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19.2" customHeight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s="7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19.2" customHeight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19.2" customHeight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19.2" customHeight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19.2" customHeight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19.2" customHeight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19.2" customHeight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s="7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19.2" customHeight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19.2" customHeight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19.2" customHeight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19.2" customHeight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s="7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19.2" customHeight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s="7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19.2" customHeight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19.2" customHeight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9.2" customHeight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19.2" customHeight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19.2" customHeight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19.2" customHeight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s="7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19.2" customHeight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s="7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19.2" customHeight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19.2" customHeight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19.2" customHeight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19.2" customHeight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19.2" customHeight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19.2" customHeight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s="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19.2" customHeight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19.2" customHeight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s="7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19.2" customHeight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s="7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19.2" customHeight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19.2" customHeight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19.2" customHeight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19.2" customHeight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19.2" customHeight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19.2" customHeight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19.2" customHeight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19.2" customHeight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19.2" customHeight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s="7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19.2" customHeight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s="7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19.2" customHeight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9.2" customHeight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s="7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19.2" customHeight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s="7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19.2" customHeight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s="7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19.2" customHeight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s="7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19.2" customHeight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19.2" customHeight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s="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19.2" customHeight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9.2" customHeight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19.2" customHeight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19.2" customHeight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19.2" customHeight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19.2" customHeight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s="7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19.2" customHeight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19.2" customHeight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19.2" customHeight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19.2" customHeight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19.2" customHeight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19.2" customHeight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19.2" customHeight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19.2" customHeight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19.2" customHeight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s="7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19.2" customHeight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19.2" customHeight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19.2" customHeight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7" t="str">
        <f t="shared" ref="Q515:Q578" si="50">TRIM(MID(SUBSTITUTE($N515,"/",REPT(" ",LEN($N515))),(1-1)*LEN($N515)+1,LEN($N515)))</f>
        <v>film &amp; video</v>
      </c>
      <c r="R515" s="7" t="str">
        <f t="shared" ref="R515:R578" si="51">TRIM(MID(SUBSTITUTE($N515,"/",REPT(" ",LEN($N515))),(2-1)*LEN($N515)+1,LEN($N515)))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19.2" customHeight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19.2" customHeight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19.2" customHeight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s="7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19.2" customHeight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19.2" customHeight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s="7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19.2" customHeight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19.2" customHeight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19.2" customHeight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19.2" customHeight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19.2" customHeight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19.2" customHeight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19.2" customHeight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19.2" customHeight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19.2" customHeight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9.2" customHeight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19.2" customHeight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19.2" customHeight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19.2" customHeight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19.2" customHeight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19.2" customHeight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19.2" customHeight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19.2" customHeight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19.2" customHeight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19.2" customHeight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19.2" customHeight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19.2" customHeight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19.2" customHeight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19.2" customHeight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19.2" customHeight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19.2" customHeight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19.2" customHeight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19.2" customHeight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19.2" customHeight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19.2" customHeight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s="7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19.2" customHeight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19.2" customHeight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19.2" customHeight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19.2" customHeight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19.2" customHeight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s="7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19.2" customHeight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19.2" customHeight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19.2" customHeight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s="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19.2" customHeight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19.2" customHeight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19.2" customHeight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s="7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19.2" customHeight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19.2" customHeight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19.2" customHeight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19.2" customHeight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s="7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19.2" customHeight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19.2" customHeight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19.2" customHeight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s="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19.2" customHeight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19.2" customHeight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s="7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19.2" customHeight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19.2" customHeight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19.2" customHeight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19.2" customHeight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19.2" customHeight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s="7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19.2" customHeight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19.2" customHeight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19.2" customHeight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19.2" customHeight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19.2" customHeight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7" t="str">
        <f t="shared" ref="Q579:Q642" si="56">TRIM(MID(SUBSTITUTE($N579,"/",REPT(" ",LEN($N579))),(1-1)*LEN($N579)+1,LEN($N579)))</f>
        <v>technology</v>
      </c>
      <c r="R579" s="7" t="str">
        <f t="shared" ref="R579:R642" si="57">TRIM(MID(SUBSTITUTE($N579,"/",REPT(" ",LEN($N579))),(2-1)*LEN($N579)+1,LEN($N579)))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19.2" customHeight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19.2" customHeight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19.2" customHeight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19.2" customHeight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s="7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19.2" customHeight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s="7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19.2" customHeight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19.2" customHeight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19.2" customHeight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s="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19.2" customHeight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19.2" customHeight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19.2" customHeight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9.2" customHeight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19.2" customHeight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19.2" customHeight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19.2" customHeight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19.2" customHeight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19.2" customHeight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19.2" customHeight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19.2" customHeight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19.2" customHeight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19.2" customHeight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19.2" customHeight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19.2" customHeight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19.2" customHeight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19.2" customHeight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s="7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19.2" customHeight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19.2" customHeight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s="7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19.2" customHeight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19.2" customHeight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19.2" customHeight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s="7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19.2" customHeight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19.2" customHeight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19.2" customHeight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s="7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19.2" customHeight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s="7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19.2" customHeight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s="7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19.2" customHeight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19.2" customHeight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s="7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19.2" customHeight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s="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19.2" customHeight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s="7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19.2" customHeight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19.2" customHeight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s="7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19.2" customHeight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19.2" customHeight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19.2" customHeight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19.2" customHeight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19.2" customHeight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s="7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19.2" customHeight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s="7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19.2" customHeight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s="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19.2" customHeight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19.2" customHeight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19.2" customHeight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s="7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19.2" customHeight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19.2" customHeight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19.2" customHeight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19.2" customHeight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s="7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19.2" customHeight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19.2" customHeight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19.2" customHeight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19.2" customHeight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19.2" customHeight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s="7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9.2" customHeight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19.2" customHeight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19.2" customHeight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19.2" customHeight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7" t="str">
        <f t="shared" ref="Q643:Q706" si="62">TRIM(MID(SUBSTITUTE($N643,"/",REPT(" ",LEN($N643))),(1-1)*LEN($N643)+1,LEN($N643)))</f>
        <v>technology</v>
      </c>
      <c r="R643" s="7" t="str">
        <f t="shared" ref="R643:R706" si="63">TRIM(MID(SUBSTITUTE($N643,"/",REPT(" ",LEN($N643))),(2-1)*LEN($N643)+1,LEN($N643)))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19.2" customHeight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19.2" customHeight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19.2" customHeight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19.2" customHeight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19.2" customHeight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19.2" customHeight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19.2" customHeight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19.2" customHeight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19.2" customHeight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19.2" customHeight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19.2" customHeight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19.2" customHeight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19.2" customHeight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19.2" customHeight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19.2" customHeight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19.2" customHeight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19.2" customHeight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9.2" customHeight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19.2" customHeight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19.2" customHeight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19.2" customHeight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19.2" customHeight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19.2" customHeight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19.2" customHeight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19.2" customHeight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19.2" customHeight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19.2" customHeight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19.2" customHeight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19.2" customHeight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19.2" customHeight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19.2" customHeight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19.2" customHeight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19.2" customHeight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19.2" customHeight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19.2" customHeight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19.2" customHeight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19.2" customHeight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19.2" customHeight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19.2" customHeight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19.2" customHeight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19.2" customHeight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19.2" customHeight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9.2" customHeight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19.2" customHeight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19.2" customHeight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s="7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19.2" customHeight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19.2" customHeight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19.2" customHeight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19.2" customHeight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19.2" customHeight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19.2" customHeight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19.2" customHeight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19.2" customHeight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19.2" customHeight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19.2" customHeight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19.2" customHeight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19.2" customHeight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19.2" customHeight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19.2" customHeight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19.2" customHeight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19.2" customHeight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19.2" customHeight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19.2" customHeight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19.2" customHeight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7" t="str">
        <f t="shared" ref="Q707:Q770" si="68">TRIM(MID(SUBSTITUTE($N707,"/",REPT(" ",LEN($N707))),(1-1)*LEN($N707)+1,LEN($N707)))</f>
        <v>technology</v>
      </c>
      <c r="R707" s="7" t="str">
        <f t="shared" ref="R707:R770" si="69">TRIM(MID(SUBSTITUTE($N707,"/",REPT(" ",LEN($N707))),(2-1)*LEN($N707)+1,LEN($N707)))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19.2" customHeight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s="7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19.2" customHeight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19.2" customHeight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19.2" customHeight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19.2" customHeight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s="7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19.2" customHeight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19.2" customHeight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19.2" customHeight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19.2" customHeight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19.2" customHeight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19.2" customHeight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9.2" customHeight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19.2" customHeight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19.2" customHeight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19.2" customHeight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19.2" customHeight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19.2" customHeight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19.2" customHeight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19.2" customHeight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19.2" customHeight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19.2" customHeight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19.2" customHeight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19.2" customHeight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19.2" customHeight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19.2" customHeight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19.2" customHeight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19.2" customHeight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19.2" customHeight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19.2" customHeight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19.2" customHeight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19.2" customHeight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19.2" customHeight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19.2" customHeight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19.2" customHeight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19.2" customHeight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19.2" customHeight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19.2" customHeight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19.2" customHeight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19.2" customHeight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19.2" customHeight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9.2" customHeight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19.2" customHeight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19.2" customHeight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19.2" customHeight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19.2" customHeight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19.2" customHeight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19.2" customHeight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19.2" customHeight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19.2" customHeight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19.2" customHeight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19.2" customHeight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19.2" customHeight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19.2" customHeight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19.2" customHeight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19.2" customHeight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s="7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19.2" customHeight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19.2" customHeight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s="7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19.2" customHeight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19.2" customHeight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s="7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19.2" customHeight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19.2" customHeight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s="7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19.2" customHeight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19.2" customHeight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s="7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19.2" customHeight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7" t="str">
        <f t="shared" ref="Q771:Q834" si="74">TRIM(MID(SUBSTITUTE($N771,"/",REPT(" ",LEN($N771))),(1-1)*LEN($N771)+1,LEN($N771)))</f>
        <v>publishing</v>
      </c>
      <c r="R771" s="7" t="str">
        <f t="shared" ref="R771:R834" si="75">TRIM(MID(SUBSTITUTE($N771,"/",REPT(" ",LEN($N771))),(2-1)*LEN($N771)+1,LEN($N771)))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19.2" customHeight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s="7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19.2" customHeight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19.2" customHeight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19.2" customHeight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19.2" customHeight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19.2" customHeight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19.2" customHeight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19.2" customHeight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19.2" customHeight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19.2" customHeight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19.2" customHeight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19.2" customHeight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19.2" customHeight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s="7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19.2" customHeight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19.2" customHeight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19.2" customHeight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19.2" customHeight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19.2" customHeight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19.2" customHeight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19.2" customHeight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19.2" customHeight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19.2" customHeight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19.2" customHeight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19.2" customHeight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19.2" customHeight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19.2" customHeight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19.2" customHeight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19.2" customHeight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19.2" customHeight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19.2" customHeight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19.2" customHeight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19.2" customHeight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19.2" customHeight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19.2" customHeight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19.2" customHeight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19.2" customHeight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9.2" customHeight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19.2" customHeight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19.2" customHeight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19.2" customHeight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19.2" customHeight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19.2" customHeight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19.2" customHeight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19.2" customHeight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19.2" customHeight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19.2" customHeight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19.2" customHeight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19.2" customHeight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19.2" customHeight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19.2" customHeight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19.2" customHeight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19.2" customHeight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19.2" customHeight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19.2" customHeight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19.2" customHeight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19.2" customHeight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19.2" customHeight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19.2" customHeight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19.2" customHeight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19.2" customHeight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19.2" customHeight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19.2" customHeight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19.2" customHeight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9.2" customHeight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7" t="str">
        <f t="shared" ref="Q835:Q898" si="80">TRIM(MID(SUBSTITUTE($N835,"/",REPT(" ",LEN($N835))),(1-1)*LEN($N835)+1,LEN($N835)))</f>
        <v>music</v>
      </c>
      <c r="R835" s="7" t="str">
        <f t="shared" ref="R835:R898" si="81">TRIM(MID(SUBSTITUTE($N835,"/",REPT(" ",LEN($N835))),(2-1)*LEN($N835)+1,LEN($N835)))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19.2" customHeight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19.2" customHeight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9.2" customHeight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19.2" customHeight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19.2" customHeight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19.2" customHeight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19.2" customHeight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19.2" customHeight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19.2" customHeight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19.2" customHeight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19.2" customHeight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19.2" customHeight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19.2" customHeight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9.2" customHeight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19.2" customHeight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19.2" customHeight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19.2" customHeight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19.2" customHeight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19.2" customHeight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19.2" customHeight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19.2" customHeight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19.2" customHeight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19.2" customHeight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19.2" customHeight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19.2" customHeight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19.2" customHeight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19.2" customHeight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19.2" customHeight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19.2" customHeight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19.2" customHeight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s="7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19.2" customHeight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19.2" customHeight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19.2" customHeight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19.2" customHeight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19.2" customHeight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s="7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19.2" customHeight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19.2" customHeight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19.2" customHeight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19.2" customHeight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19.2" customHeight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s="7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19.2" customHeight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19.2" customHeight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7" t="str">
        <f t="shared" si="80"/>
        <v>music</v>
      </c>
      <c r="R877" s="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9.2" customHeight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19.2" customHeight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19.2" customHeight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19.2" customHeight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19.2" customHeight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19.2" customHeight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19.2" customHeight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19.2" customHeight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19.2" customHeight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19.2" customHeight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19.2" customHeight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19.2" customHeight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7" t="str">
        <f t="shared" si="80"/>
        <v>music</v>
      </c>
      <c r="R889" s="7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19.2" customHeight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19.2" customHeight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19.2" customHeight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19.2" customHeight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19.2" customHeight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19.2" customHeight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19.2" customHeight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19.2" customHeight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19.2" customHeight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19.2" customHeight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7" t="str">
        <f t="shared" ref="Q899:Q962" si="86">TRIM(MID(SUBSTITUTE($N899,"/",REPT(" ",LEN($N899))),(1-1)*LEN($N899)+1,LEN($N899)))</f>
        <v>music</v>
      </c>
      <c r="R899" s="7" t="str">
        <f t="shared" ref="R899:R962" si="87">TRIM(MID(SUBSTITUTE($N899,"/",REPT(" ",LEN($N899))),(2-1)*LEN($N899)+1,LEN($N899)))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19.2" customHeight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19.2" customHeight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19.2" customHeight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19.2" customHeight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7" t="str">
        <f t="shared" si="86"/>
        <v>music</v>
      </c>
      <c r="R903" s="7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19.2" customHeight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s="7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19.2" customHeight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s="7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19.2" customHeight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19.2" customHeight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19.2" customHeight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7" t="str">
        <f t="shared" si="86"/>
        <v>music</v>
      </c>
      <c r="R908" s="7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19.2" customHeight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7" t="str">
        <f t="shared" si="86"/>
        <v>music</v>
      </c>
      <c r="R909" s="7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19.2" customHeight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7" t="str">
        <f t="shared" si="86"/>
        <v>music</v>
      </c>
      <c r="R910" s="7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19.2" customHeight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s="7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19.2" customHeight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19.2" customHeight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7" t="str">
        <f t="shared" si="86"/>
        <v>music</v>
      </c>
      <c r="R913" s="7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19.2" customHeight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s="7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19.2" customHeight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19.2" customHeight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7" t="str">
        <f t="shared" si="86"/>
        <v>music</v>
      </c>
      <c r="R916" s="7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19.2" customHeight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19.2" customHeight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7" t="str">
        <f t="shared" si="86"/>
        <v>music</v>
      </c>
      <c r="R918" s="7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19.2" customHeight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s="7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19.2" customHeight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9.2" customHeight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19.2" customHeight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7" t="str">
        <f t="shared" si="86"/>
        <v>music</v>
      </c>
      <c r="R922" s="7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19.2" customHeight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19.2" customHeight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19.2" customHeight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s="7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19.2" customHeight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19.2" customHeight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s="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19.2" customHeight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7" t="str">
        <f t="shared" si="86"/>
        <v>music</v>
      </c>
      <c r="R928" s="7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19.2" customHeight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7" t="str">
        <f t="shared" si="86"/>
        <v>music</v>
      </c>
      <c r="R929" s="7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19.2" customHeight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19.2" customHeight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7" t="str">
        <f t="shared" si="86"/>
        <v>music</v>
      </c>
      <c r="R931" s="7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19.2" customHeight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s="7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19.2" customHeight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19.2" customHeight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19.2" customHeight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s="7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19.2" customHeight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19.2" customHeight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s="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19.2" customHeight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7" t="str">
        <f t="shared" si="86"/>
        <v>music</v>
      </c>
      <c r="R938" s="7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19.2" customHeight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s="7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19.2" customHeight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s="7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19.2" customHeight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s="7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19.2" customHeight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19.2" customHeight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19.2" customHeight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19.2" customHeight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19.2" customHeight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19.2" customHeight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19.2" customHeight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19.2" customHeight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s="7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19.2" customHeight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19.2" customHeight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19.2" customHeight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9.2" customHeight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19.2" customHeight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19.2" customHeight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19.2" customHeight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19.2" customHeight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19.2" customHeight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19.2" customHeight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19.2" customHeight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19.2" customHeight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19.2" customHeight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19.2" customHeight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7" t="str">
        <f t="shared" ref="Q963:Q1026" si="92">TRIM(MID(SUBSTITUTE($N963,"/",REPT(" ",LEN($N963))),(1-1)*LEN($N963)+1,LEN($N963)))</f>
        <v>technology</v>
      </c>
      <c r="R963" s="7" t="str">
        <f t="shared" ref="R963:R1026" si="93">TRIM(MID(SUBSTITUTE($N963,"/",REPT(" ",LEN($N963))),(2-1)*LEN($N963)+1,LEN($N963)))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19.2" customHeight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19.2" customHeight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19.2" customHeight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19.2" customHeight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19.2" customHeight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19.2" customHeight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19.2" customHeight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19.2" customHeight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19.2" customHeight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19.2" customHeight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19.2" customHeight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19.2" customHeight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19.2" customHeight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19.2" customHeight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19.2" customHeight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19.2" customHeight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19.2" customHeight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19.2" customHeight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19.2" customHeight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19.2" customHeight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19.2" customHeight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19.2" customHeight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19.2" customHeight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19.2" customHeight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19.2" customHeight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19.2" customHeight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19.2" customHeight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s="7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9.2" customHeight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19.2" customHeight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19.2" customHeight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19.2" customHeight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19.2" customHeight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19.2" customHeight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19.2" customHeight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19.2" customHeight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19.2" customHeight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19.2" customHeight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19.2" customHeight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19.2" customHeight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19.2" customHeight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19.2" customHeight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19.2" customHeight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19.2" customHeight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19.2" customHeight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19.2" customHeight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19.2" customHeight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19.2" customHeight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19.2" customHeight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19.2" customHeight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19.2" customHeight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19.2" customHeight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19.2" customHeight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19.2" customHeight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19.2" customHeight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19.2" customHeight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19.2" customHeight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19.2" customHeight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19.2" customHeight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19.2" customHeight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19.2" customHeight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19.2" customHeight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19.2" customHeight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19.2" customHeight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19.2" customHeight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7" t="str">
        <f t="shared" ref="Q1027:Q1090" si="98">TRIM(MID(SUBSTITUTE($N1027,"/",REPT(" ",LEN($N1027))),(1-1)*LEN($N1027)+1,LEN($N1027)))</f>
        <v>music</v>
      </c>
      <c r="R1027" s="7" t="str">
        <f t="shared" ref="R1027:R1090" si="99">TRIM(MID(SUBSTITUTE($N1027,"/",REPT(" ",LEN($N1027))),(2-1)*LEN($N1027)+1,LEN($N1027)))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19.2" customHeight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19.2" customHeight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19.2" customHeight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19.2" customHeight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19.2" customHeight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19.2" customHeight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9.2" customHeight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19.2" customHeight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19.2" customHeight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19.2" customHeight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19.2" customHeight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19.2" customHeight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19.2" customHeight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19.2" customHeight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19.2" customHeight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19.2" customHeight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s="7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19.2" customHeight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19.2" customHeight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19.2" customHeight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19.2" customHeight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19.2" customHeight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s="7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19.2" customHeight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19.2" customHeight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9.2" customHeight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s="7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9.2" customHeight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s="7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19.2" customHeight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s="7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19.2" customHeight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s="7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19.2" customHeight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19.2" customHeight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s="7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19.2" customHeight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s="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19.2" customHeight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s="7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19.2" customHeight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s="7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19.2" customHeight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s="7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9.2" customHeight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s="7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19.2" customHeight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19.2" customHeight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s="7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9.2" customHeight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19.2" customHeight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s="7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19.2" customHeight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19.2" customHeight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19.2" customHeight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19.2" customHeight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19.2" customHeight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19.2" customHeight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19.2" customHeight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19.2" customHeight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7" t="str">
        <f t="shared" si="98"/>
        <v>games</v>
      </c>
      <c r="R1073" s="7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19.2" customHeight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19.2" customHeight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19.2" customHeight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19.2" customHeight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19.2" customHeight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19.2" customHeight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19.2" customHeight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19.2" customHeight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19.2" customHeight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19.2" customHeight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19.2" customHeight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19.2" customHeight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9.2" customHeight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7" t="str">
        <f t="shared" si="98"/>
        <v>games</v>
      </c>
      <c r="R1086" s="7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19.2" customHeight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9.2" customHeight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19.2" customHeight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7" t="str">
        <f t="shared" si="98"/>
        <v>games</v>
      </c>
      <c r="R1089" s="7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19.2" customHeight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19.2" customHeight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7" t="str">
        <f t="shared" ref="Q1091:Q1154" si="104">TRIM(MID(SUBSTITUTE($N1091,"/",REPT(" ",LEN($N1091))),(1-1)*LEN($N1091)+1,LEN($N1091)))</f>
        <v>games</v>
      </c>
      <c r="R1091" s="7" t="str">
        <f t="shared" ref="R1091:R1154" si="105">TRIM(MID(SUBSTITUTE($N1091,"/",REPT(" ",LEN($N1091))),(2-1)*LEN($N1091)+1,LEN($N1091)))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19.2" customHeight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19.2" customHeight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19.2" customHeight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19.2" customHeight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19.2" customHeight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19.2" customHeight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19.2" customHeight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19.2" customHeight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19.2" customHeight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19.2" customHeight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19.2" customHeight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19.2" customHeight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19.2" customHeight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19.2" customHeight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19.2" customHeight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19.2" customHeight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19.2" customHeight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19.2" customHeight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s="7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19.2" customHeight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19.2" customHeight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19.2" customHeight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19.2" customHeight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19.2" customHeight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19.2" customHeight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19.2" customHeight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19.2" customHeight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19.2" customHeight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19.2" customHeight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19.2" customHeight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19.2" customHeight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19.2" customHeight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s="7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19.2" customHeight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19.2" customHeight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s="7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19.2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19.2" customHeight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19.2" customHeight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s="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19.2" customHeight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19.2" customHeight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9.2" customHeight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19.2" customHeight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19.2" customHeight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19.2" customHeight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s="7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19.2" customHeight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19.2" customHeight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19.2" customHeight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19.2" customHeight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19.2" customHeight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19.2" customHeight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19.2" customHeight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19.2" customHeight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19.2" customHeight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s="7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9.2" customHeight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s="7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19.2" customHeight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s="7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19.2" customHeight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19.2" customHeight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s="7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19.2" customHeight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19.2" customHeight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19.2" customHeight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s="7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19.2" customHeight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19.2" customHeight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19.2" customHeight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19.2" customHeight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s="7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9.2" customHeight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19.2" customHeight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7" t="str">
        <f t="shared" ref="Q1155:Q1218" si="110">TRIM(MID(SUBSTITUTE($N1155,"/",REPT(" ",LEN($N1155))),(1-1)*LEN($N1155)+1,LEN($N1155)))</f>
        <v>food</v>
      </c>
      <c r="R1155" s="7" t="str">
        <f t="shared" ref="R1155:R1218" si="111">TRIM(MID(SUBSTITUTE($N1155,"/",REPT(" ",LEN($N1155))),(2-1)*LEN($N1155)+1,LEN($N1155)))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19.2" customHeight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19.2" customHeight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19.2" customHeight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s="7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19.2" customHeight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19.2" customHeight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19.2" customHeight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s="7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19.2" customHeight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19.2" customHeight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s="7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19.2" customHeight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19.2" customHeight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s="7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19.2" customHeight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s="7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19.2" customHeight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19.2" customHeight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19.2" customHeight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19.2" customHeight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19.2" customHeight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19.2" customHeight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19.2" customHeight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9.2" customHeight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s="7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19.2" customHeight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19.2" customHeight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19.2" customHeight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19.2" customHeight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19.2" customHeight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s="7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19.2" customHeight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19.2" customHeight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19.2" customHeight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9.2" customHeight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19.2" customHeight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19.2" customHeight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19.2" customHeight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19.2" customHeight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19.2" customHeight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19.2" customHeight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19.2" customHeight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19.2" customHeight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19.2" customHeight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19.2" customHeight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19.2" customHeight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19.2" customHeight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19.2" customHeight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19.2" customHeight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19.2" customHeight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19.2" customHeight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19.2" customHeight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19.2" customHeight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19.2" customHeight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19.2" customHeight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19.2" customHeight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19.2" customHeight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19.2" customHeight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19.2" customHeight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19.2" customHeight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19.2" customHeight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19.2" customHeight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19.2" customHeight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19.2" customHeight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19.2" customHeight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19.2" customHeight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19.2" customHeight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19.2" customHeight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19.2" customHeight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19.2" customHeight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19.2" customHeight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7" t="str">
        <f t="shared" ref="Q1219:Q1282" si="116">TRIM(MID(SUBSTITUTE($N1219,"/",REPT(" ",LEN($N1219))),(1-1)*LEN($N1219)+1,LEN($N1219)))</f>
        <v>photography</v>
      </c>
      <c r="R1219" s="7" t="str">
        <f t="shared" ref="R1219:R1282" si="117">TRIM(MID(SUBSTITUTE($N1219,"/",REPT(" ",LEN($N1219))),(2-1)*LEN($N1219)+1,LEN($N1219)))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19.2" customHeight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19.2" customHeight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19.2" customHeight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19.2" customHeight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19.2" customHeight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19.2" customHeight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19.2" customHeight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19.2" customHeight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19.2" customHeight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19.2" customHeight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s="7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19.2" customHeight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19.2" customHeight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19.2" customHeight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s="7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19.2" customHeight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s="7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19.2" customHeight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19.2" customHeight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19.2" customHeight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s="7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19.2" customHeight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9.2" customHeight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s="7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19.2" customHeight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s="7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19.2" customHeight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19.2" customHeight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s="7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19.2" customHeight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19.2" customHeight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19.2" customHeight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19.2" customHeight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19.2" customHeight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19.2" customHeight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19.2" customHeight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19.2" customHeight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19.2" customHeight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19.2" customHeight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19.2" customHeight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19.2" customHeight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19.2" customHeight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19.2" customHeight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19.2" customHeight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19.2" customHeight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19.2" customHeight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19.2" customHeight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19.2" customHeight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19.2" customHeight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19.2" customHeight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19.2" customHeight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19.2" customHeight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19.2" customHeight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19.2" customHeight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19.2" customHeight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19.2" customHeight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19.2" customHeight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19.2" customHeight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19.2" customHeight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19.2" customHeight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19.2" customHeight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19.2" customHeight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19.2" customHeight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19.2" customHeight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19.2" customHeight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19.2" customHeight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19.2" customHeight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19.2" customHeight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19.2" customHeight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19.2" customHeight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19.2" customHeight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7" t="str">
        <f t="shared" ref="Q1283:Q1346" si="122">TRIM(MID(SUBSTITUTE($N1283,"/",REPT(" ",LEN($N1283))),(1-1)*LEN($N1283)+1,LEN($N1283)))</f>
        <v>music</v>
      </c>
      <c r="R1283" s="7" t="str">
        <f t="shared" ref="R1283:R1346" si="123">TRIM(MID(SUBSTITUTE($N1283,"/",REPT(" ",LEN($N1283))),(2-1)*LEN($N1283)+1,LEN($N1283)))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19.2" customHeight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19.2" customHeight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19.2" customHeight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19.2" customHeight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19.2" customHeight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19.2" customHeight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19.2" customHeight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19.2" customHeight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19.2" customHeight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19.2" customHeight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19.2" customHeight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19.2" customHeight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19.2" customHeight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19.2" customHeight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19.2" customHeight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19.2" customHeight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19.2" customHeight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19.2" customHeight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19.2" customHeight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19.2" customHeight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19.2" customHeight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19.2" customHeight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19.2" customHeight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19.2" customHeight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19.2" customHeight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19.2" customHeight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19.2" customHeight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19.2" customHeight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19.2" customHeight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19.2" customHeight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19.2" customHeight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19.2" customHeight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19.2" customHeight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19.2" customHeight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19.2" customHeight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19.2" customHeight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19.2" customHeight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19.2" customHeight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19.2" customHeight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19.2" customHeight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19.2" customHeight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19.2" customHeight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19.2" customHeight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19.2" customHeight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19.2" customHeight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19.2" customHeight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19.2" customHeight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19.2" customHeight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19.2" customHeight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19.2" customHeight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19.2" customHeight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s="7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19.2" customHeight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s="7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19.2" customHeight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19.2" customHeight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19.2" customHeight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19.2" customHeight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19.2" customHeight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19.2" customHeight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19.2" customHeight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s="7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19.2" customHeight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19.2" customHeight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19.2" customHeight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19.2" customHeight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19.2" customHeight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7" t="str">
        <f t="shared" ref="Q1347:Q1410" si="128">TRIM(MID(SUBSTITUTE($N1347,"/",REPT(" ",LEN($N1347))),(1-1)*LEN($N1347)+1,LEN($N1347)))</f>
        <v>publishing</v>
      </c>
      <c r="R1347" s="7" t="str">
        <f t="shared" ref="R1347:R1410" si="129">TRIM(MID(SUBSTITUTE($N1347,"/",REPT(" ",LEN($N1347))),(2-1)*LEN($N1347)+1,LEN($N1347)))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19.2" customHeight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19.2" customHeight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19.2" customHeight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19.2" customHeight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19.2" customHeight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19.2" customHeight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19.2" customHeight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19.2" customHeight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19.2" customHeight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19.2" customHeight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19.2" customHeight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19.2" customHeight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19.2" customHeight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19.2" customHeight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19.2" customHeight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19.2" customHeight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19.2" customHeight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19.2" customHeight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19.2" customHeight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19.2" customHeight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9.2" customHeight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19.2" customHeight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19.2" customHeight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19.2" customHeight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19.2" customHeight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19.2" customHeight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9.2" customHeight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19.2" customHeight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19.2" customHeight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19.2" customHeight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19.2" customHeight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19.2" customHeight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9.2" customHeight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19.2" customHeight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19.2" customHeight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19.2" customHeight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19.2" customHeight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19.2" customHeight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19.2" customHeight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19.2" customHeight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19.2" customHeight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19.2" customHeight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19.2" customHeight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19.2" customHeight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19.2" customHeight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19.2" customHeight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19.2" customHeight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9.2" customHeight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19.2" customHeight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9.2" customHeight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19.2" customHeight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19.2" customHeight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19.2" customHeight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19.2" customHeight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19.2" customHeight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19.2" customHeight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19.2" customHeight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19.2" customHeight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19.2" customHeight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19.2" customHeight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9.2" customHeight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19.2" customHeight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19.2" customHeight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19.2" customHeight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7" t="str">
        <f t="shared" ref="Q1411:Q1474" si="134">TRIM(MID(SUBSTITUTE($N1411,"/",REPT(" ",LEN($N1411))),(1-1)*LEN($N1411)+1,LEN($N1411)))</f>
        <v>publishing</v>
      </c>
      <c r="R1411" s="7" t="str">
        <f t="shared" ref="R1411:R1474" si="135">TRIM(MID(SUBSTITUTE($N1411,"/",REPT(" ",LEN($N1411))),(2-1)*LEN($N1411)+1,LEN($N1411)))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19.2" customHeight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19.2" customHeight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19.2" customHeight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19.2" customHeight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19.2" customHeight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19.2" customHeight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19.2" customHeight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s="7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19.2" customHeight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19.2" customHeight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19.2" customHeight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9.2" customHeight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19.2" customHeight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19.2" customHeight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19.2" customHeight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19.2" customHeight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19.2" customHeight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s="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19.2" customHeight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s="7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19.2" customHeight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19.2" customHeight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19.2" customHeight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s="7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19.2" customHeight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19.2" customHeight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19.2" customHeight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s="7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19.2" customHeight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19.2" customHeight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19.2" customHeight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19.2" customHeight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19.2" customHeight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19.2" customHeight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19.2" customHeight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19.2" customHeight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19.2" customHeight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19.2" customHeight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s="7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19.2" customHeight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s="7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19.2" customHeight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s="7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19.2" customHeight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s="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19.2" customHeight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s="7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19.2" customHeight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19.2" customHeight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s="7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19.2" customHeight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s="7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19.2" customHeight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19.2" customHeight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19.2" customHeight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s="7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19.2" customHeight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s="7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19.2" customHeight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19.2" customHeight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9.2" customHeight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19.2" customHeight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s="7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19.2" customHeight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s="7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19.2" customHeight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s="7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19.2" customHeight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s="7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19.2" customHeight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19.2" customHeight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19.2" customHeight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9.2" customHeight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19.2" customHeight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19.2" customHeight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19.2" customHeight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19.2" customHeight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19.2" customHeight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19.2" customHeight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19.2" customHeight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19.2" customHeight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9.2" customHeight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7" t="str">
        <f t="shared" ref="Q1475:Q1538" si="140">TRIM(MID(SUBSTITUTE($N1475,"/",REPT(" ",LEN($N1475))),(1-1)*LEN($N1475)+1,LEN($N1475)))</f>
        <v>publishing</v>
      </c>
      <c r="R1475" s="7" t="str">
        <f t="shared" ref="R1475:R1538" si="141">TRIM(MID(SUBSTITUTE($N1475,"/",REPT(" ",LEN($N1475))),(2-1)*LEN($N1475)+1,LEN($N1475)))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19.2" customHeight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19.2" customHeight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19.2" customHeight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19.2" customHeight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19.2" customHeight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19.2" customHeight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19.2" customHeight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19.2" customHeight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19.2" customHeight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19.2" customHeight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9.2" customHeight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s="7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19.2" customHeight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19.2" customHeight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19.2" customHeight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s="7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19.2" customHeight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19.2" customHeight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s="7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19.2" customHeight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19.2" customHeight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19.2" customHeight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19.2" customHeight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s="7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19.2" customHeight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19.2" customHeight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s="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19.2" customHeight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s="7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19.2" customHeight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19.2" customHeight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19.2" customHeight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19.2" customHeight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19.2" customHeight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19.2" customHeight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19.2" customHeight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19.2" customHeight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19.2" customHeight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19.2" customHeight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19.2" customHeight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19.2" customHeight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19.2" customHeight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19.2" customHeight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19.2" customHeight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19.2" customHeight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19.2" customHeight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19.2" customHeight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19.2" customHeight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19.2" customHeight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19.2" customHeight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19.2" customHeight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19.2" customHeight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19.2" customHeight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19.2" customHeight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19.2" customHeight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19.2" customHeight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19.2" customHeight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19.2" customHeight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19.2" customHeight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19.2" customHeight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19.2" customHeight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19.2" customHeight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19.2" customHeight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19.2" customHeight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19.2" customHeight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19.2" customHeight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19.2" customHeight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19.2" customHeight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19.2" customHeight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19.2" customHeight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7" t="str">
        <f t="shared" ref="Q1539:Q1602" si="146">TRIM(MID(SUBSTITUTE($N1539,"/",REPT(" ",LEN($N1539))),(1-1)*LEN($N1539)+1,LEN($N1539)))</f>
        <v>photography</v>
      </c>
      <c r="R1539" s="7" t="str">
        <f t="shared" ref="R1539:R1602" si="147">TRIM(MID(SUBSTITUTE($N1539,"/",REPT(" ",LEN($N1539))),(2-1)*LEN($N1539)+1,LEN($N1539)))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19.2" customHeight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19.2" customHeight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19.2" customHeight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19.2" customHeight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19.2" customHeight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19.2" customHeight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19.2" customHeight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s="7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19.2" customHeight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19.2" customHeight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19.2" customHeight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s="7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19.2" customHeight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19.2" customHeight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19.2" customHeight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19.2" customHeight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s="7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19.2" customHeight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19.2" customHeight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s="7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19.2" customHeight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s="7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19.2" customHeight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s="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19.2" customHeight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19.2" customHeight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19.2" customHeight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19.2" customHeight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19.2" customHeight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19.2" customHeight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19.2" customHeight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s="7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19.2" customHeight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19.2" customHeight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19.2" customHeight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19.2" customHeight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19.2" customHeight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19.2" customHeight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9.2" customHeight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s="7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19.2" customHeight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19.2" customHeight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19.2" customHeight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19.2" customHeight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19.2" customHeight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19.2" customHeight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19.2" customHeight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19.2" customHeight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19.2" customHeight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19.2" customHeight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19.2" customHeight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s="7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19.2" customHeight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19.2" customHeight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19.2" customHeight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19.2" customHeight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s="7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19.2" customHeight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19.2" customHeight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s="7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19.2" customHeight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19.2" customHeight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s="7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19.2" customHeight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s="7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9.2" customHeight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19.2" customHeight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19.2" customHeight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s="7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19.2" customHeight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19.2" customHeight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19.2" customHeight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19.2" customHeight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19.2" customHeight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s="7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19.2" customHeight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19.2" customHeight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s="7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19.2" customHeight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19.2" customHeight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7" t="str">
        <f t="shared" ref="Q1603:Q1666" si="152">TRIM(MID(SUBSTITUTE($N1603,"/",REPT(" ",LEN($N1603))),(1-1)*LEN($N1603)+1,LEN($N1603)))</f>
        <v>music</v>
      </c>
      <c r="R1603" s="7" t="str">
        <f t="shared" ref="R1603:R1666" si="153">TRIM(MID(SUBSTITUTE($N1603,"/",REPT(" ",LEN($N1603))),(2-1)*LEN($N1603)+1,LEN($N1603)))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19.2" customHeight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19.2" customHeight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19.2" customHeight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19.2" customHeight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19.2" customHeight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19.2" customHeight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19.2" customHeight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19.2" customHeight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19.2" customHeight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9.2" customHeight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19.2" customHeight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19.2" customHeight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19.2" customHeight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19.2" customHeight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19.2" customHeight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19.2" customHeight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19.2" customHeight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19.2" customHeight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19.2" customHeight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19.2" customHeight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19.2" customHeight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19.2" customHeight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19.2" customHeight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19.2" customHeight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19.2" customHeight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19.2" customHeight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19.2" customHeight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19.2" customHeight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19.2" customHeight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19.2" customHeight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19.2" customHeight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19.2" customHeight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19.2" customHeight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19.2" customHeight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19.2" customHeight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19.2" customHeight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19.2" customHeight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19.2" customHeight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19.2" customHeight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19.2" customHeight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19.2" customHeight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19.2" customHeight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19.2" customHeight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19.2" customHeight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19.2" customHeight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19.2" customHeight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19.2" customHeight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19.2" customHeight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19.2" customHeight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19.2" customHeight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19.2" customHeight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19.2" customHeight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19.2" customHeight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19.2" customHeight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19.2" customHeight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19.2" customHeight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19.2" customHeight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19.2" customHeight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19.2" customHeight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19.2" customHeight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19.2" customHeight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19.2" customHeight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19.2" customHeight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19.2" customHeight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7" t="str">
        <f t="shared" ref="Q1667:Q1730" si="158">TRIM(MID(SUBSTITUTE($N1667,"/",REPT(" ",LEN($N1667))),(1-1)*LEN($N1667)+1,LEN($N1667)))</f>
        <v>music</v>
      </c>
      <c r="R1667" s="7" t="str">
        <f t="shared" ref="R1667:R1730" si="159">TRIM(MID(SUBSTITUTE($N1667,"/",REPT(" ",LEN($N1667))),(2-1)*LEN($N1667)+1,LEN($N1667)))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19.2" customHeight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19.2" customHeight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19.2" customHeight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19.2" customHeight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19.2" customHeight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19.2" customHeight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19.2" customHeight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19.2" customHeight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19.2" customHeight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19.2" customHeight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19.2" customHeight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19.2" customHeight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19.2" customHeight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19.2" customHeight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19.2" customHeight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19.2" customHeight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19.2" customHeight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s="7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19.2" customHeight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19.2" customHeight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19.2" customHeight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19.2" customHeight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19.2" customHeight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19.2" customHeight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9.2" customHeight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19.2" customHeight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19.2" customHeight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19.2" customHeight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19.2" customHeight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19.2" customHeight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19.2" customHeight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19.2" customHeight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s="7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19.2" customHeight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19.2" customHeight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s="7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19.2" customHeight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19.2" customHeight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19.2" customHeight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9.2" customHeight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19.2" customHeight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19.2" customHeight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19.2" customHeight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s="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19.2" customHeight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s="7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19.2" customHeight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19.2" customHeight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s="7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19.2" customHeight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19.2" customHeight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19.2" customHeight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19.2" customHeight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s="7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19.2" customHeight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19.2" customHeight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19.2" customHeight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19.2" customHeight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19.2" customHeight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9.2" customHeight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19.2" customHeight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19.2" customHeight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19.2" customHeight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s="7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19.2" customHeight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19.2" customHeight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19.2" customHeight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19.2" customHeight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19.2" customHeight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19.2" customHeight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19.2" customHeight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19.2" customHeight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7" t="str">
        <f t="shared" ref="Q1731:Q1794" si="164">TRIM(MID(SUBSTITUTE($N1731,"/",REPT(" ",LEN($N1731))),(1-1)*LEN($N1731)+1,LEN($N1731)))</f>
        <v>music</v>
      </c>
      <c r="R1731" s="7" t="str">
        <f t="shared" ref="R1731:R1794" si="165">TRIM(MID(SUBSTITUTE($N1731,"/",REPT(" ",LEN($N1731))),(2-1)*LEN($N1731)+1,LEN($N1731)))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19.2" customHeight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s="7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19.2" customHeight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s="7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19.2" customHeight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s="7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19.2" customHeight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s="7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19.2" customHeight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19.2" customHeight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19.2" customHeight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19.2" customHeight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19.2" customHeight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19.2" customHeight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19.2" customHeight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s="7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19.2" customHeight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19.2" customHeight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19.2" customHeight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19.2" customHeight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19.2" customHeight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19.2" customHeight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19.2" customHeight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19.2" customHeight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19.2" customHeight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19.2" customHeight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19.2" customHeight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19.2" customHeight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19.2" customHeight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19.2" customHeight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19.2" customHeight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19.2" customHeight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19.2" customHeight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19.2" customHeight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19.2" customHeight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19.2" customHeight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19.2" customHeight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9.2" customHeight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19.2" customHeight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19.2" customHeight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19.2" customHeight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19.2" customHeight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s="7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19.2" customHeight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19.2" customHeight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19.2" customHeight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19.2" customHeight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19.2" customHeight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19.2" customHeight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19.2" customHeight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19.2" customHeight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19.2" customHeight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19.2" customHeight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19.2" customHeight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19.2" customHeight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19.2" customHeight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19.2" customHeight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19.2" customHeight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19.2" customHeight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19.2" customHeight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19.2" customHeight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19.2" customHeight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19.2" customHeight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19.2" customHeight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19.2" customHeight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19.2" customHeight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19.2" customHeight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19.2" customHeight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19.2" customHeight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19.2" customHeight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7" t="str">
        <f t="shared" ref="Q1795:Q1858" si="170">TRIM(MID(SUBSTITUTE($N1795,"/",REPT(" ",LEN($N1795))),(1-1)*LEN($N1795)+1,LEN($N1795)))</f>
        <v>photography</v>
      </c>
      <c r="R1795" s="7" t="str">
        <f t="shared" ref="R1795:R1858" si="171">TRIM(MID(SUBSTITUTE($N1795,"/",REPT(" ",LEN($N1795))),(2-1)*LEN($N1795)+1,LEN($N1795)))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19.2" customHeight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19.2" customHeight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19.2" customHeight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19.2" customHeight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19.2" customHeight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19.2" customHeight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19.2" customHeight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19.2" customHeight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19.2" customHeight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19.2" customHeight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19.2" customHeight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19.2" customHeight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19.2" customHeight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19.2" customHeight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19.2" customHeight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19.2" customHeight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19.2" customHeight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19.2" customHeight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19.2" customHeight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19.2" customHeight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s="7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19.2" customHeight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19.2" customHeight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s="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19.2" customHeight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19.2" customHeight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19.2" customHeight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s="7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19.2" customHeight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19.2" customHeight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19.2" customHeight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19.2" customHeight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19.2" customHeight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9.2" customHeight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19.2" customHeight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9.2" customHeight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19.2" customHeight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19.2" customHeight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19.2" customHeight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19.2" customHeight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19.2" customHeight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19.2" customHeight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19.2" customHeight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19.2" customHeight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19.2" customHeight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9.2" customHeight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19.2" customHeight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19.2" customHeight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19.2" customHeight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19.2" customHeight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19.2" customHeight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19.2" customHeight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19.2" customHeight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19.2" customHeight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19.2" customHeight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19.2" customHeight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19.2" customHeight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19.2" customHeight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19.2" customHeight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19.2" customHeight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19.2" customHeight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19.2" customHeight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19.2" customHeight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19.2" customHeight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19.2" customHeight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19.2" customHeight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19.2" customHeight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7" t="str">
        <f t="shared" ref="Q1859:Q1922" si="176">TRIM(MID(SUBSTITUTE($N1859,"/",REPT(" ",LEN($N1859))),(1-1)*LEN($N1859)+1,LEN($N1859)))</f>
        <v>music</v>
      </c>
      <c r="R1859" s="7" t="str">
        <f t="shared" ref="R1859:R1922" si="177">TRIM(MID(SUBSTITUTE($N1859,"/",REPT(" ",LEN($N1859))),(2-1)*LEN($N1859)+1,LEN($N1859)))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19.2" customHeight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19.2" customHeight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19.2" customHeight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19.2" customHeight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s="7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19.2" customHeight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19.2" customHeight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19.2" customHeight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19.2" customHeight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19.2" customHeight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19.2" customHeight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19.2" customHeight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19.2" customHeight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s="7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19.2" customHeight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19.2" customHeight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19.2" customHeight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19.2" customHeight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19.2" customHeight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19.2" customHeight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19.2" customHeight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s="7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19.2" customHeight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s="7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19.2" customHeight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s="7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19.2" customHeight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19.2" customHeight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19.2" customHeight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19.2" customHeight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19.2" customHeight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19.2" customHeight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19.2" customHeight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19.2" customHeight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19.2" customHeight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19.2" customHeight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19.2" customHeight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19.2" customHeight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19.2" customHeight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19.2" customHeight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19.2" customHeight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9.2" customHeight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19.2" customHeight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19.2" customHeight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19.2" customHeight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19.2" customHeight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19.2" customHeight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19.2" customHeight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19.2" customHeight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19.2" customHeight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19.2" customHeight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19.2" customHeight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19.2" customHeight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19.2" customHeight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19.2" customHeight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19.2" customHeight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19.2" customHeight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19.2" customHeight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19.2" customHeight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19.2" customHeight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19.2" customHeight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19.2" customHeight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19.2" customHeight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19.2" customHeight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19.2" customHeight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19.2" customHeight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19.2" customHeight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19.2" customHeight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19.2" customHeight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7" t="str">
        <f t="shared" ref="Q1923:Q1986" si="182">TRIM(MID(SUBSTITUTE($N1923,"/",REPT(" ",LEN($N1923))),(1-1)*LEN($N1923)+1,LEN($N1923)))</f>
        <v>music</v>
      </c>
      <c r="R1923" s="7" t="str">
        <f t="shared" ref="R1923:R1986" si="183">TRIM(MID(SUBSTITUTE($N1923,"/",REPT(" ",LEN($N1923))),(2-1)*LEN($N1923)+1,LEN($N1923)))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19.2" customHeight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19.2" customHeight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19.2" customHeight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19.2" customHeight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19.2" customHeight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9.2" customHeight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19.2" customHeight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19.2" customHeight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19.2" customHeight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19.2" customHeight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19.2" customHeight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19.2" customHeight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19.2" customHeight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19.2" customHeight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19.2" customHeight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19.2" customHeight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19.2" customHeight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19.2" customHeight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19.2" customHeight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19.2" customHeight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19.2" customHeight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19.2" customHeight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19.2" customHeight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19.2" customHeight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19.2" customHeight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19.2" customHeight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19.2" customHeight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19.2" customHeight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19.2" customHeight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19.2" customHeight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19.2" customHeight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19.2" customHeight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19.2" customHeight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19.2" customHeight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19.2" customHeight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19.2" customHeight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19.2" customHeight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19.2" customHeight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19.2" customHeight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19.2" customHeight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19.2" customHeight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19.2" customHeight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19.2" customHeight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19.2" customHeight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19.2" customHeight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19.2" customHeight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19.2" customHeight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19.2" customHeight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19.2" customHeight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19.2" customHeight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19.2" customHeight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19.2" customHeight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19.2" customHeight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19.2" customHeight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19.2" customHeight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19.2" customHeight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19.2" customHeight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19.2" customHeight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19.2" customHeight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19.2" customHeight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19.2" customHeight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s="7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19.2" customHeight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19.2" customHeight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19.2" customHeight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7" t="str">
        <f t="shared" ref="Q1987:Q2050" si="188">TRIM(MID(SUBSTITUTE($N1987,"/",REPT(" ",LEN($N1987))),(1-1)*LEN($N1987)+1,LEN($N1987)))</f>
        <v>photography</v>
      </c>
      <c r="R1987" s="7" t="str">
        <f t="shared" ref="R1987:R2050" si="189">TRIM(MID(SUBSTITUTE($N1987,"/",REPT(" ",LEN($N1987))),(2-1)*LEN($N1987)+1,LEN($N1987)))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19.2" customHeight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19.2" customHeight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9.2" customHeight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19.2" customHeight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19.2" customHeight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19.2" customHeight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19.2" customHeight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19.2" customHeight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s="7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19.2" customHeight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s="7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19.2" customHeight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19.2" customHeight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s="7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19.2" customHeight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s="7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19.2" customHeight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19.2" customHeight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19.2" customHeight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19.2" customHeight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19.2" customHeight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19.2" customHeight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19.2" customHeight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19.2" customHeight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19.2" customHeight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19.2" customHeight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19.2" customHeight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19.2" customHeight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19.2" customHeight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19.2" customHeight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19.2" customHeight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19.2" customHeight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19.2" customHeight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19.2" customHeight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19.2" customHeight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19.2" customHeight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19.2" customHeight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19.2" customHeight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19.2" customHeight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19.2" customHeight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19.2" customHeight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19.2" customHeight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19.2" customHeight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19.2" customHeight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19.2" customHeight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19.2" customHeight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19.2" customHeight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19.2" customHeight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19.2" customHeight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19.2" customHeight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19.2" customHeight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19.2" customHeight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19.2" customHeight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19.2" customHeight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19.2" customHeight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19.2" customHeight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19.2" customHeight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19.2" customHeight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19.2" customHeight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19.2" customHeight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19.2" customHeight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19.2" customHeight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19.2" customHeight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19.2" customHeight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19.2" customHeight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19.2" customHeight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19.2" customHeight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9.2" customHeight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7" t="str">
        <f t="shared" ref="Q2051:Q2114" si="194">TRIM(MID(SUBSTITUTE($N2051,"/",REPT(" ",LEN($N2051))),(1-1)*LEN($N2051)+1,LEN($N2051)))</f>
        <v>technology</v>
      </c>
      <c r="R2051" s="7" t="str">
        <f t="shared" ref="R2051:R2114" si="195">TRIM(MID(SUBSTITUTE($N2051,"/",REPT(" ",LEN($N2051))),(2-1)*LEN($N2051)+1,LEN($N2051)))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19.2" customHeight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19.2" customHeight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19.2" customHeight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19.2" customHeight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19.2" customHeight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19.2" customHeight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19.2" customHeight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19.2" customHeight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19.2" customHeight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19.2" customHeight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19.2" customHeight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19.2" customHeight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19.2" customHeight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19.2" customHeight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19.2" customHeight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19.2" customHeight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19.2" customHeight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19.2" customHeight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19.2" customHeight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19.2" customHeight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19.2" customHeight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19.2" customHeight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19.2" customHeight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19.2" customHeight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19.2" customHeight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19.2" customHeight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19.2" customHeight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19.2" customHeight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19.2" customHeight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19.2" customHeight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19.2" customHeight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19.2" customHeight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19.2" customHeight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19.2" customHeight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19.2" customHeight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19.2" customHeight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19.2" customHeight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19.2" customHeight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19.2" customHeight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19.2" customHeight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19.2" customHeight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19.2" customHeight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19.2" customHeight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19.2" customHeight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19.2" customHeight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19.2" customHeight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19.2" customHeight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19.2" customHeight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19.2" customHeight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9.2" customHeight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19.2" customHeight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19.2" customHeight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19.2" customHeight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19.2" customHeight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19.2" customHeight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19.2" customHeight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19.2" customHeight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19.2" customHeight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19.2" customHeight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19.2" customHeight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19.2" customHeight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19.2" customHeight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19.2" customHeight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19.2" customHeight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7" t="str">
        <f t="shared" ref="Q2115:Q2178" si="200">TRIM(MID(SUBSTITUTE($N2115,"/",REPT(" ",LEN($N2115))),(1-1)*LEN($N2115)+1,LEN($N2115)))</f>
        <v>music</v>
      </c>
      <c r="R2115" s="7" t="str">
        <f t="shared" ref="R2115:R2178" si="201">TRIM(MID(SUBSTITUTE($N2115,"/",REPT(" ",LEN($N2115))),(2-1)*LEN($N2115)+1,LEN($N2115)))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19.2" customHeight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19.2" customHeight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19.2" customHeight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19.2" customHeight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19.2" customHeight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19.2" customHeight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19.2" customHeight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19.2" customHeight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19.2" customHeight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19.2" customHeight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19.2" customHeight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19.2" customHeight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19.2" customHeight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9.2" customHeight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19.2" customHeight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19.2" customHeight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19.2" customHeight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19.2" customHeight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19.2" customHeight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19.2" customHeight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19.2" customHeight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19.2" customHeight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19.2" customHeight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19.2" customHeight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19.2" customHeight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19.2" customHeight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19.2" customHeight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19.2" customHeight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s="7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19.2" customHeight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19.2" customHeight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19.2" customHeight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19.2" customHeight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19.2" customHeight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9.2" customHeight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19.2" customHeight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19.2" customHeight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s="7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9.2" customHeight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19.2" customHeight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19.2" customHeight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19.2" customHeight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19.2" customHeight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19.2" customHeight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19.2" customHeight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19.2" customHeight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19.2" customHeight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19.2" customHeight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19.2" customHeight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19.2" customHeight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19.2" customHeight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19.2" customHeight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19.2" customHeight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19.2" customHeight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19.2" customHeight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19.2" customHeight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19.2" customHeight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19.2" customHeight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19.2" customHeight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19.2" customHeight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19.2" customHeight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19.2" customHeight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19.2" customHeight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19.2" customHeight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19.2" customHeight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19.2" customHeight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7" t="str">
        <f t="shared" ref="Q2179:Q2242" si="206">TRIM(MID(SUBSTITUTE($N2179,"/",REPT(" ",LEN($N2179))),(1-1)*LEN($N2179)+1,LEN($N2179)))</f>
        <v>music</v>
      </c>
      <c r="R2179" s="7" t="str">
        <f t="shared" ref="R2179:R2242" si="207">TRIM(MID(SUBSTITUTE($N2179,"/",REPT(" ",LEN($N2179))),(2-1)*LEN($N2179)+1,LEN($N2179)))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19.2" customHeight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19.2" customHeight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19.2" customHeight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19.2" customHeight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19.2" customHeight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19.2" customHeight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19.2" customHeight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19.2" customHeight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19.2" customHeight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19.2" customHeight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19.2" customHeight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19.2" customHeight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19.2" customHeight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19.2" customHeight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19.2" customHeight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19.2" customHeight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19.2" customHeight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19.2" customHeight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19.2" customHeight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19.2" customHeight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19.2" customHeight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19.2" customHeight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19.2" customHeight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19.2" customHeight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19.2" customHeight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19.2" customHeight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19.2" customHeight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19.2" customHeight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19.2" customHeight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19.2" customHeight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19.2" customHeight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19.2" customHeight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19.2" customHeight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19.2" customHeight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19.2" customHeight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19.2" customHeight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19.2" customHeight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19.2" customHeight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19.2" customHeight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19.2" customHeight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19.2" customHeight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19.2" customHeight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19.2" customHeight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19.2" customHeight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19.2" customHeight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19.2" customHeight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19.2" customHeight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19.2" customHeight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19.2" customHeight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19.2" customHeight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19.2" customHeight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19.2" customHeight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19.2" customHeight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19.2" customHeight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19.2" customHeight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19.2" customHeight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19.2" customHeight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19.2" customHeight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19.2" customHeight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19.2" customHeight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19.2" customHeight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19.2" customHeight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19.2" customHeight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19.2" customHeight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7" t="str">
        <f t="shared" ref="Q2243:Q2306" si="212">TRIM(MID(SUBSTITUTE($N2243,"/",REPT(" ",LEN($N2243))),(1-1)*LEN($N2243)+1,LEN($N2243)))</f>
        <v>games</v>
      </c>
      <c r="R2243" s="7" t="str">
        <f t="shared" ref="R2243:R2306" si="213">TRIM(MID(SUBSTITUTE($N2243,"/",REPT(" ",LEN($N2243))),(2-1)*LEN($N2243)+1,LEN($N2243)))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19.2" customHeight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19.2" customHeight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19.2" customHeight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19.2" customHeight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19.2" customHeight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19.2" customHeight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19.2" customHeight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19.2" customHeight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19.2" customHeight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19.2" customHeight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19.2" customHeight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19.2" customHeight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19.2" customHeight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19.2" customHeight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19.2" customHeight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19.2" customHeight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19.2" customHeight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19.2" customHeight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19.2" customHeight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19.2" customHeight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19.2" customHeight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19.2" customHeight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19.2" customHeight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19.2" customHeight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19.2" customHeight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19.2" customHeight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19.2" customHeight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19.2" customHeight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19.2" customHeight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19.2" customHeight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19.2" customHeight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19.2" customHeight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19.2" customHeight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19.2" customHeight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19.2" customHeight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19.2" customHeight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19.2" customHeight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19.2" customHeight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19.2" customHeight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19.2" customHeight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19.2" customHeight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19.2" customHeight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19.2" customHeight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19.2" customHeight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19.2" customHeight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19.2" customHeight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19.2" customHeight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19.2" customHeight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19.2" customHeight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19.2" customHeight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19.2" customHeight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19.2" customHeight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19.2" customHeight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19.2" customHeight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19.2" customHeight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19.2" customHeight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19.2" customHeight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19.2" customHeight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19.2" customHeight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19.2" customHeight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19.2" customHeight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19.2" customHeight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19.2" customHeight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19.2" customHeight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7" t="str">
        <f t="shared" ref="Q2307:Q2370" si="218">TRIM(MID(SUBSTITUTE($N2307,"/",REPT(" ",LEN($N2307))),(1-1)*LEN($N2307)+1,LEN($N2307)))</f>
        <v>music</v>
      </c>
      <c r="R2307" s="7" t="str">
        <f t="shared" ref="R2307:R2370" si="219">TRIM(MID(SUBSTITUTE($N2307,"/",REPT(" ",LEN($N2307))),(2-1)*LEN($N2307)+1,LEN($N2307)))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19.2" customHeight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19.2" customHeight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19.2" customHeight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19.2" customHeight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19.2" customHeight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19.2" customHeight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19.2" customHeight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19.2" customHeight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19.2" customHeight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19.2" customHeight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19.2" customHeight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19.2" customHeight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19.2" customHeight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19.2" customHeight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19.2" customHeight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19.2" customHeight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19.2" customHeight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19.2" customHeight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19.2" customHeight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19.2" customHeight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19.2" customHeight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19.2" customHeight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19.2" customHeight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19.2" customHeight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19.2" customHeight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19.2" customHeight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19.2" customHeight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19.2" customHeight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19.2" customHeight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19.2" customHeight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19.2" customHeight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19.2" customHeight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19.2" customHeight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19.2" customHeight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19.2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19.2" customHeight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s="7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19.2" customHeight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s="7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19.2" customHeight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19.2" customHeight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19.2" customHeight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s="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19.2" customHeight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19.2" customHeight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19.2" customHeight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19.2" customHeight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s="7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19.2" customHeight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s="7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19.2" customHeight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19.2" customHeight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s="7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19.2" customHeight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s="7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19.2" customHeight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19.2" customHeight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19.2" customHeight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s="7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19.2" customHeight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s="7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19.2" customHeight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s="7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19.2" customHeight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19.2" customHeight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19.2" customHeight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s="7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19.2" customHeight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19.2" customHeight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s="7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19.2" customHeight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s="7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19.2" customHeight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s="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19.2" customHeight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19.2" customHeight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19.2" customHeight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19.2" customHeight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7" t="str">
        <f t="shared" ref="Q2371:Q2434" si="224">TRIM(MID(SUBSTITUTE($N2371,"/",REPT(" ",LEN($N2371))),(1-1)*LEN($N2371)+1,LEN($N2371)))</f>
        <v>technology</v>
      </c>
      <c r="R2371" s="7" t="str">
        <f t="shared" ref="R2371:R2434" si="225">TRIM(MID(SUBSTITUTE($N2371,"/",REPT(" ",LEN($N2371))),(2-1)*LEN($N2371)+1,LEN($N2371)))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19.2" customHeight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19.2" customHeight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s="7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19.2" customHeight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19.2" customHeight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19.2" customHeight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19.2" customHeight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s="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19.2" customHeight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19.2" customHeight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s="7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19.2" customHeight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s="7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19.2" customHeight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s="7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19.2" customHeight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19.2" customHeight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19.2" customHeight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19.2" customHeight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19.2" customHeight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19.2" customHeight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19.2" customHeight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s="7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19.2" customHeight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19.2" customHeight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19.2" customHeight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19.2" customHeight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s="7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19.2" customHeight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19.2" customHeight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s="7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19.2" customHeight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19.2" customHeight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19.2" customHeight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s="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19.2" customHeight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19.2" customHeight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s="7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19.2" customHeight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s="7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19.2" customHeight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s="7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19.2" customHeight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s="7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19.2" customHeight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9.2" customHeight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19.2" customHeight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19.2" customHeight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s="7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19.2" customHeight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19.2" customHeight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19.2" customHeight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19.2" customHeight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19.2" customHeight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19.2" customHeight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s="7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19.2" customHeight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19.2" customHeight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s="7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19.2" customHeight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19.2" customHeight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19.2" customHeight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19.2" customHeight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19.2" customHeight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s="7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9.2" customHeight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19.2" customHeight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s="7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19.2" customHeight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19.2" customHeight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19.2" customHeight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19.2" customHeight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19.2" customHeight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19.2" customHeight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19.2" customHeight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s="7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19.2" customHeight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19.2" customHeight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19.2" customHeight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19.2" customHeight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19.2" customHeight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19.2" customHeight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19.2" customHeight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7" t="str">
        <f t="shared" ref="Q2435:Q2498" si="230">TRIM(MID(SUBSTITUTE($N2435,"/",REPT(" ",LEN($N2435))),(1-1)*LEN($N2435)+1,LEN($N2435)))</f>
        <v>food</v>
      </c>
      <c r="R2435" s="7" t="str">
        <f t="shared" ref="R2435:R2498" si="231">TRIM(MID(SUBSTITUTE($N2435,"/",REPT(" ",LEN($N2435))),(2-1)*LEN($N2435)+1,LEN($N2435)))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19.2" customHeight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19.2" customHeight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19.2" customHeight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19.2" customHeight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s="7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19.2" customHeight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19.2" customHeight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s="7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19.2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19.2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19.2" customHeight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19.2" customHeight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19.2" customHeight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19.2" customHeight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19.2" customHeight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19.2" customHeight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19.2" customHeight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19.2" customHeight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19.2" customHeight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19.2" customHeight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19.2" customHeight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19.2" customHeight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19.2" customHeight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19.2" customHeight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19.2" customHeight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19.2" customHeight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19.2" customHeight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19.2" customHeight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19.2" customHeight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19.2" customHeight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19.2" customHeight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9.2" customHeight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19.2" customHeight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19.2" customHeight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19.2" customHeight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19.2" customHeight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19.2" customHeight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19.2" customHeight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19.2" customHeight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19.2" customHeight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19.2" customHeight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19.2" customHeight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19.2" customHeight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19.2" customHeight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19.2" customHeight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19.2" customHeight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19.2" customHeight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19.2" customHeight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19.2" customHeight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19.2" customHeight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19.2" customHeight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19.2" customHeight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19.2" customHeight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19.2" customHeight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19.2" customHeight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19.2" customHeight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19.2" customHeight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19.2" customHeight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19.2" customHeight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19.2" customHeight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19.2" customHeight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19.2" customHeight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19.2" customHeight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19.2" customHeight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19.2" customHeight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19.2" customHeight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7" t="str">
        <f t="shared" ref="Q2499:Q2562" si="236">TRIM(MID(SUBSTITUTE($N2499,"/",REPT(" ",LEN($N2499))),(1-1)*LEN($N2499)+1,LEN($N2499)))</f>
        <v>music</v>
      </c>
      <c r="R2499" s="7" t="str">
        <f t="shared" ref="R2499:R2562" si="237">TRIM(MID(SUBSTITUTE($N2499,"/",REPT(" ",LEN($N2499))),(2-1)*LEN($N2499)+1,LEN($N2499)))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19.2" customHeight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19.2" customHeight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19.2" customHeight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19.2" customHeight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19.2" customHeight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19.2" customHeight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s="7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19.2" customHeight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s="7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19.2" customHeight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s="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19.2" customHeight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9.2" customHeight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s="7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19.2" customHeight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s="7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19.2" customHeight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19.2" customHeight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19.2" customHeight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s="7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19.2" customHeight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s="7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19.2" customHeight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s="7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19.2" customHeight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19.2" customHeight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19.2" customHeight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s="7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19.2" customHeight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19.2" customHeight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s="7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19.2" customHeight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19.2" customHeight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s="7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19.2" customHeight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19.2" customHeight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19.2" customHeight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19.2" customHeight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19.2" customHeight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19.2" customHeight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19.2" customHeight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19.2" customHeight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19.2" customHeight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19.2" customHeight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19.2" customHeight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19.2" customHeight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19.2" customHeight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19.2" customHeight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9.2" customHeight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19.2" customHeight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19.2" customHeight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19.2" customHeight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19.2" customHeight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19.2" customHeight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19.2" customHeight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19.2" customHeight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19.2" customHeight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19.2" customHeight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19.2" customHeight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19.2" customHeight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19.2" customHeight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19.2" customHeight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19.2" customHeight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19.2" customHeight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19.2" customHeight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19.2" customHeight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19.2" customHeight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19.2" customHeight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19.2" customHeight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19.2" customHeight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19.2" customHeight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19.2" customHeight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19.2" customHeight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19.2" customHeight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19.2" customHeight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7" t="str">
        <f t="shared" ref="Q2563:Q2626" si="242">TRIM(MID(SUBSTITUTE($N2563,"/",REPT(" ",LEN($N2563))),(1-1)*LEN($N2563)+1,LEN($N2563)))</f>
        <v>food</v>
      </c>
      <c r="R2563" s="7" t="str">
        <f t="shared" ref="R2563:R2626" si="243">TRIM(MID(SUBSTITUTE($N2563,"/",REPT(" ",LEN($N2563))),(2-1)*LEN($N2563)+1,LEN($N2563)))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19.2" customHeight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19.2" customHeight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s="7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19.2" customHeight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s="7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19.2" customHeight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19.2" customHeight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s="7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19.2" customHeight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19.2" customHeight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19.2" customHeight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19.2" customHeight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19.2" customHeight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19.2" customHeight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s="7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19.2" customHeight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s="7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19.2" customHeight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s="7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19.2" customHeight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s="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19.2" customHeight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s="7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19.2" customHeight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s="7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19.2" customHeight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s="7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19.2" customHeight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19.2" customHeight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19.2" customHeight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19.2" customHeight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19.2" customHeight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19.2" customHeight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s="7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19.2" customHeight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19.2" customHeight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19.2" customHeight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19.2" customHeight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19.2" customHeight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19.2" customHeight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s="7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19.2" customHeight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19.2" customHeight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19.2" customHeight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s="7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19.2" customHeight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19.2" customHeight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19.2" customHeight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19.2" customHeight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19.2" customHeight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19.2" customHeight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19.2" customHeight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19.2" customHeight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19.2" customHeight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19.2" customHeight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19.2" customHeight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19.2" customHeight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19.2" customHeight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19.2" customHeight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19.2" customHeight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19.2" customHeight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19.2" customHeight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19.2" customHeight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19.2" customHeight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19.2" customHeight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19.2" customHeight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19.2" customHeight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19.2" customHeight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19.2" customHeight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19.2" customHeight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19.2" customHeight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19.2" customHeight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19.2" customHeight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19.2" customHeight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19.2" customHeight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19.2" customHeight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19.2" customHeight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7" t="str">
        <f t="shared" ref="Q2627:Q2690" si="248">TRIM(MID(SUBSTITUTE($N2627,"/",REPT(" ",LEN($N2627))),(1-1)*LEN($N2627)+1,LEN($N2627)))</f>
        <v>technology</v>
      </c>
      <c r="R2627" s="7" t="str">
        <f t="shared" ref="R2627:R2690" si="249">TRIM(MID(SUBSTITUTE($N2627,"/",REPT(" ",LEN($N2627))),(2-1)*LEN($N2627)+1,LEN($N2627)))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19.2" customHeight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19.2" customHeight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19.2" customHeight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19.2" customHeight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19.2" customHeight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19.2" customHeight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19.2" customHeight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19.2" customHeight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19.2" customHeight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19.2" customHeight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19.2" customHeight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19.2" customHeight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19.2" customHeight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19.2" customHeight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19.2" customHeight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19.2" customHeight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19.2" customHeight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s="7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19.2" customHeight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19.2" customHeight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19.2" customHeight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19.2" customHeight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19.2" customHeight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19.2" customHeight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9.2" customHeight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19.2" customHeight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19.2" customHeight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19.2" customHeight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19.2" customHeight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19.2" customHeight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9.2" customHeight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19.2" customHeight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19.2" customHeight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19.2" customHeight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9.2" customHeight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19.2" customHeight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19.2" customHeight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19.2" customHeight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19.2" customHeight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19.2" customHeight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19.2" customHeight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19.2" customHeight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19.2" customHeight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19.2" customHeight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19.2" customHeight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19.2" customHeight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19.2" customHeight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19.2" customHeight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19.2" customHeight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19.2" customHeight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19.2" customHeight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19.2" customHeight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19.2" customHeight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19.2" customHeight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19.2" customHeight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9.2" customHeight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19.2" customHeight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19.2" customHeight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19.2" customHeight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19.2" customHeight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19.2" customHeight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19.2" customHeight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s="7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19.2" customHeight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s="7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19.2" customHeight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19.2" customHeight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7" t="str">
        <f t="shared" ref="Q2691:Q2754" si="254">TRIM(MID(SUBSTITUTE($N2691,"/",REPT(" ",LEN($N2691))),(1-1)*LEN($N2691)+1,LEN($N2691)))</f>
        <v>food</v>
      </c>
      <c r="R2691" s="7" t="str">
        <f t="shared" ref="R2691:R2754" si="255">TRIM(MID(SUBSTITUTE($N2691,"/",REPT(" ",LEN($N2691))),(2-1)*LEN($N2691)+1,LEN($N2691)))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19.2" customHeight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19.2" customHeight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19.2" customHeight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19.2" customHeight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19.2" customHeight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19.2" customHeight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19.2" customHeight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19.2" customHeight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19.2" customHeight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19.2" customHeight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s="7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19.2" customHeight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19.2" customHeight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19.2" customHeight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19.2" customHeight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19.2" customHeight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19.2" customHeight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19.2" customHeight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19.2" customHeight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19.2" customHeight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19.2" customHeight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19.2" customHeight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19.2" customHeight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19.2" customHeight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19.2" customHeight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19.2" customHeight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19.2" customHeight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19.2" customHeight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19.2" customHeight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19.2" customHeight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19.2" customHeight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19.2" customHeight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19.2" customHeight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19.2" customHeight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19.2" customHeight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19.2" customHeight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19.2" customHeight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9.2" customHeight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19.2" customHeight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19.2" customHeight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19.2" customHeight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19.2" customHeight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19.2" customHeight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19.2" customHeight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19.2" customHeight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19.2" customHeight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19.2" customHeight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19.2" customHeight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19.2" customHeight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19.2" customHeight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19.2" customHeight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19.2" customHeight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19.2" customHeight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19.2" customHeight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19.2" customHeight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s="7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19.2" customHeight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19.2" customHeight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19.2" customHeight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19.2" customHeight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19.2" customHeight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19.2" customHeight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19.2" customHeight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s="7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19.2" customHeight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s="7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19.2" customHeight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19.2" customHeight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7" t="str">
        <f t="shared" ref="Q2755:Q2818" si="260">TRIM(MID(SUBSTITUTE($N2755,"/",REPT(" ",LEN($N2755))),(1-1)*LEN($N2755)+1,LEN($N2755)))</f>
        <v>publishing</v>
      </c>
      <c r="R2755" s="7" t="str">
        <f t="shared" ref="R2755:R2818" si="261">TRIM(MID(SUBSTITUTE($N2755,"/",REPT(" ",LEN($N2755))),(2-1)*LEN($N2755)+1,LEN($N2755)))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19.2" customHeight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s="7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19.2" customHeight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19.2" customHeight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19.2" customHeight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19.2" customHeight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19.2" customHeight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19.2" customHeight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s="7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19.2" customHeight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19.2" customHeight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19.2" customHeight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19.2" customHeight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19.2" customHeight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s="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19.2" customHeight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19.2" customHeight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19.2" customHeight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19.2" customHeight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19.2" customHeight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19.2" customHeight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s="7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19.2" customHeight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s="7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19.2" customHeight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19.2" customHeight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19.2" customHeight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19.2" customHeight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19.2" customHeight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19.2" customHeight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19.2" customHeight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19.2" customHeight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s="7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19.2" customHeight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19.2" customHeight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19.2" customHeight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19.2" customHeight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19.2" customHeight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19.2" customHeight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19.2" customHeight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19.2" customHeight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19.2" customHeight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19.2" customHeight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19.2" customHeight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19.2" customHeight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19.2" customHeight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19.2" customHeight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19.2" customHeight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19.2" customHeight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19.2" customHeight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19.2" customHeight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19.2" customHeight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19.2" customHeight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19.2" customHeight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19.2" customHeight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19.2" customHeight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19.2" customHeight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19.2" customHeight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19.2" customHeight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9.2" customHeight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19.2" customHeight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19.2" customHeight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19.2" customHeight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19.2" customHeight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19.2" customHeight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19.2" customHeight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19.2" customHeight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19.2" customHeight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19.2" customHeight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19.2" customHeight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7" t="str">
        <f t="shared" ref="Q2819:Q2882" si="266">TRIM(MID(SUBSTITUTE($N2819,"/",REPT(" ",LEN($N2819))),(1-1)*LEN($N2819)+1,LEN($N2819)))</f>
        <v>theater</v>
      </c>
      <c r="R2819" s="7" t="str">
        <f t="shared" ref="R2819:R2882" si="267">TRIM(MID(SUBSTITUTE($N2819,"/",REPT(" ",LEN($N2819))),(2-1)*LEN($N2819)+1,LEN($N2819)))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19.2" customHeight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19.2" customHeight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19.2" customHeight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19.2" customHeight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19.2" customHeight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19.2" customHeight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19.2" customHeight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19.2" customHeight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19.2" customHeight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19.2" customHeight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19.2" customHeight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19.2" customHeight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19.2" customHeight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19.2" customHeight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19.2" customHeight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9.2" customHeight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19.2" customHeight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19.2" customHeight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19.2" customHeight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19.2" customHeight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19.2" customHeight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19.2" customHeight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19.2" customHeight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19.2" customHeight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19.2" customHeight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s="7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19.2" customHeight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s="7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19.2" customHeight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19.2" customHeight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19.2" customHeight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s="7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19.2" customHeight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s="7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19.2" customHeight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19.2" customHeight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19.2" customHeight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19.2" customHeight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s="7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19.2" customHeight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19.2" customHeight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s="7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19.2" customHeight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19.2" customHeight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19.2" customHeight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19.2" customHeight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19.2" customHeight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s="7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19.2" customHeight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19.2" customHeight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19.2" customHeight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19.2" customHeight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19.2" customHeight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9.2" customHeight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19.2" customHeight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s="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19.2" customHeight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19.2" customHeight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19.2" customHeight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19.2" customHeight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19.2" customHeight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19.2" customHeight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19.2" customHeight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s="7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19.2" customHeight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19.2" customHeight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19.2" customHeight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19.2" customHeight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s="7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19.2" customHeight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19.2" customHeight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19.2" customHeight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19.2" customHeight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19.2" customHeight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7" t="str">
        <f t="shared" ref="Q2883:Q2946" si="272">TRIM(MID(SUBSTITUTE($N2883,"/",REPT(" ",LEN($N2883))),(1-1)*LEN($N2883)+1,LEN($N2883)))</f>
        <v>theater</v>
      </c>
      <c r="R2883" s="7" t="str">
        <f t="shared" ref="R2883:R2946" si="273">TRIM(MID(SUBSTITUTE($N2883,"/",REPT(" ",LEN($N2883))),(2-1)*LEN($N2883)+1,LEN($N2883)))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19.2" customHeight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19.2" customHeight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19.2" customHeight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19.2" customHeight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19.2" customHeight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19.2" customHeight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19.2" customHeight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s="7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19.2" customHeight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19.2" customHeight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19.2" customHeight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19.2" customHeight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9.2" customHeight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19.2" customHeight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s="7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19.2" customHeight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19.2" customHeight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19.2" customHeight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19.2" customHeight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19.2" customHeight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s="7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19.2" customHeight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19.2" customHeight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19.2" customHeight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19.2" customHeight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19.2" customHeight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19.2" customHeight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19.2" customHeight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19.2" customHeight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19.2" customHeight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19.2" customHeight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19.2" customHeight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19.2" customHeight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19.2" customHeight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19.2" customHeight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19.2" customHeight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19.2" customHeight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19.2" customHeight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19.2" customHeight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19.2" customHeight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19.2" customHeight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19.2" customHeight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19.2" customHeight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19.2" customHeight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19.2" customHeight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19.2" customHeight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19.2" customHeight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19.2" customHeight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19.2" customHeight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19.2" customHeight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19.2" customHeight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19.2" customHeight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19.2" customHeight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19.2" customHeight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19.2" customHeight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19.2" customHeight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19.2" customHeight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19.2" customHeight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19.2" customHeight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19.2" customHeight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19.2" customHeight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19.2" customHeight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19.2" customHeight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19.2" customHeight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19.2" customHeight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s="7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19.2" customHeight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19.2" customHeight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7" t="str">
        <f t="shared" ref="Q2947:Q3010" si="278">TRIM(MID(SUBSTITUTE($N2947,"/",REPT(" ",LEN($N2947))),(1-1)*LEN($N2947)+1,LEN($N2947)))</f>
        <v>theater</v>
      </c>
      <c r="R2947" s="7" t="str">
        <f t="shared" ref="R2947:R3010" si="279">TRIM(MID(SUBSTITUTE($N2947,"/",REPT(" ",LEN($N2947))),(2-1)*LEN($N2947)+1,LEN($N2947)))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19.2" customHeight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19.2" customHeight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19.2" customHeight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19.2" customHeight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19.2" customHeight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s="7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19.2" customHeight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19.2" customHeight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19.2" customHeight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19.2" customHeight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s="7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19.2" customHeight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19.2" customHeight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19.2" customHeight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19.2" customHeight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s="7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19.2" customHeight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s="7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19.2" customHeight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s="7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19.2" customHeight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19.2" customHeight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19.2" customHeight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19.2" customHeight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19.2" customHeight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19.2" customHeight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19.2" customHeight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19.2" customHeight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19.2" customHeight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19.2" customHeight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19.2" customHeight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19.2" customHeight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19.2" customHeight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19.2" customHeight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19.2" customHeight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19.2" customHeight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19.2" customHeight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19.2" customHeight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19.2" customHeight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19.2" customHeight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19.2" customHeight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19.2" customHeight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19.2" customHeight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19.2" customHeight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19.2" customHeight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19.2" customHeight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19.2" customHeight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19.2" customHeight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9.2" customHeight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19.2" customHeight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19.2" customHeight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19.2" customHeight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9.2" customHeight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19.2" customHeight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19.2" customHeight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19.2" customHeight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19.2" customHeight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19.2" customHeight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19.2" customHeight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19.2" customHeight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19.2" customHeight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19.2" customHeight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19.2" customHeight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19.2" customHeight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19.2" customHeight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19.2" customHeight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19.2" customHeight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19.2" customHeight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19.2" customHeight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7" t="str">
        <f t="shared" ref="Q3011:Q3074" si="284">TRIM(MID(SUBSTITUTE($N3011,"/",REPT(" ",LEN($N3011))),(1-1)*LEN($N3011)+1,LEN($N3011)))</f>
        <v>theater</v>
      </c>
      <c r="R3011" s="7" t="str">
        <f t="shared" ref="R3011:R3074" si="285">TRIM(MID(SUBSTITUTE($N3011,"/",REPT(" ",LEN($N3011))),(2-1)*LEN($N3011)+1,LEN($N3011)))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19.2" customHeight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19.2" customHeight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19.2" customHeight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19.2" customHeight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19.2" customHeight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19.2" customHeight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19.2" customHeight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19.2" customHeight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19.2" customHeight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19.2" customHeight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19.2" customHeight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19.2" customHeight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19.2" customHeight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19.2" customHeight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19.2" customHeight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19.2" customHeight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19.2" customHeight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19.2" customHeight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19.2" customHeight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19.2" customHeight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19.2" customHeight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19.2" customHeight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19.2" customHeight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19.2" customHeight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19.2" customHeight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19.2" customHeight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19.2" customHeight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19.2" customHeight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19.2" customHeight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19.2" customHeight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19.2" customHeight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19.2" customHeight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19.2" customHeight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19.2" customHeight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19.2" customHeight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19.2" customHeight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19.2" customHeight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19.2" customHeight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19.2" customHeight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19.2" customHeight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19.2" customHeight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19.2" customHeight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19.2" customHeight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19.2" customHeight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19.2" customHeight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s="7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19.2" customHeight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19.2" customHeight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s="7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19.2" customHeight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s="7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19.2" customHeight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19.2" customHeight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19.2" customHeight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9.2" customHeight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s="7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19.2" customHeight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19.2" customHeight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19.2" customHeight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19.2" customHeight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19.2" customHeight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19.2" customHeight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19.2" customHeight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19.2" customHeight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19.2" customHeight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19.2" customHeight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19.2" customHeight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19.2" customHeight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7" t="str">
        <f t="shared" ref="Q3075:Q3138" si="290">TRIM(MID(SUBSTITUTE($N3075,"/",REPT(" ",LEN($N3075))),(1-1)*LEN($N3075)+1,LEN($N3075)))</f>
        <v>theater</v>
      </c>
      <c r="R3075" s="7" t="str">
        <f t="shared" ref="R3075:R3138" si="291">TRIM(MID(SUBSTITUTE($N3075,"/",REPT(" ",LEN($N3075))),(2-1)*LEN($N3075)+1,LEN($N3075)))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19.2" customHeight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19.2" customHeight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19.2" customHeight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19.2" customHeight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19.2" customHeight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19.2" customHeight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19.2" customHeight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19.2" customHeight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19.2" customHeight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s="7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19.2" customHeight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19.2" customHeight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19.2" customHeight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19.2" customHeight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19.2" customHeight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19.2" customHeight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19.2" customHeight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19.2" customHeight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19.2" customHeight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19.2" customHeight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19.2" customHeight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19.2" customHeight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19.2" customHeight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19.2" customHeight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19.2" customHeight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19.2" customHeight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19.2" customHeight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19.2" customHeight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19.2" customHeight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19.2" customHeight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19.2" customHeight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19.2" customHeight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19.2" customHeight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19.2" customHeight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19.2" customHeight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9.2" customHeight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19.2" customHeight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19.2" customHeight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19.2" customHeight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19.2" customHeight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19.2" customHeight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19.2" customHeight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s="7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19.2" customHeight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19.2" customHeight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19.2" customHeight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19.2" customHeight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19.2" customHeight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19.2" customHeight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19.2" customHeight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9.2" customHeight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19.2" customHeight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19.2" customHeight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9.2" customHeight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s="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19.2" customHeight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19.2" customHeight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s="7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19.2" customHeight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19.2" customHeight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19.2" customHeight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19.2" customHeight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19.2" customHeight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19.2" customHeight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19.2" customHeight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19.2" customHeight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19.2" customHeight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19.2" customHeight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7" t="str">
        <f t="shared" ref="Q3139:Q3202" si="296">TRIM(MID(SUBSTITUTE($N3139,"/",REPT(" ",LEN($N3139))),(1-1)*LEN($N3139)+1,LEN($N3139)))</f>
        <v>theater</v>
      </c>
      <c r="R3139" s="7" t="str">
        <f t="shared" ref="R3139:R3202" si="297">TRIM(MID(SUBSTITUTE($N3139,"/",REPT(" ",LEN($N3139))),(2-1)*LEN($N3139)+1,LEN($N3139)))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19.2" customHeight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s="7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19.2" customHeight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19.2" customHeight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19.2" customHeight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19.2" customHeight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19.2" customHeight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s="7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19.2" customHeight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19.2" customHeight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s="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19.2" customHeight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19.2" customHeight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19.2" customHeight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19.2" customHeight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19.2" customHeight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19.2" customHeight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19.2" customHeight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19.2" customHeight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19.2" customHeight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19.2" customHeight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19.2" customHeight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19.2" customHeight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19.2" customHeight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19.2" customHeight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19.2" customHeight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19.2" customHeight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19.2" customHeight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19.2" customHeight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19.2" customHeight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19.2" customHeight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19.2" customHeight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19.2" customHeight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19.2" customHeight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19.2" customHeight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19.2" customHeight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19.2" customHeight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19.2" customHeight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19.2" customHeight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19.2" customHeight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19.2" customHeight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19.2" customHeight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19.2" customHeight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19.2" customHeight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19.2" customHeight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19.2" customHeight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19.2" customHeight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19.2" customHeight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19.2" customHeight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19.2" customHeight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19.2" customHeight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19.2" customHeight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19.2" customHeight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19.2" customHeight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19.2" customHeight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19.2" customHeight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s="7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19.2" customHeight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19.2" customHeight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19.2" customHeight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19.2" customHeight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s="7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19.2" customHeight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19.2" customHeight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19.2" customHeight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19.2" customHeight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19.2" customHeight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19.2" customHeight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19.2" customHeight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7" t="str">
        <f t="shared" ref="Q3203:Q3266" si="302">TRIM(MID(SUBSTITUTE($N3203,"/",REPT(" ",LEN($N3203))),(1-1)*LEN($N3203)+1,LEN($N3203)))</f>
        <v>theater</v>
      </c>
      <c r="R3203" s="7" t="str">
        <f t="shared" ref="R3203:R3266" si="303">TRIM(MID(SUBSTITUTE($N3203,"/",REPT(" ",LEN($N3203))),(2-1)*LEN($N3203)+1,LEN($N3203)))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19.2" customHeight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19.2" customHeight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19.2" customHeight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s="7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19.2" customHeight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19.2" customHeight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s="7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19.2" customHeight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19.2" customHeight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19.2" customHeight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19.2" customHeight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19.2" customHeight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19.2" customHeight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19.2" customHeight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19.2" customHeight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19.2" customHeight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19.2" customHeight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19.2" customHeight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19.2" customHeight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19.2" customHeight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19.2" customHeight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19.2" customHeight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19.2" customHeight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19.2" customHeight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19.2" customHeight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19.2" customHeight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19.2" customHeight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19.2" customHeight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9.2" customHeight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19.2" customHeight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19.2" customHeight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19.2" customHeight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19.2" customHeight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19.2" customHeight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19.2" customHeight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19.2" customHeight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19.2" customHeight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19.2" customHeight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19.2" customHeight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19.2" customHeight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19.2" customHeight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19.2" customHeight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19.2" customHeight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19.2" customHeight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19.2" customHeight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19.2" customHeight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19.2" customHeight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19.2" customHeight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19.2" customHeight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19.2" customHeight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19.2" customHeight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19.2" customHeight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19.2" customHeight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19.2" customHeight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19.2" customHeight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19.2" customHeight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19.2" customHeight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19.2" customHeight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19.2" customHeight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19.2" customHeight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19.2" customHeight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19.2" customHeight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19.2" customHeight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19.2" customHeight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19.2" customHeight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19.2" customHeight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7" t="str">
        <f t="shared" ref="Q3267:Q3330" si="308">TRIM(MID(SUBSTITUTE($N3267,"/",REPT(" ",LEN($N3267))),(1-1)*LEN($N3267)+1,LEN($N3267)))</f>
        <v>theater</v>
      </c>
      <c r="R3267" s="7" t="str">
        <f t="shared" ref="R3267:R3330" si="309">TRIM(MID(SUBSTITUTE($N3267,"/",REPT(" ",LEN($N3267))),(2-1)*LEN($N3267)+1,LEN($N3267)))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19.2" customHeight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19.2" customHeight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19.2" customHeight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19.2" customHeight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19.2" customHeight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9.2" customHeight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19.2" customHeight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19.2" customHeight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19.2" customHeight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19.2" customHeight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19.2" customHeight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19.2" customHeight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19.2" customHeight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19.2" customHeight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19.2" customHeight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19.2" customHeight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19.2" customHeight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19.2" customHeight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19.2" customHeight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9.2" customHeight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19.2" customHeight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19.2" customHeight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19.2" customHeight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19.2" customHeight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19.2" customHeight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19.2" customHeight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19.2" customHeight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19.2" customHeight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19.2" customHeight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19.2" customHeight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19.2" customHeight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19.2" customHeight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19.2" customHeight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19.2" customHeight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19.2" customHeight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19.2" customHeight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9.2" customHeight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19.2" customHeight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19.2" customHeight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19.2" customHeight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19.2" customHeight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19.2" customHeight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19.2" customHeight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19.2" customHeight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19.2" customHeight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19.2" customHeight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19.2" customHeight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19.2" customHeight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19.2" customHeight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19.2" customHeight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19.2" customHeight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19.2" customHeight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19.2" customHeight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19.2" customHeight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19.2" customHeight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19.2" customHeight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19.2" customHeight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19.2" customHeight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19.2" customHeight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19.2" customHeight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19.2" customHeight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19.2" customHeight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19.2" customHeight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19.2" customHeight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7" t="str">
        <f t="shared" ref="Q3331:Q3394" si="314">TRIM(MID(SUBSTITUTE($N3331,"/",REPT(" ",LEN($N3331))),(1-1)*LEN($N3331)+1,LEN($N3331)))</f>
        <v>theater</v>
      </c>
      <c r="R3331" s="7" t="str">
        <f t="shared" ref="R3331:R3394" si="315">TRIM(MID(SUBSTITUTE($N3331,"/",REPT(" ",LEN($N3331))),(2-1)*LEN($N3331)+1,LEN($N3331)))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19.2" customHeight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19.2" customHeight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19.2" customHeight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19.2" customHeight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19.2" customHeight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19.2" customHeight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19.2" customHeight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19.2" customHeight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19.2" customHeight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19.2" customHeight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19.2" customHeight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19.2" customHeight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19.2" customHeight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19.2" customHeight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19.2" customHeight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19.2" customHeight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19.2" customHeight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19.2" customHeight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19.2" customHeight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19.2" customHeight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19.2" customHeight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19.2" customHeight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19.2" customHeight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19.2" customHeight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19.2" customHeight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19.2" customHeight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19.2" customHeight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19.2" customHeight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19.2" customHeight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19.2" customHeight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19.2" customHeight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19.2" customHeight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19.2" customHeight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19.2" customHeight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19.2" customHeight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19.2" customHeight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19.2" customHeight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19.2" customHeight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19.2" customHeight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19.2" customHeight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19.2" customHeight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19.2" customHeight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19.2" customHeight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19.2" customHeight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19.2" customHeight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19.2" customHeight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19.2" customHeight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19.2" customHeight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19.2" customHeight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19.2" customHeight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19.2" customHeight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19.2" customHeight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19.2" customHeight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19.2" customHeight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19.2" customHeight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19.2" customHeight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19.2" customHeight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19.2" customHeight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19.2" customHeight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19.2" customHeight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19.2" customHeight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19.2" customHeight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19.2" customHeight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19.2" customHeight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7" t="str">
        <f t="shared" ref="Q3395:Q3458" si="320">TRIM(MID(SUBSTITUTE($N3395,"/",REPT(" ",LEN($N3395))),(1-1)*LEN($N3395)+1,LEN($N3395)))</f>
        <v>theater</v>
      </c>
      <c r="R3395" s="7" t="str">
        <f t="shared" ref="R3395:R3458" si="321">TRIM(MID(SUBSTITUTE($N3395,"/",REPT(" ",LEN($N3395))),(2-1)*LEN($N3395)+1,LEN($N3395)))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19.2" customHeight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19.2" customHeight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19.2" customHeight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19.2" customHeight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19.2" customHeight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19.2" customHeight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19.2" customHeight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19.2" customHeight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19.2" customHeight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19.2" customHeight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19.2" customHeight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19.2" customHeight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19.2" customHeight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19.2" customHeight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19.2" customHeight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19.2" customHeight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19.2" customHeight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19.2" customHeight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19.2" customHeight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19.2" customHeight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19.2" customHeight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19.2" customHeight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19.2" customHeight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19.2" customHeight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19.2" customHeight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19.2" customHeight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19.2" customHeight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19.2" customHeight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19.2" customHeight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19.2" customHeight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19.2" customHeight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19.2" customHeight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19.2" customHeight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19.2" customHeight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19.2" customHeight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19.2" customHeight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19.2" customHeight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19.2" customHeight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19.2" customHeight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19.2" customHeight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19.2" customHeight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19.2" customHeight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19.2" customHeight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19.2" customHeight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19.2" customHeight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19.2" customHeight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19.2" customHeight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19.2" customHeight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19.2" customHeight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19.2" customHeight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19.2" customHeight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19.2" customHeight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19.2" customHeight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19.2" customHeight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19.2" customHeight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19.2" customHeight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19.2" customHeight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19.2" customHeight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19.2" customHeight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19.2" customHeight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19.2" customHeight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19.2" customHeight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19.2" customHeight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19.2" customHeight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7" t="str">
        <f t="shared" ref="Q3459:Q3522" si="326">TRIM(MID(SUBSTITUTE($N3459,"/",REPT(" ",LEN($N3459))),(1-1)*LEN($N3459)+1,LEN($N3459)))</f>
        <v>theater</v>
      </c>
      <c r="R3459" s="7" t="str">
        <f t="shared" ref="R3459:R3522" si="327">TRIM(MID(SUBSTITUTE($N3459,"/",REPT(" ",LEN($N3459))),(2-1)*LEN($N3459)+1,LEN($N3459)))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19.2" customHeight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19.2" customHeight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19.2" customHeight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19.2" customHeight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19.2" customHeight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19.2" customHeight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19.2" customHeight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19.2" customHeight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19.2" customHeight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9.2" customHeight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19.2" customHeight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19.2" customHeight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19.2" customHeight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19.2" customHeight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19.2" customHeight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19.2" customHeight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19.2" customHeight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19.2" customHeight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19.2" customHeight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19.2" customHeight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19.2" customHeight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19.2" customHeight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19.2" customHeight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19.2" customHeight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19.2" customHeight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19.2" customHeight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19.2" customHeight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19.2" customHeight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19.2" customHeight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19.2" customHeight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19.2" customHeight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19.2" customHeight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19.2" customHeight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19.2" customHeight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19.2" customHeight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19.2" customHeight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19.2" customHeight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19.2" customHeight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19.2" customHeight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19.2" customHeight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19.2" customHeight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19.2" customHeight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19.2" customHeight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19.2" customHeight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19.2" customHeight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19.2" customHeight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19.2" customHeight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19.2" customHeight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19.2" customHeight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19.2" customHeight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19.2" customHeight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19.2" customHeight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19.2" customHeight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19.2" customHeight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19.2" customHeight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19.2" customHeight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19.2" customHeight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19.2" customHeight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19.2" customHeight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19.2" customHeight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19.2" customHeight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19.2" customHeight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19.2" customHeight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19.2" customHeight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7" t="str">
        <f t="shared" ref="Q3523:Q3586" si="332">TRIM(MID(SUBSTITUTE($N3523,"/",REPT(" ",LEN($N3523))),(1-1)*LEN($N3523)+1,LEN($N3523)))</f>
        <v>theater</v>
      </c>
      <c r="R3523" s="7" t="str">
        <f t="shared" ref="R3523:R3586" si="333">TRIM(MID(SUBSTITUTE($N3523,"/",REPT(" ",LEN($N3523))),(2-1)*LEN($N3523)+1,LEN($N3523)))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19.2" customHeight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19.2" customHeight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19.2" customHeight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19.2" customHeight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19.2" customHeight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19.2" customHeight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19.2" customHeight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19.2" customHeight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19.2" customHeight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9.2" customHeight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19.2" customHeight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19.2" customHeight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19.2" customHeight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19.2" customHeight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19.2" customHeight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19.2" customHeight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19.2" customHeight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19.2" customHeight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19.2" customHeight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19.2" customHeight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19.2" customHeight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19.2" customHeight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19.2" customHeight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19.2" customHeight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19.2" customHeight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19.2" customHeight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19.2" customHeight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19.2" customHeight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19.2" customHeight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19.2" customHeight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19.2" customHeight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19.2" customHeight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19.2" customHeight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19.2" customHeight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19.2" customHeight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19.2" customHeight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19.2" customHeight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19.2" customHeight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19.2" customHeight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9.2" customHeight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19.2" customHeight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19.2" customHeight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19.2" customHeight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19.2" customHeight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19.2" customHeight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19.2" customHeight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19.2" customHeight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19.2" customHeight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19.2" customHeight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19.2" customHeight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19.2" customHeight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19.2" customHeight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19.2" customHeight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19.2" customHeight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19.2" customHeight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19.2" customHeight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19.2" customHeight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19.2" customHeight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19.2" customHeight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19.2" customHeight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19.2" customHeight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19.2" customHeight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19.2" customHeight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19.2" customHeight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7" t="str">
        <f t="shared" ref="Q3587:Q3650" si="338">TRIM(MID(SUBSTITUTE($N3587,"/",REPT(" ",LEN($N3587))),(1-1)*LEN($N3587)+1,LEN($N3587)))</f>
        <v>theater</v>
      </c>
      <c r="R3587" s="7" t="str">
        <f t="shared" ref="R3587:R3650" si="339">TRIM(MID(SUBSTITUTE($N3587,"/",REPT(" ",LEN($N3587))),(2-1)*LEN($N3587)+1,LEN($N3587)))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9.2" customHeight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19.2" customHeight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19.2" customHeight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19.2" customHeight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19.2" customHeight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19.2" customHeight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19.2" customHeight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19.2" customHeight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19.2" customHeight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19.2" customHeight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19.2" customHeight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19.2" customHeight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19.2" customHeight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19.2" customHeight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19.2" customHeight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19.2" customHeight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19.2" customHeight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19.2" customHeight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19.2" customHeight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19.2" customHeight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19.2" customHeight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19.2" customHeight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19.2" customHeight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19.2" customHeight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19.2" customHeight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19.2" customHeight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19.2" customHeight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19.2" customHeight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19.2" customHeight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19.2" customHeight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19.2" customHeight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19.2" customHeight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19.2" customHeight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19.2" customHeight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19.2" customHeight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19.2" customHeight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19.2" customHeight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19.2" customHeight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19.2" customHeight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19.2" customHeight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19.2" customHeight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19.2" customHeight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19.2" customHeight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s="7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19.2" customHeight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19.2" customHeight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19.2" customHeight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19.2" customHeight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19.2" customHeight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19.2" customHeight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19.2" customHeight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19.2" customHeight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s="7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19.2" customHeight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19.2" customHeight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19.2" customHeight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19.2" customHeight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19.2" customHeight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s="7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19.2" customHeight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19.2" customHeight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s="7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19.2" customHeight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19.2" customHeight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19.2" customHeight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19.2" customHeight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19.2" customHeight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19.2" customHeight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7" t="str">
        <f t="shared" ref="Q3651:Q3714" si="344">TRIM(MID(SUBSTITUTE($N3651,"/",REPT(" ",LEN($N3651))),(1-1)*LEN($N3651)+1,LEN($N3651)))</f>
        <v>theater</v>
      </c>
      <c r="R3651" s="7" t="str">
        <f t="shared" ref="R3651:R3714" si="345">TRIM(MID(SUBSTITUTE($N3651,"/",REPT(" ",LEN($N3651))),(2-1)*LEN($N3651)+1,LEN($N3651)))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19.2" customHeight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19.2" customHeight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19.2" customHeight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19.2" customHeight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19.2" customHeight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19.2" customHeight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19.2" customHeight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19.2" customHeight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19.2" customHeight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19.2" customHeight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19.2" customHeight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19.2" customHeight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19.2" customHeight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19.2" customHeight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19.2" customHeight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19.2" customHeight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9.2" customHeight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19.2" customHeight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19.2" customHeight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19.2" customHeight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19.2" customHeight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19.2" customHeight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19.2" customHeight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19.2" customHeight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19.2" customHeight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19.2" customHeight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19.2" customHeight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19.2" customHeight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19.2" customHeight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19.2" customHeight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19.2" customHeight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19.2" customHeight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19.2" customHeight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19.2" customHeight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19.2" customHeight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19.2" customHeight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19.2" customHeight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19.2" customHeight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19.2" customHeight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19.2" customHeight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19.2" customHeight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19.2" customHeight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19.2" customHeight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19.2" customHeight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19.2" customHeight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19.2" customHeight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19.2" customHeight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19.2" customHeight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19.2" customHeight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19.2" customHeight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19.2" customHeight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19.2" customHeight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19.2" customHeight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19.2" customHeight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19.2" customHeight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19.2" customHeight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19.2" customHeight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19.2" customHeight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19.2" customHeight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19.2" customHeight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19.2" customHeight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19.2" customHeight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19.2" customHeight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19.2" customHeight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7" t="str">
        <f t="shared" ref="Q3715:Q3778" si="350">TRIM(MID(SUBSTITUTE($N3715,"/",REPT(" ",LEN($N3715))),(1-1)*LEN($N3715)+1,LEN($N3715)))</f>
        <v>theater</v>
      </c>
      <c r="R3715" s="7" t="str">
        <f t="shared" ref="R3715:R3778" si="351">TRIM(MID(SUBSTITUTE($N3715,"/",REPT(" ",LEN($N3715))),(2-1)*LEN($N3715)+1,LEN($N3715)))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19.2" customHeight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19.2" customHeight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19.2" customHeight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19.2" customHeight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19.2" customHeight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19.2" customHeight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19.2" customHeight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19.2" customHeight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19.2" customHeight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19.2" customHeight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19.2" customHeight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19.2" customHeight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19.2" customHeight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19.2" customHeight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19.2" customHeight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19.2" customHeight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19.2" customHeight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19.2" customHeight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19.2" customHeight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19.2" customHeight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s="7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19.2" customHeight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19.2" customHeight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19.2" customHeight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19.2" customHeight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19.2" customHeight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19.2" customHeight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19.2" customHeight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19.2" customHeight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s="7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19.2" customHeight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19.2" customHeight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s="7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19.2" customHeight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s="7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19.2" customHeight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9.2" customHeight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19.2" customHeight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19.2" customHeight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19.2" customHeight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9.2" customHeight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19.2" customHeight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19.2" customHeight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19.2" customHeight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19.2" customHeight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19.2" customHeight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19.2" customHeight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19.2" customHeight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19.2" customHeight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19.2" customHeight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19.2" customHeight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19.2" customHeight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19.2" customHeight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19.2" customHeight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19.2" customHeight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19.2" customHeight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19.2" customHeight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19.2" customHeight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19.2" customHeight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19.2" customHeight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19.2" customHeight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19.2" customHeight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19.2" customHeight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19.2" customHeight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19.2" customHeight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19.2" customHeight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19.2" customHeight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19.2" customHeight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7" t="str">
        <f t="shared" ref="Q3779:Q3842" si="356">TRIM(MID(SUBSTITUTE($N3779,"/",REPT(" ",LEN($N3779))),(1-1)*LEN($N3779)+1,LEN($N3779)))</f>
        <v>theater</v>
      </c>
      <c r="R3779" s="7" t="str">
        <f t="shared" ref="R3779:R3842" si="357">TRIM(MID(SUBSTITUTE($N3779,"/",REPT(" ",LEN($N3779))),(2-1)*LEN($N3779)+1,LEN($N3779)))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19.2" customHeight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19.2" customHeight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19.2" customHeight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19.2" customHeight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19.2" customHeight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19.2" customHeight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19.2" customHeight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19.2" customHeight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19.2" customHeight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19.2" customHeight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19.2" customHeight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19.2" customHeight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19.2" customHeight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s="7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19.2" customHeight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s="7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19.2" customHeight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19.2" customHeight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19.2" customHeight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19.2" customHeight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19.2" customHeight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19.2" customHeight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19.2" customHeight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19.2" customHeight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19.2" customHeight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19.2" customHeight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19.2" customHeight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s="7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19.2" customHeight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19.2" customHeight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s="7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19.2" customHeight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19.2" customHeight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19.2" customHeight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19.2" customHeight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19.2" customHeight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19.2" customHeight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19.2" customHeight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19.2" customHeight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19.2" customHeight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19.2" customHeight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19.2" customHeight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19.2" customHeight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19.2" customHeight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19.2" customHeight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19.2" customHeight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19.2" customHeight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19.2" customHeight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19.2" customHeight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19.2" customHeight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19.2" customHeight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19.2" customHeight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19.2" customHeight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19.2" customHeight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19.2" customHeight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19.2" customHeight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19.2" customHeight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19.2" customHeight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19.2" customHeight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19.2" customHeight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19.2" customHeight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19.2" customHeight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19.2" customHeight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19.2" customHeight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19.2" customHeight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19.2" customHeight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19.2" customHeight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19.2" customHeight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7" t="str">
        <f t="shared" ref="Q3843:Q3906" si="362">TRIM(MID(SUBSTITUTE($N3843,"/",REPT(" ",LEN($N3843))),(1-1)*LEN($N3843)+1,LEN($N3843)))</f>
        <v>theater</v>
      </c>
      <c r="R3843" s="7" t="str">
        <f t="shared" ref="R3843:R3906" si="363">TRIM(MID(SUBSTITUTE($N3843,"/",REPT(" ",LEN($N3843))),(2-1)*LEN($N3843)+1,LEN($N3843)))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19.2" customHeight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19.2" customHeight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19.2" customHeight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19.2" customHeight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19.2" customHeight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19.2" customHeight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19.2" customHeight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19.2" customHeight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19.2" customHeight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19.2" customHeight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19.2" customHeight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19.2" customHeight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19.2" customHeight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19.2" customHeight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19.2" customHeight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19.2" customHeight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19.2" customHeight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19.2" customHeight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19.2" customHeight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9.2" customHeight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19.2" customHeight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19.2" customHeight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s="7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19.2" customHeight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19.2" customHeight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19.2" customHeight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19.2" customHeight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9.2" customHeight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19.2" customHeight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19.2" customHeight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19.2" customHeight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19.2" customHeight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s="7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19.2" customHeight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s="7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19.2" customHeight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s="7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19.2" customHeight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s="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19.2" customHeight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19.2" customHeight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19.2" customHeight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19.2" customHeight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s="7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19.2" customHeight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19.2" customHeight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19.2" customHeight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s="7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19.2" customHeight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s="7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19.2" customHeight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s="7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19.2" customHeight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s="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9.2" customHeight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s="7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19.2" customHeight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19.2" customHeight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19.2" customHeight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19.2" customHeight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19.2" customHeight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19.2" customHeight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s="7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19.2" customHeight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19.2" customHeight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19.2" customHeight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19.2" customHeight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19.2" customHeight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19.2" customHeight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19.2" customHeight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19.2" customHeight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19.2" customHeight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19.2" customHeight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19.2" customHeight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s="7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9.2" customHeight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19.2" customHeight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7" t="str">
        <f t="shared" ref="Q3907:Q3970" si="368">TRIM(MID(SUBSTITUTE($N3907,"/",REPT(" ",LEN($N3907))),(1-1)*LEN($N3907)+1,LEN($N3907)))</f>
        <v>theater</v>
      </c>
      <c r="R3907" s="7" t="str">
        <f t="shared" ref="R3907:R3970" si="369">TRIM(MID(SUBSTITUTE($N3907,"/",REPT(" ",LEN($N3907))),(2-1)*LEN($N3907)+1,LEN($N3907)))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19.2" customHeight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19.2" customHeight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19.2" customHeight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19.2" customHeight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19.2" customHeight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19.2" customHeight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19.2" customHeight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19.2" customHeight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19.2" customHeight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19.2" customHeight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19.2" customHeight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s="7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19.2" customHeight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19.2" customHeight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19.2" customHeight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19.2" customHeight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19.2" customHeight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s="7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19.2" customHeight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19.2" customHeight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19.2" customHeight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19.2" customHeight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19.2" customHeight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19.2" customHeight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19.2" customHeight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19.2" customHeight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19.2" customHeight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s="7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19.2" customHeight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s="7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19.2" customHeight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19.2" customHeight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19.2" customHeight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19.2" customHeight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19.2" customHeight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s="7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19.2" customHeight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19.2" customHeight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19.2" customHeight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19.2" customHeight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19.2" customHeight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19.2" customHeight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s="7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19.2" customHeight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19.2" customHeight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s="7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19.2" customHeight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19.2" customHeight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19.2" customHeight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19.2" customHeight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s="7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19.2" customHeight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19.2" customHeight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19.2" customHeight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19.2" customHeight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19.2" customHeight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s="7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19.2" customHeight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s="7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19.2" customHeight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19.2" customHeight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s="7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19.2" customHeight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19.2" customHeight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19.2" customHeight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19.2" customHeight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19.2" customHeight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19.2" customHeight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19.2" customHeight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s="7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19.2" customHeight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19.2" customHeight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19.2" customHeight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19.2" customHeight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19.2" customHeight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19.2" customHeight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7" t="str">
        <f t="shared" ref="Q3971:Q4034" si="374">TRIM(MID(SUBSTITUTE($N3971,"/",REPT(" ",LEN($N3971))),(1-1)*LEN($N3971)+1,LEN($N3971)))</f>
        <v>theater</v>
      </c>
      <c r="R3971" s="7" t="str">
        <f t="shared" ref="R3971:R4034" si="375">TRIM(MID(SUBSTITUTE($N3971,"/",REPT(" ",LEN($N3971))),(2-1)*LEN($N3971)+1,LEN($N3971)))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19.2" customHeight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19.2" customHeight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19.2" customHeight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19.2" customHeight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19.2" customHeight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19.2" customHeight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s="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19.2" customHeight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19.2" customHeight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19.2" customHeight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19.2" customHeight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19.2" customHeight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19.2" customHeight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19.2" customHeight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19.2" customHeight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19.2" customHeight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19.2" customHeight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19.2" customHeight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19.2" customHeight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19.2" customHeight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19.2" customHeight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s="7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19.2" customHeight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19.2" customHeight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19.2" customHeight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19.2" customHeight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19.2" customHeight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19.2" customHeight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19.2" customHeight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19.2" customHeight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s="7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19.2" customHeight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19.2" customHeight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9.2" customHeight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19.2" customHeight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19.2" customHeight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19.2" customHeight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9.2" customHeight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19.2" customHeight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19.2" customHeight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19.2" customHeight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19.2" customHeight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19.2" customHeight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19.2" customHeight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19.2" customHeight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19.2" customHeight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s="7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19.2" customHeight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19.2" customHeight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s="7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19.2" customHeight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19.2" customHeight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19.2" customHeight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19.2" customHeight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19.2" customHeight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19.2" customHeight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19.2" customHeight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19.2" customHeight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19.2" customHeight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s="7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19.2" customHeight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19.2" customHeight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19.2" customHeight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s="7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19.2" customHeight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19.2" customHeight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19.2" customHeight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s="7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19.2" customHeight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19.2" customHeight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s="7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19.2" customHeight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19.2" customHeight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7" t="str">
        <f t="shared" ref="Q4035:Q4098" si="380">TRIM(MID(SUBSTITUTE($N4035,"/",REPT(" ",LEN($N4035))),(1-1)*LEN($N4035)+1,LEN($N4035)))</f>
        <v>theater</v>
      </c>
      <c r="R4035" s="7" t="str">
        <f t="shared" ref="R4035:R4098" si="381">TRIM(MID(SUBSTITUTE($N4035,"/",REPT(" ",LEN($N4035))),(2-1)*LEN($N4035)+1,LEN($N4035)))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19.2" customHeight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19.2" customHeight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19.2" customHeight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19.2" customHeight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19.2" customHeight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19.2" customHeight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19.2" customHeight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19.2" customHeight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19.2" customHeight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19.2" customHeight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s="7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19.2" customHeight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19.2" customHeight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19.2" customHeight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19.2" customHeight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19.2" customHeight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19.2" customHeight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19.2" customHeight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19.2" customHeight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s="7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19.2" customHeight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19.2" customHeight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19.2" customHeight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s="7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19.2" customHeight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19.2" customHeight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19.2" customHeight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19.2" customHeight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19.2" customHeight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19.2" customHeight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19.2" customHeight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s="7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19.2" customHeight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19.2" customHeight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19.2" customHeight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19.2" customHeight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19.2" customHeight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19.2" customHeight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19.2" customHeight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19.2" customHeight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19.2" customHeight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19.2" customHeight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s="7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19.2" customHeight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19.2" customHeight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19.2" customHeight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19.2" customHeight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19.2" customHeight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s="7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19.2" customHeight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19.2" customHeight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s="7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19.2" customHeight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19.2" customHeight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s="7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19.2" customHeight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19.2" customHeight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19.2" customHeight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19.2" customHeight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19.2" customHeight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19.2" customHeight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9.2" customHeight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s="7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19.2" customHeight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19.2" customHeight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19.2" customHeight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19.2" customHeight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19.2" customHeight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19.2" customHeight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19.2" customHeight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19.2" customHeight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19.2" customHeight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19.2" customHeight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7" t="str">
        <f t="shared" ref="Q4099:Q4115" si="386">TRIM(MID(SUBSTITUTE($N4099,"/",REPT(" ",LEN($N4099))),(1-1)*LEN($N4099)+1,LEN($N4099)))</f>
        <v>theater</v>
      </c>
      <c r="R4099" s="7" t="str">
        <f t="shared" ref="R4099:R4115" si="387">TRIM(MID(SUBSTITUTE($N4099,"/",REPT(" ",LEN($N4099))),(2-1)*LEN($N4099)+1,LEN($N4099)))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19.2" customHeight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s="7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19.2" customHeight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19.2" customHeight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s="7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19.2" customHeight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s="7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19.2" customHeight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19.2" customHeight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19.2" customHeight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19.2" customHeight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19.2" customHeight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19.2" customHeight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19.2" customHeight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19.2" customHeight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s="7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19.2" customHeight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19.2" customHeight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19.2" customHeight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19.2" customHeight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8E789-4BF7-4AB4-BDE5-05CC5D3EC08E}">
  <dimension ref="A2:F15"/>
  <sheetViews>
    <sheetView workbookViewId="0">
      <selection activeCell="K23" sqref="K23"/>
    </sheetView>
  </sheetViews>
  <sheetFormatPr defaultRowHeight="14.4" x14ac:dyDescent="0.3"/>
  <cols>
    <col min="1" max="1" width="19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2" spans="1:6" x14ac:dyDescent="0.3">
      <c r="A2" s="8" t="s">
        <v>8223</v>
      </c>
      <c r="B2" t="s">
        <v>8314</v>
      </c>
    </row>
    <row r="4" spans="1:6" x14ac:dyDescent="0.3">
      <c r="A4" s="8" t="s">
        <v>8317</v>
      </c>
      <c r="B4" s="8" t="s">
        <v>8312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9" t="s">
        <v>8318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3">
      <c r="A7" s="9" t="s">
        <v>8325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3">
      <c r="A8" s="9" t="s">
        <v>8324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3">
      <c r="A9" s="9" t="s">
        <v>8323</v>
      </c>
      <c r="B9" s="10"/>
      <c r="C9" s="10"/>
      <c r="D9" s="10">
        <v>24</v>
      </c>
      <c r="E9" s="10"/>
      <c r="F9" s="10">
        <v>24</v>
      </c>
    </row>
    <row r="10" spans="1:6" x14ac:dyDescent="0.3">
      <c r="A10" s="9" t="s">
        <v>8322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3">
      <c r="A11" s="9" t="s">
        <v>8326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3">
      <c r="A12" s="9" t="s">
        <v>8321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3">
      <c r="A13" s="9" t="s">
        <v>8320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3">
      <c r="A14" s="9" t="s">
        <v>8319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3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05E7B-3E1E-4BD1-902F-3DA2B9BFF0D1}">
  <dimension ref="A1:F47"/>
  <sheetViews>
    <sheetView workbookViewId="0">
      <selection activeCell="B29" sqref="B29"/>
    </sheetView>
  </sheetViews>
  <sheetFormatPr defaultRowHeight="14.4" x14ac:dyDescent="0.3"/>
  <cols>
    <col min="1" max="1" width="19.4414062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8314</v>
      </c>
    </row>
    <row r="2" spans="1:6" x14ac:dyDescent="0.3">
      <c r="A2" s="8" t="s">
        <v>8308</v>
      </c>
      <c r="B2" t="s">
        <v>8368</v>
      </c>
    </row>
    <row r="4" spans="1:6" x14ac:dyDescent="0.3">
      <c r="A4" s="8" t="s">
        <v>8317</v>
      </c>
      <c r="B4" s="8" t="s">
        <v>8312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9" t="s">
        <v>8327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8328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8329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8331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8332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8343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8347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8352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8356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8357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8358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8360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8361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8362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8367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BFC-D7EB-41A2-94C2-F99253F50D25}">
  <dimension ref="A1:F18"/>
  <sheetViews>
    <sheetView workbookViewId="0">
      <selection activeCell="M24" sqref="M24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8" t="s">
        <v>8308</v>
      </c>
      <c r="B1" t="s">
        <v>8368</v>
      </c>
    </row>
    <row r="2" spans="1:6" x14ac:dyDescent="0.3">
      <c r="A2" s="8" t="s">
        <v>8381</v>
      </c>
      <c r="B2" t="s">
        <v>8314</v>
      </c>
    </row>
    <row r="4" spans="1:6" x14ac:dyDescent="0.3">
      <c r="A4" s="8" t="s">
        <v>8313</v>
      </c>
      <c r="B4" s="8" t="s">
        <v>8312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6" x14ac:dyDescent="0.3">
      <c r="A6" s="9" t="s">
        <v>8375</v>
      </c>
      <c r="B6" s="10">
        <v>182</v>
      </c>
      <c r="C6" s="10">
        <v>149</v>
      </c>
      <c r="D6" s="10">
        <v>34</v>
      </c>
      <c r="E6" s="10">
        <v>365</v>
      </c>
      <c r="F6" s="5"/>
    </row>
    <row r="7" spans="1:6" x14ac:dyDescent="0.3">
      <c r="A7" s="9" t="s">
        <v>8376</v>
      </c>
      <c r="B7" s="10">
        <v>202</v>
      </c>
      <c r="C7" s="10">
        <v>106</v>
      </c>
      <c r="D7" s="10">
        <v>27</v>
      </c>
      <c r="E7" s="10">
        <v>335</v>
      </c>
      <c r="F7" s="5"/>
    </row>
    <row r="8" spans="1:6" x14ac:dyDescent="0.3">
      <c r="A8" s="9" t="s">
        <v>8377</v>
      </c>
      <c r="B8" s="10">
        <v>180</v>
      </c>
      <c r="C8" s="10">
        <v>108</v>
      </c>
      <c r="D8" s="10">
        <v>28</v>
      </c>
      <c r="E8" s="10">
        <v>316</v>
      </c>
      <c r="F8" s="5"/>
    </row>
    <row r="9" spans="1:6" x14ac:dyDescent="0.3">
      <c r="A9" s="9" t="s">
        <v>8378</v>
      </c>
      <c r="B9" s="10">
        <v>192</v>
      </c>
      <c r="C9" s="10">
        <v>102</v>
      </c>
      <c r="D9" s="10">
        <v>27</v>
      </c>
      <c r="E9" s="10">
        <v>321</v>
      </c>
      <c r="F9" s="5"/>
    </row>
    <row r="10" spans="1:6" x14ac:dyDescent="0.3">
      <c r="A10" s="9" t="s">
        <v>8369</v>
      </c>
      <c r="B10" s="10">
        <v>234</v>
      </c>
      <c r="C10" s="10">
        <v>126</v>
      </c>
      <c r="D10" s="10">
        <v>26</v>
      </c>
      <c r="E10" s="10">
        <v>386</v>
      </c>
      <c r="F10" s="5"/>
    </row>
    <row r="11" spans="1:6" x14ac:dyDescent="0.3">
      <c r="A11" s="9" t="s">
        <v>8379</v>
      </c>
      <c r="B11" s="10">
        <v>211</v>
      </c>
      <c r="C11" s="10">
        <v>147</v>
      </c>
      <c r="D11" s="10">
        <v>27</v>
      </c>
      <c r="E11" s="10">
        <v>385</v>
      </c>
      <c r="F11" s="5"/>
    </row>
    <row r="12" spans="1:6" x14ac:dyDescent="0.3">
      <c r="A12" s="9" t="s">
        <v>8370</v>
      </c>
      <c r="B12" s="10">
        <v>194</v>
      </c>
      <c r="C12" s="10">
        <v>150</v>
      </c>
      <c r="D12" s="10">
        <v>43</v>
      </c>
      <c r="E12" s="10">
        <v>387</v>
      </c>
      <c r="F12" s="5"/>
    </row>
    <row r="13" spans="1:6" x14ac:dyDescent="0.3">
      <c r="A13" s="9" t="s">
        <v>8371</v>
      </c>
      <c r="B13" s="10">
        <v>166</v>
      </c>
      <c r="C13" s="10">
        <v>134</v>
      </c>
      <c r="D13" s="10">
        <v>33</v>
      </c>
      <c r="E13" s="10">
        <v>333</v>
      </c>
      <c r="F13" s="5"/>
    </row>
    <row r="14" spans="1:6" x14ac:dyDescent="0.3">
      <c r="A14" s="9" t="s">
        <v>8372</v>
      </c>
      <c r="B14" s="10">
        <v>147</v>
      </c>
      <c r="C14" s="10">
        <v>127</v>
      </c>
      <c r="D14" s="10">
        <v>24</v>
      </c>
      <c r="E14" s="10">
        <v>298</v>
      </c>
      <c r="F14" s="5"/>
    </row>
    <row r="15" spans="1:6" x14ac:dyDescent="0.3">
      <c r="A15" s="9" t="s">
        <v>8373</v>
      </c>
      <c r="B15" s="10">
        <v>183</v>
      </c>
      <c r="C15" s="10">
        <v>149</v>
      </c>
      <c r="D15" s="10">
        <v>20</v>
      </c>
      <c r="E15" s="10">
        <v>352</v>
      </c>
      <c r="F15" s="5"/>
    </row>
    <row r="16" spans="1:6" x14ac:dyDescent="0.3">
      <c r="A16" s="9" t="s">
        <v>8374</v>
      </c>
      <c r="B16" s="10">
        <v>183</v>
      </c>
      <c r="C16" s="10">
        <v>114</v>
      </c>
      <c r="D16" s="10">
        <v>37</v>
      </c>
      <c r="E16" s="10">
        <v>334</v>
      </c>
      <c r="F16" s="5"/>
    </row>
    <row r="17" spans="1:6" x14ac:dyDescent="0.3">
      <c r="A17" s="9" t="s">
        <v>8380</v>
      </c>
      <c r="B17" s="10">
        <v>111</v>
      </c>
      <c r="C17" s="10">
        <v>118</v>
      </c>
      <c r="D17" s="10">
        <v>23</v>
      </c>
      <c r="E17" s="10">
        <v>252</v>
      </c>
      <c r="F17" s="5"/>
    </row>
    <row r="18" spans="1:6" x14ac:dyDescent="0.3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C836-490D-450D-AD40-5A9F0C696DA9}">
  <dimension ref="A1:H13"/>
  <sheetViews>
    <sheetView topLeftCell="A6" workbookViewId="0">
      <selection activeCell="J30" sqref="J30"/>
    </sheetView>
  </sheetViews>
  <sheetFormatPr defaultRowHeight="14.4" x14ac:dyDescent="0.3"/>
  <cols>
    <col min="1" max="1" width="27.66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3">
      <c r="A2" s="13" t="s">
        <v>8390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s="13" t="s">
        <v>8391</v>
      </c>
      <c r="B3">
        <f>COUNTIFS(Data!$D$1:$D$4115,"&lt;5000",Data!$F$1:$F$4115,"successful")-B2</f>
        <v>932</v>
      </c>
      <c r="C3">
        <f>COUNTIFS(Data!$D$1:$D$4115,"&lt;5000",Data!$F$1:$F$4115,"failed")-C2</f>
        <v>420</v>
      </c>
      <c r="D3">
        <f>COUNTIFS(Data!$D$1:$D$4115,"&lt;5000",Data!$F$1:$F$4115,"canceled")-D2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s="13" t="s">
        <v>8392</v>
      </c>
      <c r="B4">
        <f>COUNTIFS(Data!$D$1:$D$4115,"&lt;10000",Data!$F$1:$F$4115,"successful")-SUM(B2:B3)</f>
        <v>381</v>
      </c>
      <c r="C4">
        <f>COUNTIFS(Data!$D$1:$D$4115,"&lt;10000",Data!$F$1:$F$4115,"failed")-SUM(C2:C3)</f>
        <v>283</v>
      </c>
      <c r="D4">
        <f>COUNTIFS(Data!$D$1:$D$4115,"&lt;10000",Data!$F$1:$F$4115,"canceled")-SUM(D2:D3)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s="13" t="s">
        <v>8393</v>
      </c>
      <c r="B5">
        <f>COUNTIFS(Data!$D$1:$D$4115,"&lt;15000",Data!$F$1:$F$4115,"successful")-SUM(B2:B4)</f>
        <v>168</v>
      </c>
      <c r="C5">
        <f>COUNTIFS(Data!$D$1:$D$4115,"&lt;15000",Data!$F$1:$F$4115,"failed")-SUM(C2:C4)</f>
        <v>144</v>
      </c>
      <c r="D5">
        <f>COUNTIFS(Data!$D$1:$D$4115,"&lt;15000",Data!$F$1:$F$4115,"canceled")-SUM(D2:D4)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s="13" t="s">
        <v>8394</v>
      </c>
      <c r="B6">
        <f>COUNTIFS(Data!$D$1:$D$4115,"&lt;20000",Data!$F$1:$F$4115,"successful")-SUM(B2:B5)</f>
        <v>94</v>
      </c>
      <c r="C6">
        <f>COUNTIFS(Data!$D$1:$D$4115,"&lt;20000",Data!$F$1:$F$4115,"failed")-SUM(C2:C5)</f>
        <v>90</v>
      </c>
      <c r="D6">
        <f>COUNTIFS(Data!$D$1:$D$4115,"&lt;20000",Data!$F$1:$F$4115,"canceled")-SUM(D2:D5)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s="13" t="s">
        <v>8395</v>
      </c>
      <c r="B7">
        <f>COUNTIFS(Data!$D$1:$D$4115,"&lt;25000",Data!$F$1:$F$4115,"successful")-SUM(B2:B6)</f>
        <v>62</v>
      </c>
      <c r="C7">
        <f>COUNTIFS(Data!$D$1:$D$4115,"&lt;25000",Data!$F$1:$F$4115,"failed")-SUM(C2:C6)</f>
        <v>72</v>
      </c>
      <c r="D7">
        <f>COUNTIFS(Data!$D$1:$D$4115,"&lt;25000",Data!$F$1:$F$4115,"canceled")-SUM(D2:D6)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s="13" t="s">
        <v>8396</v>
      </c>
      <c r="B8">
        <f>COUNTIFS(Data!$D$1:$D$4115,"&lt;30000",Data!$F$1:$F$4115,"successful")-SUM(B2:B7)</f>
        <v>55</v>
      </c>
      <c r="C8">
        <f>COUNTIFS(Data!$D$1:$D$4115,"&lt;30000",Data!$F$1:$F$4115,"failed")-SUM(C2:C7)</f>
        <v>64</v>
      </c>
      <c r="D8">
        <f>COUNTIFS(Data!$D$1:$D$4115,"&lt;30000",Data!$F$1:$F$4115,"canceled")-SUM(D2:D7)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s="13" t="s">
        <v>8397</v>
      </c>
      <c r="B9">
        <f>COUNTIFS(Data!$D$1:$D$4115,"&lt;35000",Data!$F$1:$F$4115,"successful")-SUM(B2:B8)</f>
        <v>32</v>
      </c>
      <c r="C9">
        <f>COUNTIFS(Data!$D$1:$D$4115,"&lt;35000",Data!$F$1:$F$4115,"failed")-SUM(C2:C8)</f>
        <v>37</v>
      </c>
      <c r="D9">
        <f>COUNTIFS(Data!$D$1:$D$4115,"&lt;35000",Data!$F$1:$F$4115,"canceled")-SUM(D2:D8)</f>
        <v>13</v>
      </c>
      <c r="E9">
        <f t="shared" si="1"/>
        <v>82</v>
      </c>
      <c r="F9" s="5">
        <f t="shared" ref="F9" si="5">B9/$E9</f>
        <v>0.3902439024390244</v>
      </c>
      <c r="G9" s="5">
        <f t="shared" ref="G9" si="6">C9/$E9</f>
        <v>0.45121951219512196</v>
      </c>
      <c r="H9" s="5">
        <f t="shared" ref="H9" si="7">D9/$E9</f>
        <v>0.15853658536585366</v>
      </c>
    </row>
    <row r="10" spans="1:8" x14ac:dyDescent="0.3">
      <c r="A10" s="13" t="s">
        <v>8398</v>
      </c>
      <c r="B10">
        <f>COUNTIFS(Data!$D$1:$D$4115,"&lt;40000",Data!$F$1:$F$4115,"successful")-SUM(B2:B9)</f>
        <v>26</v>
      </c>
      <c r="C10">
        <f>COUNTIFS(Data!$D$1:$D$4115,"&lt;40000",Data!$F$1:$F$4115,"failed")-SUM(C2:C9)</f>
        <v>22</v>
      </c>
      <c r="D10">
        <f>COUNTIFS(Data!$D$1:$D$4115,"&lt;40000",Data!$F$1:$F$4115,"canceled")-SUM(D2:D9)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s="13" t="s">
        <v>8399</v>
      </c>
      <c r="B11">
        <f>COUNTIFS(Data!$D$1:$D$4115,"&lt;45000",Data!$F$1:$F$4115,"successful")-SUM(B2:B10)</f>
        <v>21</v>
      </c>
      <c r="C11">
        <f>COUNTIFS(Data!$D$1:$D$4115,"&lt;45000",Data!$F$1:$F$4115,"failed")-SUM(C2:C10)</f>
        <v>16</v>
      </c>
      <c r="D11">
        <f>COUNTIFS(Data!$D$1:$D$4115,"&lt;45000",Data!$F$1:$F$4115,"canceled")-SUM(D2:D10)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s="13" t="s">
        <v>8400</v>
      </c>
      <c r="B12">
        <f>COUNTIFS(Data!$D$1:$D$4115,"&lt;50000",Data!$F$1:$F$4115,"successful")-SUM(B2:B11)</f>
        <v>6</v>
      </c>
      <c r="C12">
        <f>COUNTIFS(Data!$D$1:$D$4115,"&lt;50000",Data!$F$1:$F$4115,"failed")-SUM(C2:C11)</f>
        <v>11</v>
      </c>
      <c r="D12">
        <f>COUNTIFS(Data!$D$1:$D$4115,"&lt;50000",Data!$F$1:$F$4115,"canceled")-SUM(D2:D11)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s="13" t="s">
        <v>8401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E130C-3324-46A2-A62F-A46CD004C28E}">
  <dimension ref="A1:L2186"/>
  <sheetViews>
    <sheetView workbookViewId="0">
      <selection activeCell="H25" sqref="H25"/>
    </sheetView>
  </sheetViews>
  <sheetFormatPr defaultRowHeight="14.4" x14ac:dyDescent="0.3"/>
  <cols>
    <col min="1" max="1" width="18.77734375" bestFit="1" customWidth="1"/>
    <col min="2" max="2" width="11" bestFit="1" customWidth="1"/>
    <col min="3" max="3" width="6" bestFit="1" customWidth="1"/>
    <col min="4" max="4" width="21.109375" bestFit="1" customWidth="1"/>
    <col min="5" max="5" width="7.88671875" customWidth="1"/>
    <col min="6" max="6" width="10.77734375" bestFit="1" customWidth="1"/>
    <col min="7" max="7" width="20" bestFit="1" customWidth="1"/>
    <col min="8" max="8" width="24.88671875" bestFit="1" customWidth="1"/>
    <col min="9" max="9" width="31.88671875" bestFit="1" customWidth="1"/>
    <col min="10" max="10" width="24.77734375" bestFit="1" customWidth="1"/>
    <col min="12" max="12" width="19.44140625" customWidth="1"/>
  </cols>
  <sheetData>
    <row r="1" spans="1:12" x14ac:dyDescent="0.3">
      <c r="A1" t="s">
        <v>8402</v>
      </c>
      <c r="B1" t="s">
        <v>8404</v>
      </c>
      <c r="D1" t="s">
        <v>8403</v>
      </c>
      <c r="E1" t="s">
        <v>8404</v>
      </c>
      <c r="H1" t="s">
        <v>8412</v>
      </c>
      <c r="I1" t="s">
        <v>8411</v>
      </c>
    </row>
    <row r="2" spans="1:12" x14ac:dyDescent="0.3">
      <c r="A2" t="s">
        <v>8219</v>
      </c>
      <c r="B2">
        <v>182</v>
      </c>
      <c r="D2" t="s">
        <v>8221</v>
      </c>
      <c r="E2">
        <v>0</v>
      </c>
      <c r="G2" t="s">
        <v>8405</v>
      </c>
      <c r="H2" s="14">
        <f>AVERAGE($B$2:$B$2186)</f>
        <v>194.42517162471395</v>
      </c>
      <c r="I2" s="14">
        <f>AVERAGE($E$2:$E$2186)</f>
        <v>17.709803921568628</v>
      </c>
    </row>
    <row r="3" spans="1:12" x14ac:dyDescent="0.3">
      <c r="A3" t="s">
        <v>8219</v>
      </c>
      <c r="B3">
        <v>79</v>
      </c>
      <c r="D3" t="s">
        <v>8221</v>
      </c>
      <c r="E3">
        <v>1</v>
      </c>
      <c r="G3" t="s">
        <v>8406</v>
      </c>
      <c r="H3" s="14">
        <f>MEDIAN($B$2:$B$2186)</f>
        <v>62</v>
      </c>
      <c r="I3" s="14">
        <f>MEDIAN($E$2:$E$2186)</f>
        <v>4</v>
      </c>
    </row>
    <row r="4" spans="1:12" x14ac:dyDescent="0.3">
      <c r="A4" t="s">
        <v>8219</v>
      </c>
      <c r="B4">
        <v>35</v>
      </c>
      <c r="D4" t="s">
        <v>8221</v>
      </c>
      <c r="E4">
        <v>10</v>
      </c>
      <c r="G4" t="s">
        <v>8407</v>
      </c>
      <c r="H4" s="14">
        <f>MIN($B$2:$B$2186)</f>
        <v>1</v>
      </c>
      <c r="I4" s="14">
        <f>MIN($E$2:$E$2186)</f>
        <v>0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G5" t="s">
        <v>8408</v>
      </c>
      <c r="H5" s="14">
        <f>MAX($B$2:$B$2186)</f>
        <v>26457</v>
      </c>
      <c r="I5" s="14">
        <f>MAX($E$2:$E$2186)</f>
        <v>1293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G6" t="s">
        <v>8409</v>
      </c>
      <c r="H6" s="14">
        <f>_xlfn.VAR.P($B$2:$B$2186)</f>
        <v>712840.9867348104</v>
      </c>
      <c r="I6" s="14">
        <f>_xlfn.VAR.P($E$2:$E$2186)</f>
        <v>3773.2216685890044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G7" t="s">
        <v>8410</v>
      </c>
      <c r="H7" s="14">
        <f>_xlfn.STDEV.P($B$2:$B$2186)</f>
        <v>844.29910975602149</v>
      </c>
      <c r="I7" s="14">
        <f>_xlfn.STDEV.P($E$2:$E$2186)</f>
        <v>61.426555076684906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  <c r="G10" s="15" t="s">
        <v>8413</v>
      </c>
      <c r="H10" s="16"/>
      <c r="I10" s="16"/>
      <c r="J10" s="16"/>
      <c r="K10" s="16"/>
      <c r="L10" s="17"/>
    </row>
    <row r="11" spans="1:12" x14ac:dyDescent="0.3">
      <c r="A11" t="s">
        <v>8219</v>
      </c>
      <c r="B11">
        <v>20</v>
      </c>
      <c r="D11" t="s">
        <v>8221</v>
      </c>
      <c r="E11">
        <v>10</v>
      </c>
      <c r="G11" s="18" t="s">
        <v>8414</v>
      </c>
      <c r="H11" s="19"/>
      <c r="I11" s="19"/>
      <c r="J11" s="19"/>
      <c r="K11" s="19"/>
      <c r="L11" s="20"/>
    </row>
    <row r="12" spans="1:12" x14ac:dyDescent="0.3">
      <c r="A12" t="s">
        <v>8219</v>
      </c>
      <c r="B12">
        <v>19</v>
      </c>
      <c r="D12" t="s">
        <v>8221</v>
      </c>
      <c r="E12">
        <v>10</v>
      </c>
      <c r="G12" s="18"/>
      <c r="H12" s="19"/>
      <c r="I12" s="19"/>
      <c r="J12" s="19"/>
      <c r="K12" s="19"/>
      <c r="L12" s="20"/>
    </row>
    <row r="13" spans="1:12" x14ac:dyDescent="0.3">
      <c r="A13" t="s">
        <v>8219</v>
      </c>
      <c r="B13">
        <v>75</v>
      </c>
      <c r="D13" t="s">
        <v>8221</v>
      </c>
      <c r="E13">
        <v>1</v>
      </c>
      <c r="G13" s="21" t="s">
        <v>8415</v>
      </c>
      <c r="H13" s="19"/>
      <c r="I13" s="19"/>
      <c r="J13" s="19"/>
      <c r="K13" s="19"/>
      <c r="L13" s="20"/>
    </row>
    <row r="14" spans="1:12" x14ac:dyDescent="0.3">
      <c r="A14" t="s">
        <v>8219</v>
      </c>
      <c r="B14">
        <v>827</v>
      </c>
      <c r="D14" t="s">
        <v>8221</v>
      </c>
      <c r="E14">
        <v>0</v>
      </c>
      <c r="G14" s="18" t="s">
        <v>8417</v>
      </c>
      <c r="H14" s="19"/>
      <c r="I14" s="19"/>
      <c r="J14" s="19"/>
      <c r="K14" s="19"/>
      <c r="L14" s="20"/>
    </row>
    <row r="15" spans="1:12" x14ac:dyDescent="0.3">
      <c r="A15" t="s">
        <v>8219</v>
      </c>
      <c r="B15">
        <v>51</v>
      </c>
      <c r="D15" t="s">
        <v>8221</v>
      </c>
      <c r="E15">
        <v>0</v>
      </c>
      <c r="G15" s="18"/>
      <c r="H15" s="19"/>
      <c r="I15" s="19"/>
      <c r="J15" s="19"/>
      <c r="K15" s="19"/>
      <c r="L15" s="20"/>
    </row>
    <row r="16" spans="1:12" x14ac:dyDescent="0.3">
      <c r="A16" t="s">
        <v>8219</v>
      </c>
      <c r="B16">
        <v>41</v>
      </c>
      <c r="D16" t="s">
        <v>8221</v>
      </c>
      <c r="E16">
        <v>0</v>
      </c>
      <c r="G16" s="21" t="s">
        <v>8418</v>
      </c>
      <c r="H16" s="19"/>
      <c r="I16" s="19"/>
      <c r="J16" s="19"/>
      <c r="K16" s="19"/>
      <c r="L16" s="20"/>
    </row>
    <row r="17" spans="1:12" x14ac:dyDescent="0.3">
      <c r="A17" t="s">
        <v>8219</v>
      </c>
      <c r="B17">
        <v>98</v>
      </c>
      <c r="D17" t="s">
        <v>8221</v>
      </c>
      <c r="E17">
        <v>26</v>
      </c>
      <c r="G17" s="18" t="s">
        <v>8419</v>
      </c>
      <c r="H17" s="19"/>
      <c r="I17" s="19"/>
      <c r="J17" s="19"/>
      <c r="K17" s="19"/>
      <c r="L17" s="20"/>
    </row>
    <row r="18" spans="1:12" x14ac:dyDescent="0.3">
      <c r="A18" t="s">
        <v>8219</v>
      </c>
      <c r="B18">
        <v>70</v>
      </c>
      <c r="D18" t="s">
        <v>8221</v>
      </c>
      <c r="E18">
        <v>0</v>
      </c>
      <c r="G18" s="18"/>
      <c r="H18" s="19"/>
      <c r="I18" s="19"/>
      <c r="J18" s="19"/>
      <c r="K18" s="19"/>
      <c r="L18" s="20"/>
    </row>
    <row r="19" spans="1:12" x14ac:dyDescent="0.3">
      <c r="A19" t="s">
        <v>8219</v>
      </c>
      <c r="B19">
        <v>36</v>
      </c>
      <c r="D19" t="s">
        <v>8221</v>
      </c>
      <c r="E19">
        <v>7</v>
      </c>
      <c r="G19" s="21" t="s">
        <v>8416</v>
      </c>
      <c r="H19" s="19"/>
      <c r="I19" s="19"/>
      <c r="J19" s="19"/>
      <c r="K19" s="19"/>
      <c r="L19" s="20"/>
    </row>
    <row r="20" spans="1:12" x14ac:dyDescent="0.3">
      <c r="A20" t="s">
        <v>8219</v>
      </c>
      <c r="B20">
        <v>342</v>
      </c>
      <c r="D20" t="s">
        <v>8221</v>
      </c>
      <c r="E20">
        <v>0</v>
      </c>
      <c r="G20" s="18" t="s">
        <v>8420</v>
      </c>
      <c r="H20" s="19"/>
      <c r="I20" s="19"/>
      <c r="J20" s="19"/>
      <c r="K20" s="19"/>
      <c r="L20" s="20"/>
    </row>
    <row r="21" spans="1:12" x14ac:dyDescent="0.3">
      <c r="A21" t="s">
        <v>8219</v>
      </c>
      <c r="B21">
        <v>22</v>
      </c>
      <c r="D21" t="s">
        <v>8221</v>
      </c>
      <c r="E21">
        <v>2</v>
      </c>
      <c r="G21" s="18" t="s">
        <v>8421</v>
      </c>
      <c r="H21" s="19"/>
      <c r="I21" s="19"/>
      <c r="J21" s="19"/>
      <c r="K21" s="19"/>
      <c r="L21" s="20"/>
    </row>
    <row r="22" spans="1:12" x14ac:dyDescent="0.3">
      <c r="A22" t="s">
        <v>8219</v>
      </c>
      <c r="B22">
        <v>25</v>
      </c>
      <c r="D22" t="s">
        <v>8221</v>
      </c>
      <c r="E22">
        <v>13</v>
      </c>
      <c r="G22" s="18" t="s">
        <v>8422</v>
      </c>
      <c r="H22" s="19"/>
      <c r="I22" s="19"/>
      <c r="J22" s="19"/>
      <c r="K22" s="19"/>
      <c r="L22" s="20"/>
    </row>
    <row r="23" spans="1:12" x14ac:dyDescent="0.3">
      <c r="A23" t="s">
        <v>8219</v>
      </c>
      <c r="B23">
        <v>101</v>
      </c>
      <c r="D23" t="s">
        <v>8221</v>
      </c>
      <c r="E23">
        <v>4</v>
      </c>
      <c r="G23" s="22" t="s">
        <v>8423</v>
      </c>
      <c r="H23" s="23"/>
      <c r="I23" s="23"/>
      <c r="J23" s="23"/>
      <c r="K23" s="23"/>
      <c r="L23" s="24"/>
    </row>
    <row r="24" spans="1:12" x14ac:dyDescent="0.3">
      <c r="A24" t="s">
        <v>8219</v>
      </c>
      <c r="B24">
        <v>8</v>
      </c>
      <c r="D24" t="s">
        <v>8221</v>
      </c>
      <c r="E24">
        <v>0</v>
      </c>
    </row>
    <row r="25" spans="1:12" x14ac:dyDescent="0.3">
      <c r="A25" t="s">
        <v>8219</v>
      </c>
      <c r="B25">
        <v>23</v>
      </c>
      <c r="D25" t="s">
        <v>8221</v>
      </c>
      <c r="E25">
        <v>12</v>
      </c>
    </row>
    <row r="26" spans="1:12" x14ac:dyDescent="0.3">
      <c r="A26" t="s">
        <v>8219</v>
      </c>
      <c r="B26">
        <v>574</v>
      </c>
      <c r="D26" t="s">
        <v>8221</v>
      </c>
      <c r="E26">
        <v>2</v>
      </c>
    </row>
    <row r="27" spans="1:12" x14ac:dyDescent="0.3">
      <c r="A27" t="s">
        <v>8219</v>
      </c>
      <c r="B27">
        <v>14</v>
      </c>
      <c r="D27" t="s">
        <v>8221</v>
      </c>
      <c r="E27">
        <v>10</v>
      </c>
    </row>
    <row r="28" spans="1:12" x14ac:dyDescent="0.3">
      <c r="A28" t="s">
        <v>8219</v>
      </c>
      <c r="B28">
        <v>19</v>
      </c>
      <c r="D28" t="s">
        <v>8221</v>
      </c>
      <c r="E28">
        <v>0</v>
      </c>
    </row>
    <row r="29" spans="1:12" x14ac:dyDescent="0.3">
      <c r="A29" t="s">
        <v>8219</v>
      </c>
      <c r="B29">
        <v>150</v>
      </c>
      <c r="D29" t="s">
        <v>8221</v>
      </c>
      <c r="E29">
        <v>5</v>
      </c>
    </row>
    <row r="30" spans="1:12" x14ac:dyDescent="0.3">
      <c r="A30" t="s">
        <v>8219</v>
      </c>
      <c r="B30">
        <v>71</v>
      </c>
      <c r="D30" t="s">
        <v>8221</v>
      </c>
      <c r="E30">
        <v>0</v>
      </c>
    </row>
    <row r="31" spans="1:12" x14ac:dyDescent="0.3">
      <c r="A31" t="s">
        <v>8219</v>
      </c>
      <c r="B31">
        <v>117</v>
      </c>
      <c r="D31" t="s">
        <v>8221</v>
      </c>
      <c r="E31">
        <v>5</v>
      </c>
    </row>
    <row r="32" spans="1:12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CategoryStats</vt:lpstr>
      <vt:lpstr>SubcategoryStats</vt:lpstr>
      <vt:lpstr>DateConversion</vt:lpstr>
      <vt:lpstr>Goal Outcomes</vt:lpstr>
      <vt:lpstr>Backers01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Darby</cp:lastModifiedBy>
  <dcterms:created xsi:type="dcterms:W3CDTF">2017-04-20T15:17:24Z</dcterms:created>
  <dcterms:modified xsi:type="dcterms:W3CDTF">2020-08-08T13:39:42Z</dcterms:modified>
</cp:coreProperties>
</file>