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mi\Desktop\"/>
    </mc:Choice>
  </mc:AlternateContent>
  <xr:revisionPtr revIDLastSave="0" documentId="13_ncr:1_{32EB4B63-2F54-4582-AD29-C4F170E7CD25}" xr6:coauthVersionLast="47" xr6:coauthVersionMax="47" xr10:uidLastSave="{00000000-0000-0000-0000-000000000000}"/>
  <bookViews>
    <workbookView xWindow="-120" yWindow="-120" windowWidth="29040" windowHeight="15840" xr2:uid="{D9213F25-565C-4491-A635-C47B8024B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/>
  <c r="E16" i="1" s="1"/>
  <c r="H10" i="1"/>
  <c r="I10" i="1"/>
  <c r="E10" i="1" s="1"/>
  <c r="D20" i="1" s="1"/>
  <c r="R10" i="1"/>
  <c r="R9" i="1"/>
  <c r="R7" i="1"/>
  <c r="R11" i="1"/>
  <c r="H6" i="1"/>
  <c r="H7" i="1"/>
  <c r="I7" i="1" s="1"/>
  <c r="E7" i="1" s="1"/>
  <c r="D17" i="1" s="1"/>
  <c r="H8" i="1"/>
  <c r="I8" i="1" s="1"/>
  <c r="E8" i="1" s="1"/>
  <c r="D18" i="1" s="1"/>
  <c r="H9" i="1"/>
  <c r="H11" i="1"/>
  <c r="I11" i="1" s="1"/>
  <c r="E11" i="1" s="1"/>
  <c r="D21" i="1" s="1"/>
  <c r="I9" i="1"/>
  <c r="E9" i="1" s="1"/>
  <c r="D19" i="1" s="1"/>
  <c r="I6" i="1"/>
  <c r="E6" i="1" s="1"/>
  <c r="D16" i="1" s="1"/>
  <c r="B7" i="1"/>
  <c r="B8" i="1"/>
  <c r="B9" i="1"/>
  <c r="B10" i="1"/>
  <c r="B11" i="1"/>
  <c r="B6" i="1"/>
  <c r="R8" i="1"/>
  <c r="F11" i="1"/>
  <c r="D11" i="1" s="1"/>
  <c r="F10" i="1"/>
  <c r="D10" i="1" s="1"/>
  <c r="F9" i="1"/>
  <c r="D9" i="1" s="1"/>
  <c r="F8" i="1"/>
  <c r="D8" i="1" s="1"/>
  <c r="F7" i="1"/>
  <c r="D6" i="1"/>
  <c r="D7" i="1"/>
  <c r="T6" i="1" l="1"/>
  <c r="A13" i="1"/>
  <c r="Q7" i="1"/>
  <c r="E17" i="1" l="1"/>
  <c r="F17" i="1" s="1"/>
  <c r="Q8" i="1"/>
  <c r="E18" i="1" l="1"/>
  <c r="F18" i="1" s="1"/>
  <c r="Q9" i="1"/>
  <c r="E19" i="1" l="1"/>
  <c r="F19" i="1" s="1"/>
  <c r="Q10" i="1"/>
  <c r="Q11" i="1" l="1"/>
  <c r="E21" i="1" s="1"/>
  <c r="F21" i="1" s="1"/>
  <c r="E20" i="1"/>
  <c r="F20" i="1" s="1"/>
  <c r="L16" i="1" l="1"/>
</calcChain>
</file>

<file path=xl/sharedStrings.xml><?xml version="1.0" encoding="utf-8"?>
<sst xmlns="http://schemas.openxmlformats.org/spreadsheetml/2006/main" count="20" uniqueCount="20">
  <si>
    <t xml:space="preserve">Gravity </t>
  </si>
  <si>
    <t>Cir Micormeter(mm)</t>
  </si>
  <si>
    <t>Mass 2 (g)</t>
  </si>
  <si>
    <t>Mass 1(g) (2kg)</t>
  </si>
  <si>
    <t>Area</t>
  </si>
  <si>
    <t>Mass Total</t>
  </si>
  <si>
    <t>M3(g)</t>
  </si>
  <si>
    <t>m4</t>
  </si>
  <si>
    <t>m5</t>
  </si>
  <si>
    <t>Data</t>
  </si>
  <si>
    <t xml:space="preserve">DeltaH </t>
  </si>
  <si>
    <t>Force (N)</t>
  </si>
  <si>
    <t>Diameter (m)</t>
  </si>
  <si>
    <t>Radius (m)</t>
  </si>
  <si>
    <t>Area (msq)</t>
  </si>
  <si>
    <t>Stress</t>
  </si>
  <si>
    <t>Strain</t>
  </si>
  <si>
    <t>Length(m)</t>
  </si>
  <si>
    <t>Ym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</si>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</sst>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9526</xdr:colOff>
      <xdr:row>2</xdr:row>
      <xdr:rowOff>19049</xdr:rowOff>
    </xdr:from>
    <xdr:to>
      <xdr:col>18</xdr:col>
      <xdr:colOff>1</xdr:colOff>
      <xdr:row>3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3E1F09-3D89-F110-6B34-74D753110EAC}"/>
            </a:ext>
          </a:extLst>
        </xdr:cNvPr>
        <xdr:cNvSpPr txBox="1"/>
      </xdr:nvSpPr>
      <xdr:spPr>
        <a:xfrm>
          <a:off x="2447926" y="400049"/>
          <a:ext cx="8515350" cy="285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Youngs Modulus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DEC4-1A90-4A96-B697-6754C6F64621}">
  <dimension ref="A3:X21"/>
  <sheetViews>
    <sheetView tabSelected="1" workbookViewId="0">
      <selection activeCell="F7" sqref="F7"/>
    </sheetView>
  </sheetViews>
  <sheetFormatPr defaultRowHeight="15" x14ac:dyDescent="0.25"/>
  <cols>
    <col min="5" max="5" width="12" bestFit="1" customWidth="1"/>
    <col min="6" max="6" width="9" customWidth="1"/>
    <col min="12" max="12" width="12" bestFit="1" customWidth="1"/>
  </cols>
  <sheetData>
    <row r="3" spans="1:24" x14ac:dyDescent="0.25">
      <c r="F3" s="1" t="s">
        <v>9</v>
      </c>
      <c r="G3" s="1"/>
      <c r="H3" s="1"/>
      <c r="I3" s="1"/>
      <c r="J3" s="1"/>
      <c r="K3" s="1"/>
      <c r="L3" s="1"/>
      <c r="M3" s="1"/>
      <c r="N3" s="1"/>
      <c r="O3" s="1"/>
    </row>
    <row r="5" spans="1:24" x14ac:dyDescent="0.25">
      <c r="B5" t="s">
        <v>17</v>
      </c>
      <c r="D5" t="s">
        <v>11</v>
      </c>
      <c r="E5" t="s">
        <v>14</v>
      </c>
      <c r="F5" t="s">
        <v>5</v>
      </c>
      <c r="G5" t="s">
        <v>0</v>
      </c>
      <c r="H5" t="s">
        <v>12</v>
      </c>
      <c r="I5" t="s">
        <v>13</v>
      </c>
      <c r="J5" t="s">
        <v>3</v>
      </c>
      <c r="K5" t="s">
        <v>2</v>
      </c>
      <c r="L5" t="s">
        <v>6</v>
      </c>
      <c r="M5" t="s">
        <v>7</v>
      </c>
      <c r="N5" t="s">
        <v>8</v>
      </c>
      <c r="Q5" t="s">
        <v>10</v>
      </c>
      <c r="R5" t="s">
        <v>1</v>
      </c>
      <c r="T5" t="s">
        <v>4</v>
      </c>
    </row>
    <row r="6" spans="1:24" x14ac:dyDescent="0.25">
      <c r="B6">
        <f>65/100</f>
        <v>0.65</v>
      </c>
      <c r="D6">
        <f>F6*G6</f>
        <v>0</v>
      </c>
      <c r="E6">
        <f>3.14*I6*I6</f>
        <v>2.0820162500000004E-7</v>
      </c>
      <c r="F6">
        <v>0</v>
      </c>
      <c r="G6">
        <v>9.8005999999999993</v>
      </c>
      <c r="H6">
        <f>0.515/1000</f>
        <v>5.1500000000000005E-4</v>
      </c>
      <c r="I6">
        <f>H6/2</f>
        <v>2.5750000000000002E-4</v>
      </c>
      <c r="J6">
        <v>458.01</v>
      </c>
      <c r="K6">
        <v>500.07</v>
      </c>
      <c r="L6">
        <v>457.98</v>
      </c>
      <c r="M6">
        <v>500.35</v>
      </c>
      <c r="N6">
        <v>500.27</v>
      </c>
      <c r="Q6">
        <v>0</v>
      </c>
      <c r="R6">
        <f>7.3/1000</f>
        <v>7.3000000000000001E-3</v>
      </c>
      <c r="T6">
        <f>3.14159*(H6/2)^2</f>
        <v>2.0830705193750005E-7</v>
      </c>
    </row>
    <row r="7" spans="1:24" x14ac:dyDescent="0.25">
      <c r="B7">
        <f t="shared" ref="B7:B11" si="0">65/100</f>
        <v>0.65</v>
      </c>
      <c r="D7">
        <f t="shared" ref="D7:D11" si="1">F7*G7</f>
        <v>4.9009860419999995</v>
      </c>
      <c r="E7">
        <f>3.14*I7*I7</f>
        <v>2.1636562500000006E-7</v>
      </c>
      <c r="F7">
        <f>K6/1000</f>
        <v>0.50007000000000001</v>
      </c>
      <c r="G7">
        <v>9.8005999999999993</v>
      </c>
      <c r="H7">
        <f>0.525/1000</f>
        <v>5.2500000000000008E-4</v>
      </c>
      <c r="I7">
        <f t="shared" ref="I7:I11" si="2">H7/2</f>
        <v>2.6250000000000004E-4</v>
      </c>
      <c r="Q7">
        <f>R7-R6</f>
        <v>2.7999999999999987E-4</v>
      </c>
      <c r="R7">
        <f>7.58/1000</f>
        <v>7.5799999999999999E-3</v>
      </c>
    </row>
    <row r="8" spans="1:24" x14ac:dyDescent="0.25">
      <c r="B8">
        <f t="shared" si="0"/>
        <v>0.65</v>
      </c>
      <c r="D8">
        <f t="shared" si="1"/>
        <v>9.3897588479999978</v>
      </c>
      <c r="E8">
        <f t="shared" ref="E8:E11" si="3">3.14*I8*I8</f>
        <v>2.0820162500000004E-7</v>
      </c>
      <c r="F8">
        <f>(K6+J6)/1000</f>
        <v>0.95807999999999993</v>
      </c>
      <c r="G8">
        <v>9.8005999999999993</v>
      </c>
      <c r="H8">
        <f>0.515/1000</f>
        <v>5.1500000000000005E-4</v>
      </c>
      <c r="I8">
        <f t="shared" si="2"/>
        <v>2.5750000000000002E-4</v>
      </c>
      <c r="Q8">
        <f>R8-R7 + Q7</f>
        <v>4.1999999999999937E-4</v>
      </c>
      <c r="R8">
        <f>7.72/1000</f>
        <v>7.7199999999999994E-3</v>
      </c>
    </row>
    <row r="9" spans="1:24" x14ac:dyDescent="0.25">
      <c r="B9">
        <f t="shared" si="0"/>
        <v>0.65</v>
      </c>
      <c r="D9">
        <f t="shared" si="1"/>
        <v>13.878237635999998</v>
      </c>
      <c r="E9">
        <f t="shared" si="3"/>
        <v>2.0820162500000004E-7</v>
      </c>
      <c r="F9">
        <f>(J6+K6+L6)/1000</f>
        <v>1.4160599999999999</v>
      </c>
      <c r="G9">
        <v>9.8005999999999993</v>
      </c>
      <c r="H9">
        <f>0.515/1000</f>
        <v>5.1500000000000005E-4</v>
      </c>
      <c r="I9">
        <f t="shared" si="2"/>
        <v>2.5750000000000002E-4</v>
      </c>
      <c r="Q9">
        <f>R9-R8 + Q8</f>
        <v>5.600000000000006E-4</v>
      </c>
      <c r="R9">
        <f>7.86/1000</f>
        <v>7.8600000000000007E-3</v>
      </c>
    </row>
    <row r="10" spans="1:24" x14ac:dyDescent="0.25">
      <c r="B10">
        <f t="shared" si="0"/>
        <v>0.65</v>
      </c>
      <c r="D10">
        <f t="shared" si="1"/>
        <v>18.781967845999997</v>
      </c>
      <c r="E10">
        <f t="shared" si="3"/>
        <v>2.1636562500000006E-7</v>
      </c>
      <c r="F10">
        <f>(J6+K6+L6+M6)/1000</f>
        <v>1.9164099999999999</v>
      </c>
      <c r="G10">
        <v>9.8005999999999993</v>
      </c>
      <c r="H10">
        <f>0.525/1000</f>
        <v>5.2500000000000008E-4</v>
      </c>
      <c r="I10">
        <f t="shared" si="2"/>
        <v>2.6250000000000004E-4</v>
      </c>
      <c r="Q10">
        <f>R10-R9 + Q9</f>
        <v>6.8000000000000092E-4</v>
      </c>
      <c r="R10">
        <f>7.98/1000</f>
        <v>7.980000000000001E-3</v>
      </c>
    </row>
    <row r="11" spans="1:24" x14ac:dyDescent="0.25">
      <c r="B11">
        <f t="shared" si="0"/>
        <v>0.65</v>
      </c>
      <c r="D11">
        <f t="shared" si="1"/>
        <v>23.684914007999996</v>
      </c>
      <c r="E11">
        <f t="shared" si="3"/>
        <v>2.1636562500000006E-7</v>
      </c>
      <c r="F11">
        <f>(J6+K6+L6+M6+N6)/1000</f>
        <v>2.4166799999999999</v>
      </c>
      <c r="G11">
        <v>9.8005999999999993</v>
      </c>
      <c r="H11">
        <f>0.525/1000</f>
        <v>5.2500000000000008E-4</v>
      </c>
      <c r="I11">
        <f t="shared" si="2"/>
        <v>2.6250000000000004E-4</v>
      </c>
      <c r="Q11">
        <f>R11-R10 + Q10</f>
        <v>8.5000000000000093E-4</v>
      </c>
      <c r="R11">
        <f>8.15/1000</f>
        <v>8.150000000000001E-3</v>
      </c>
    </row>
    <row r="13" spans="1:24" x14ac:dyDescent="0.25">
      <c r="A13">
        <f>H6/2</f>
        <v>2.5750000000000002E-4</v>
      </c>
    </row>
    <row r="15" spans="1:24" x14ac:dyDescent="0.25">
      <c r="D15" t="s">
        <v>15</v>
      </c>
      <c r="E15" t="s">
        <v>16</v>
      </c>
      <c r="F15" t="s">
        <v>18</v>
      </c>
      <c r="L15" t="s">
        <v>19</v>
      </c>
      <c r="X15">
        <v>1</v>
      </c>
    </row>
    <row r="16" spans="1:24" x14ac:dyDescent="0.25">
      <c r="D16">
        <f>D6/E6</f>
        <v>0</v>
      </c>
      <c r="E16">
        <f>Q6/R6</f>
        <v>0</v>
      </c>
      <c r="F16">
        <v>0</v>
      </c>
      <c r="J16">
        <v>0</v>
      </c>
      <c r="L16">
        <f>(F17+F18+F19+F20+F21)/5</f>
        <v>73287560900.45163</v>
      </c>
    </row>
    <row r="17" spans="4:10" x14ac:dyDescent="0.25">
      <c r="D17">
        <f t="shared" ref="D17:D21" si="4">D7/E7</f>
        <v>22651407.967416257</v>
      </c>
      <c r="E17">
        <f>Q7/B6</f>
        <v>4.3076923076923056E-4</v>
      </c>
      <c r="F17">
        <f>D17/E17</f>
        <v>52583625638.644905</v>
      </c>
      <c r="J17">
        <v>1</v>
      </c>
    </row>
    <row r="18" spans="4:10" x14ac:dyDescent="0.25">
      <c r="D18">
        <f t="shared" si="4"/>
        <v>45099354.282177173</v>
      </c>
      <c r="E18">
        <f t="shared" ref="E18:E21" si="5">Q8/B7</f>
        <v>6.4615384615384513E-4</v>
      </c>
      <c r="F18">
        <f t="shared" ref="F18:F21" si="6">D18/E18</f>
        <v>69796619722.41716</v>
      </c>
      <c r="J18">
        <v>2</v>
      </c>
    </row>
    <row r="19" spans="4:10" x14ac:dyDescent="0.25">
      <c r="D19">
        <f t="shared" si="4"/>
        <v>66657681.639132239</v>
      </c>
      <c r="E19">
        <f t="shared" si="5"/>
        <v>8.6153846153846241E-4</v>
      </c>
      <c r="F19">
        <f t="shared" si="6"/>
        <v>77370523331.135559</v>
      </c>
      <c r="J19">
        <v>3</v>
      </c>
    </row>
    <row r="20" spans="4:10" x14ac:dyDescent="0.25">
      <c r="D20">
        <f t="shared" si="4"/>
        <v>86806616.559354067</v>
      </c>
      <c r="E20">
        <f t="shared" si="5"/>
        <v>1.0461538461538475E-3</v>
      </c>
      <c r="F20">
        <f t="shared" si="6"/>
        <v>82976912887.617752</v>
      </c>
      <c r="J20">
        <v>4</v>
      </c>
    </row>
    <row r="21" spans="4:10" x14ac:dyDescent="0.25">
      <c r="D21">
        <f t="shared" si="4"/>
        <v>109467083.821656</v>
      </c>
      <c r="E21">
        <f t="shared" si="5"/>
        <v>1.307692307692309E-3</v>
      </c>
      <c r="F21">
        <f t="shared" si="6"/>
        <v>83710122922.442749</v>
      </c>
      <c r="J21">
        <v>5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20042EA33B749A81352F211BC25E3" ma:contentTypeVersion="4" ma:contentTypeDescription="Create a new document." ma:contentTypeScope="" ma:versionID="597591760697b8603fa2b927199cfeff">
  <xsd:schema xmlns:xsd="http://www.w3.org/2001/XMLSchema" xmlns:xs="http://www.w3.org/2001/XMLSchema" xmlns:p="http://schemas.microsoft.com/office/2006/metadata/properties" xmlns:ns3="72c77675-1d8f-4618-8fa6-982601dd9ef6" targetNamespace="http://schemas.microsoft.com/office/2006/metadata/properties" ma:root="true" ma:fieldsID="921de0b73bb5cbc82d1819d221367622" ns3:_="">
    <xsd:import namespace="72c77675-1d8f-4618-8fa6-982601dd9e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77675-1d8f-4618-8fa6-982601dd9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FBF320-B65C-415D-8A7F-99C81A12AEC4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2c77675-1d8f-4618-8fa6-982601dd9ef6"/>
  </ds:schemaRefs>
</ds:datastoreItem>
</file>

<file path=customXml/itemProps2.xml><?xml version="1.0" encoding="utf-8"?>
<ds:datastoreItem xmlns:ds="http://schemas.openxmlformats.org/officeDocument/2006/customXml" ds:itemID="{B0B2DC51-56CA-4344-953B-BF506A793F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77675-1d8f-4618-8fa6-982601dd9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B94B11-FC21-4B6E-BAB7-CAFA1F7207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espinosa</dc:creator>
  <cp:lastModifiedBy>Jonathon Delemos</cp:lastModifiedBy>
  <dcterms:created xsi:type="dcterms:W3CDTF">2023-04-20T21:55:57Z</dcterms:created>
  <dcterms:modified xsi:type="dcterms:W3CDTF">2023-05-08T04:49:01Z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0x0101009BF20042EA33B749A81352F211BC25E3</vt:lpwstr>
  </property>
</Properties>
</file>