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1"/>
  </bookViews>
  <sheets>
    <sheet name="convexity" sheetId="7" r:id="rId1"/>
    <sheet name="prelim" sheetId="13" r:id="rId2"/>
    <sheet name="general" sheetId="6" r:id="rId3"/>
    <sheet name="agility" sheetId="12" r:id="rId4"/>
    <sheet name="cutting" sheetId="3" r:id="rId5"/>
    <sheet name="time step" sheetId="4" r:id="rId6"/>
    <sheet name="points" sheetId="5" r:id="rId7"/>
    <sheet name="genetic" sheetId="8" r:id="rId8"/>
    <sheet name="stability" sheetId="9" r:id="rId9"/>
    <sheet name="max time" sheetId="10" r:id="rId10"/>
    <sheet name="approach margin" sheetId="11" r:id="rId11"/>
  </sheets>
  <calcPr calcId="171027"/>
  <webPublishObjects count="1">
    <webPublishObject id="31652" divId="experiments_31652" destinationFile="C:\Users\Jorik\workspace\PathPlanner\export\experiments.htm" autoRepublish="1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C9" i="13"/>
  <c r="D9" i="13"/>
  <c r="E9" i="13"/>
  <c r="F9" i="13"/>
  <c r="G9" i="13"/>
  <c r="B9" i="13"/>
  <c r="B8" i="13"/>
  <c r="O9" i="11" l="1"/>
  <c r="N9" i="11"/>
  <c r="M9" i="11"/>
  <c r="L9" i="11"/>
  <c r="J9" i="11"/>
  <c r="I9" i="11"/>
  <c r="H9" i="11"/>
  <c r="G9" i="11"/>
  <c r="E9" i="11"/>
  <c r="D9" i="11"/>
  <c r="C9" i="11"/>
  <c r="B9" i="11"/>
  <c r="O8" i="11"/>
  <c r="N8" i="11"/>
  <c r="M8" i="11"/>
  <c r="L8" i="11"/>
  <c r="J8" i="11"/>
  <c r="I8" i="11"/>
  <c r="H8" i="11"/>
  <c r="G8" i="11"/>
  <c r="E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11" i="9"/>
  <c r="J11" i="9"/>
  <c r="G11" i="9"/>
  <c r="F11" i="9"/>
  <c r="C11" i="9"/>
  <c r="B11" i="9"/>
  <c r="K10" i="9"/>
  <c r="J10" i="9"/>
  <c r="G10" i="9"/>
  <c r="F10" i="9"/>
  <c r="C10" i="9"/>
  <c r="B10" i="9"/>
  <c r="K9" i="9"/>
  <c r="J9" i="9"/>
  <c r="G9" i="9"/>
  <c r="F9" i="9"/>
  <c r="C9" i="9"/>
  <c r="B9" i="9"/>
  <c r="K8" i="9"/>
  <c r="J8" i="9"/>
  <c r="G8" i="9"/>
  <c r="F8" i="9"/>
  <c r="C8" i="9"/>
  <c r="B8" i="9"/>
  <c r="P9" i="5"/>
  <c r="O9" i="5"/>
  <c r="N9" i="5"/>
  <c r="J9" i="5"/>
  <c r="I9" i="5"/>
  <c r="H9" i="5"/>
  <c r="D9" i="5"/>
  <c r="C9" i="5"/>
  <c r="B9" i="5"/>
  <c r="P8" i="5"/>
  <c r="O8" i="5"/>
  <c r="N8" i="5"/>
  <c r="J8" i="5"/>
  <c r="I8" i="5"/>
  <c r="H8" i="5"/>
  <c r="D8" i="5"/>
  <c r="C8" i="5"/>
  <c r="B8" i="5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K9" i="3"/>
  <c r="J9" i="3"/>
  <c r="G9" i="3"/>
  <c r="F9" i="3"/>
  <c r="C9" i="3"/>
  <c r="B9" i="3"/>
  <c r="K8" i="3"/>
  <c r="J8" i="3"/>
  <c r="G8" i="3"/>
  <c r="F8" i="3"/>
  <c r="C8" i="3"/>
  <c r="B8" i="3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4" i="6"/>
  <c r="I4" i="6"/>
  <c r="H4" i="6"/>
  <c r="G4" i="6"/>
  <c r="F4" i="6"/>
  <c r="E4" i="6"/>
  <c r="D4" i="6"/>
  <c r="C4" i="6"/>
  <c r="B4" i="6"/>
  <c r="K9" i="7"/>
  <c r="J9" i="7"/>
  <c r="G9" i="7"/>
  <c r="F9" i="7"/>
  <c r="C9" i="7"/>
  <c r="B9" i="7"/>
  <c r="K8" i="7"/>
  <c r="J8" i="7"/>
  <c r="G8" i="7"/>
  <c r="F8" i="7"/>
  <c r="C8" i="7"/>
  <c r="B8" i="7"/>
</calcChain>
</file>

<file path=xl/sharedStrings.xml><?xml version="1.0" encoding="utf-8"?>
<sst xmlns="http://schemas.openxmlformats.org/spreadsheetml/2006/main" count="226" uniqueCount="89">
  <si>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</si>
  <si>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</si>
  <si>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</si>
  <si>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</si>
  <si>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</si>
  <si>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</si>
  <si>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</si>
  <si>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</si>
  <si>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</si>
  <si>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</si>
  <si>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</si>
  <si>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</si>
  <si>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</si>
  <si>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</si>
  <si>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</si>
  <si>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</si>
  <si>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</si>
  <si>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</si>
  <si>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</si>
  <si>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</si>
  <si>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</si>
  <si>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</si>
  <si>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</si>
  <si>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</si>
  <si>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</si>
  <si>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</si>
  <si>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</si>
  <si>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</si>
  <si>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</si>
  <si>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</si>
  <si>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</si>
  <si>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</si>
  <si>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</si>
  <si>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</si>
  <si>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</si>
  <si>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</si>
  <si>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</si>
  <si>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</si>
  <si>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</si>
  <si>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</si>
  <si>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</si>
  <si>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</si>
  <si>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</si>
  <si>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</si>
  <si>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</si>
  <si>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</si>
  <si>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</si>
  <si>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</si>
  <si>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</si>
  <si>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</si>
  <si>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</si>
  <si>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</si>
  <si>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</si>
  <si>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</si>
  <si>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</si>
  <si>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</si>
  <si>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</si>
  <si>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</si>
  <si>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</si>
  <si>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</si>
  <si>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</si>
  <si>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</si>
  <si>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</si>
  <si>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</si>
  <si>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</si>
  <si>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</si>
  <si>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</si>
  <si>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th*/seg</t>
  </si>
  <si>
    <t>ga/seg</t>
  </si>
  <si>
    <t>solve/seg</t>
  </si>
  <si>
    <t>total/seg</t>
  </si>
  <si>
    <t>length/seg</t>
  </si>
  <si>
    <t>edges</t>
  </si>
  <si>
    <t>edge/obs</t>
  </si>
  <si>
    <t>time std ratio</t>
  </si>
  <si>
    <t>score std  ratio</t>
  </si>
  <si>
    <t>Solve Time</t>
  </si>
  <si>
    <t>Trajectory Score</t>
  </si>
  <si>
    <t>San Francisco</t>
  </si>
  <si>
    <t>Disabled</t>
  </si>
  <si>
    <t>Enabled</t>
  </si>
  <si>
    <t>Successful Runs</t>
  </si>
  <si>
    <t xml:space="preserve"> </t>
  </si>
  <si>
    <t>Up/Down 1</t>
  </si>
  <si>
    <t>Up/Down 2</t>
  </si>
  <si>
    <t>Up/Down 3</t>
  </si>
  <si>
    <t>Up/Down 4</t>
  </si>
  <si>
    <t>Up/Down 5</t>
  </si>
  <si>
    <t>Up/Down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</si>
</sst>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82-4CE2-8BA0-D0B1CFA7D497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782-4CE2-8BA0-D0B1CFA7D497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782-4CE2-8BA0-D0B1CFA7D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82-4CE2-8BA0-D0B1CFA7D4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82-4CE2-8BA0-D0B1CFA7D4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82-4CE2-8BA0-D0B1CFA7D4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82-4CE2-8BA0-D0B1CFA7D4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82-4CE2-8BA0-D0B1CFA7D49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82-4CE2-8BA0-D0B1CFA7D497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High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D-4D5B-9F72-6279C59DAB8F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9BD-4D5B-9F72-6279C59DAB8F}"/>
            </c:ext>
          </c:extLst>
        </c:ser>
        <c:ser>
          <c:idx val="8"/>
          <c:order val="8"/>
          <c:tx>
            <c:v>High Acceleration, High Velocity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9BD-4D5B-9F72-6279C59DA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BD-4D5B-9F72-6279C59DAB8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BD-4D5B-9F72-6279C59DAB8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BD-4D5B-9F72-6279C59DAB8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BD-4D5B-9F72-6279C59DAB8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BD-4D5B-9F72-6279C59DAB8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BD-4D5B-9F72-6279C59DAB8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Corner Cutting Prevention </a:t>
            </a:r>
          </a:p>
        </c:rich>
      </c:tx>
      <c:layout>
        <c:manualLayout>
          <c:xMode val="edge"/>
          <c:yMode val="edge"/>
          <c:x val="0.360914175389682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San Francisco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San Francisco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Time Step Size</a:t>
            </a:r>
          </a:p>
        </c:rich>
      </c:tx>
      <c:layout>
        <c:manualLayout>
          <c:xMode val="edge"/>
          <c:yMode val="edge"/>
          <c:x val="0.42077946127946125"/>
          <c:y val="4.94437513090914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265993265993266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76-4669-A61E-C760E4599557}"/>
                </c:ext>
              </c:extLst>
            </c:dLbl>
            <c:dLbl>
              <c:idx val="1"/>
              <c:layout>
                <c:manualLayout>
                  <c:x val="3.201010101010101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76-4669-A61E-C760E4599557}"/>
                </c:ext>
              </c:extLst>
            </c:dLbl>
            <c:dLbl>
              <c:idx val="3"/>
              <c:layout>
                <c:manualLayout>
                  <c:x val="6.3349326599326603E-3"/>
                  <c:y val="7.186130976971284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6-4669-A61E-C760E4599557}"/>
                </c:ext>
              </c:extLst>
            </c:dLbl>
            <c:dLbl>
              <c:idx val="4"/>
              <c:layout>
                <c:manualLayout>
                  <c:x val="1.18358585858585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6-4669-A61E-C760E4599557}"/>
                </c:ext>
              </c:extLst>
            </c:dLbl>
            <c:dLbl>
              <c:idx val="6"/>
              <c:layout>
                <c:manualLayout>
                  <c:x val="4.81919191919191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6-4669-A61E-C760E4599557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31649831649833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76-4669-A61E-C760E4599557}"/>
                </c:ext>
              </c:extLst>
            </c:dLbl>
            <c:dLbl>
              <c:idx val="1"/>
              <c:layout>
                <c:manualLayout>
                  <c:x val="-9.1456228956228957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76-4669-A61E-C760E4599557}"/>
                </c:ext>
              </c:extLst>
            </c:dLbl>
            <c:dLbl>
              <c:idx val="2"/>
              <c:layout>
                <c:manualLayout>
                  <c:x val="7.5681818181818185E-4"/>
                  <c:y val="-7.186130976971284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76-4669-A61E-C760E4599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6-4669-A61E-C760E459955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876-4669-A61E-C760E45995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76-4669-A61E-C760E4599557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2-norm</a:t>
            </a:r>
            <a:r>
              <a:rPr lang="nl-BE" sz="2400" baseline="0">
                <a:solidFill>
                  <a:schemeClr val="tx1"/>
                </a:solidFill>
              </a:rPr>
              <a:t> A</a:t>
            </a:r>
            <a:r>
              <a:rPr lang="nl-BE" sz="2400">
                <a:solidFill>
                  <a:schemeClr val="tx1"/>
                </a:solidFill>
              </a:rPr>
              <a:t>pproximation Precision (#</a:t>
            </a:r>
            <a:r>
              <a:rPr lang="nl-BE" sz="2400" baseline="0">
                <a:solidFill>
                  <a:schemeClr val="tx1"/>
                </a:solidFill>
              </a:rPr>
              <a:t> edges)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56565656565659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ln w="31750">
                <a:solidFill>
                  <a:schemeClr val="tx1"/>
                </a:solidFill>
              </a:ln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1-4F16-8B57-79D923A0F278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A1-4F16-8B57-79D923A0F27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AA1-4F16-8B57-79D923A0F2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A1-4F16-8B57-79D923A0F27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Stability</a:t>
            </a:r>
          </a:p>
        </c:rich>
      </c:tx>
      <c:layout>
        <c:manualLayout>
          <c:xMode val="edge"/>
          <c:yMode val="edge"/>
          <c:x val="0.45285016835016834"/>
          <c:y val="4.94444444444444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2-4283-B227-4640BA302146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42-4283-B227-4640BA302146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/>
                <c:lvl>
                  <c:pt idx="0">
                    <c:v>Up/Down</c:v>
                  </c:pt>
                  <c:pt idx="1">
                    <c:v>San Francisco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42-4283-B227-4640BA30214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42-4283-B227-4640BA3021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/>
                      <c:lvl>
                        <c:pt idx="0">
                          <c:v>Up/Down</c:v>
                        </c:pt>
                        <c:pt idx="1">
                          <c:v>San Francisco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42-4283-B227-4640BA302146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392550505050494"/>
              <c:y val="0.943356635802469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47187045454545457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Maximum</a:t>
            </a:r>
            <a:r>
              <a:rPr lang="nl-BE" sz="2400" baseline="0">
                <a:solidFill>
                  <a:schemeClr val="tx1"/>
                </a:solidFill>
              </a:rPr>
              <a:t> Time Multiplier 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732828282828284"/>
          <c:y val="4.944318181818181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11195286195266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C-4E0D-9665-65B0803F494C}"/>
                </c:ext>
              </c:extLst>
            </c:dLbl>
            <c:dLbl>
              <c:idx val="3"/>
              <c:layout>
                <c:manualLayout>
                  <c:x val="9.4232323232323421E-3"/>
                  <c:y val="-1.175912341686210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9C-4E0D-9665-65B0803F4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C-4E0D-9665-65B0803F494C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San Francisco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C-4E0D-9665-65B0803F494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69C-4E0D-9665-65B0803F49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San Francisco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9C-4E0D-9665-65B0803F494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Approach Margin &amp; Overlap</a:t>
            </a:r>
          </a:p>
        </c:rich>
      </c:tx>
      <c:layout>
        <c:manualLayout>
          <c:xMode val="edge"/>
          <c:yMode val="edge"/>
          <c:x val="0.35556902356902359"/>
          <c:y val="4.944337606837607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00587985344275E-2"/>
          <c:y val="7.2406018343028095E-2"/>
          <c:w val="0.90755852343854782"/>
          <c:h val="0.84287980769230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79116161616161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46-4E81-9499-B272621A75F9}"/>
                </c:ext>
              </c:extLst>
            </c:dLbl>
            <c:dLbl>
              <c:idx val="1"/>
              <c:layout>
                <c:manualLayout>
                  <c:x val="1.309604377104377E-2"/>
                  <c:y val="-9.950027506575625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6-4E81-9499-B272621A75F9}"/>
                </c:ext>
              </c:extLst>
            </c:dLbl>
            <c:dLbl>
              <c:idx val="2"/>
              <c:layout>
                <c:manualLayout>
                  <c:x val="9.8485690235690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F-4E9C-B693-9F214069408F}"/>
                </c:ext>
              </c:extLst>
            </c:dLbl>
            <c:dLbl>
              <c:idx val="4"/>
              <c:layout>
                <c:manualLayout>
                  <c:x val="1.09990740740740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F-4E9C-B693-9F2140694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6-4E81-9499-B272621A75F9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ln w="31750"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San Francisco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46-4E81-9499-B272621A75F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846-4E81-9499-B272621A75F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San Francisco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846-4E81-9499-B272621A75F9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72255892255893"/>
              <c:y val="0.9471397435897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131734006734009E-2"/>
          <c:y val="0.94159304392603627"/>
          <c:w val="0.33824250841750841"/>
          <c:h val="5.418288736219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sz="2400">
                <a:solidFill>
                  <a:schemeClr val="tx1"/>
                </a:solidFill>
              </a:rPr>
              <a:t>Pure MILP</a:t>
            </a:r>
            <a:r>
              <a:rPr lang="nl-BE" sz="2400" baseline="0">
                <a:solidFill>
                  <a:schemeClr val="tx1"/>
                </a:solidFill>
              </a:rPr>
              <a:t> Results</a:t>
            </a:r>
            <a:endParaRPr lang="nl-BE" sz="2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1589855090166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273691882362043"/>
          <c:y val="7.2406018343028095E-2"/>
          <c:w val="0.86412221448609738"/>
          <c:h val="0.817099879518776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prelim!$A$3</c:f>
              <c:strCache>
                <c:ptCount val="1"/>
                <c:pt idx="0">
                  <c:v>Solve Time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5177055468013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0E-418F-A762-8397072C8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prelim!$B$8:$G$8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10.202909853174239</c:v>
                  </c:pt>
                  <c:pt idx="2">
                    <c:v>3.655166158740256</c:v>
                  </c:pt>
                  <c:pt idx="3">
                    <c:v>5.259231883079505E-2</c:v>
                  </c:pt>
                  <c:pt idx="4">
                    <c:v>2.6296159415397525E-2</c:v>
                  </c:pt>
                  <c:pt idx="5">
                    <c:v>0.11316065276116666</c:v>
                  </c:pt>
                </c:numCache>
              </c:numRef>
            </c:plus>
            <c:minus>
              <c:numRef>
                <c:f>prelim!$B$8:$G$8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10.202909853174239</c:v>
                  </c:pt>
                  <c:pt idx="2">
                    <c:v>3.655166158740256</c:v>
                  </c:pt>
                  <c:pt idx="3">
                    <c:v>5.259231883079505E-2</c:v>
                  </c:pt>
                  <c:pt idx="4">
                    <c:v>2.6296159415397525E-2</c:v>
                  </c:pt>
                  <c:pt idx="5">
                    <c:v>0.11316065276116666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prelim!$B$1:$G$2</c:f>
              <c:strCache>
                <c:ptCount val="6"/>
                <c:pt idx="0">
                  <c:v>Up/Down 0</c:v>
                </c:pt>
                <c:pt idx="1">
                  <c:v>Up/Down 1</c:v>
                </c:pt>
                <c:pt idx="2">
                  <c:v>Up/Down 2</c:v>
                </c:pt>
                <c:pt idx="3">
                  <c:v>Up/Down 3</c:v>
                </c:pt>
                <c:pt idx="4">
                  <c:v>Up/Down 4</c:v>
                </c:pt>
                <c:pt idx="5">
                  <c:v>Up/Down 5</c:v>
                </c:pt>
              </c:strCache>
            </c:strRef>
          </c:cat>
          <c:val>
            <c:numRef>
              <c:f>prelim!$B$3:$G$3</c:f>
              <c:numCache>
                <c:formatCode>General</c:formatCode>
                <c:ptCount val="6"/>
                <c:pt idx="0">
                  <c:v>1.68</c:v>
                </c:pt>
                <c:pt idx="1">
                  <c:v>150.30000000000001</c:v>
                </c:pt>
                <c:pt idx="2">
                  <c:v>47.32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418F-A762-8397072C8211}"/>
            </c:ext>
          </c:extLst>
        </c:ser>
        <c:ser>
          <c:idx val="2"/>
          <c:order val="2"/>
          <c:tx>
            <c:strRef>
              <c:f>prelim!$A$5</c:f>
              <c:strCache>
                <c:ptCount val="1"/>
                <c:pt idx="0">
                  <c:v>Trajectory 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483520018240782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0E-418F-A762-8397072C8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prelim!$B$9:$G$9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0.9992540577851059</c:v>
                  </c:pt>
                  <c:pt idx="4">
                    <c:v>1.9283850237958187</c:v>
                  </c:pt>
                  <c:pt idx="5">
                    <c:v>0.98449767902214991</c:v>
                  </c:pt>
                </c:numCache>
              </c:numRef>
            </c:plus>
            <c:minus>
              <c:numRef>
                <c:f>prelim!$B$9:$G$9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0.9992540577851059</c:v>
                  </c:pt>
                  <c:pt idx="4">
                    <c:v>1.9283850237958187</c:v>
                  </c:pt>
                  <c:pt idx="5">
                    <c:v>0.98449767902214991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  <a:tailEnd type="none"/>
              </a:ln>
              <a:effectLst/>
            </c:spPr>
          </c:errBars>
          <c:cat>
            <c:strRef>
              <c:f>prelim!$B$1:$G$2</c:f>
              <c:strCache>
                <c:ptCount val="6"/>
                <c:pt idx="0">
                  <c:v>Up/Down 0</c:v>
                </c:pt>
                <c:pt idx="1">
                  <c:v>Up/Down 1</c:v>
                </c:pt>
                <c:pt idx="2">
                  <c:v>Up/Down 2</c:v>
                </c:pt>
                <c:pt idx="3">
                  <c:v>Up/Down 3</c:v>
                </c:pt>
                <c:pt idx="4">
                  <c:v>Up/Down 4</c:v>
                </c:pt>
                <c:pt idx="5">
                  <c:v>Up/Down 5</c:v>
                </c:pt>
              </c:strCache>
            </c:strRef>
          </c:cat>
          <c:val>
            <c:numRef>
              <c:f>prelim!$B$5:$G$5</c:f>
              <c:numCache>
                <c:formatCode>General</c:formatCode>
                <c:ptCount val="6"/>
                <c:pt idx="0">
                  <c:v>6.8</c:v>
                </c:pt>
                <c:pt idx="1">
                  <c:v>11.4</c:v>
                </c:pt>
                <c:pt idx="2">
                  <c:v>13.2</c:v>
                </c:pt>
                <c:pt idx="3">
                  <c:v>19.32</c:v>
                </c:pt>
                <c:pt idx="4">
                  <c:v>21.04</c:v>
                </c:pt>
                <c:pt idx="5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E-418F-A762-8397072C821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prelim!$A$4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prelim!$B$1:$G$2</c15:sqref>
                        </c15:formulaRef>
                      </c:ext>
                    </c:extLst>
                    <c:strCache>
                      <c:ptCount val="6"/>
                      <c:pt idx="0">
                        <c:v>Up/Down 0</c:v>
                      </c:pt>
                      <c:pt idx="1">
                        <c:v>Up/Down 1</c:v>
                      </c:pt>
                      <c:pt idx="2">
                        <c:v>Up/Down 2</c:v>
                      </c:pt>
                      <c:pt idx="3">
                        <c:v>Up/Down 3</c:v>
                      </c:pt>
                      <c:pt idx="4">
                        <c:v>Up/Down 4</c:v>
                      </c:pt>
                      <c:pt idx="5">
                        <c:v>Up/Down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prelim!$B$4:$G$4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11.64</c:v>
                      </c:pt>
                      <c:pt idx="2">
                        <c:v>4.17</c:v>
                      </c:pt>
                      <c:pt idx="3">
                        <c:v>0.06</c:v>
                      </c:pt>
                      <c:pt idx="4">
                        <c:v>0.03</c:v>
                      </c:pt>
                      <c:pt idx="5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0E-418F-A762-8397072C82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prelim!$A$6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prelim!$B$1:$G$2</c15:sqref>
                        </c15:formulaRef>
                      </c:ext>
                    </c:extLst>
                    <c:strCache>
                      <c:ptCount val="6"/>
                      <c:pt idx="0">
                        <c:v>Up/Down 0</c:v>
                      </c:pt>
                      <c:pt idx="1">
                        <c:v>Up/Down 1</c:v>
                      </c:pt>
                      <c:pt idx="2">
                        <c:v>Up/Down 2</c:v>
                      </c:pt>
                      <c:pt idx="3">
                        <c:v>Up/Down 3</c:v>
                      </c:pt>
                      <c:pt idx="4">
                        <c:v>Up/Down 4</c:v>
                      </c:pt>
                      <c:pt idx="5">
                        <c:v>Up/Down 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prelim!$B$6:$G$6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1.1399999999999999</c:v>
                      </c:pt>
                      <c:pt idx="4">
                        <c:v>2.2000000000000002</c:v>
                      </c:pt>
                      <c:pt idx="5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0E-418F-A762-8397072C8211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>
                    <a:solidFill>
                      <a:schemeClr val="tx1"/>
                    </a:solidFill>
                  </a:rPr>
                  <a:t>Time </a:t>
                </a:r>
                <a:r>
                  <a:rPr lang="nl-BE" sz="1800" baseline="0">
                    <a:solidFill>
                      <a:schemeClr val="tx1"/>
                    </a:solidFill>
                  </a:rPr>
                  <a:t>(s)</a:t>
                </a:r>
                <a:endParaRPr lang="nl-B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4095094520587"/>
          <c:y val="0.94159304522980125"/>
          <c:w val="0.32531296296296297"/>
          <c:h val="5.4396759259259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general!$A$13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general!$A$14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general!$A$15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general!$B$15:$J$15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general!$A$16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general!$B$16:$J$16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1235</c:v>
                      </c:pt>
                      <c:pt idx="4">
                        <c:v>1235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general!$A$17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general!$B$17:$J$17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Acceleration, Low Velocity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Low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0"/>
          <c:order val="0"/>
          <c:tx>
            <c:v>Low Acceleration, Low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59B-B7E5-D2CA0DAB386F}"/>
            </c:ext>
          </c:extLst>
        </c:ser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B2A-459B-B7E5-D2CA0DAB386F}"/>
            </c:ext>
          </c:extLst>
        </c:ser>
        <c:ser>
          <c:idx val="2"/>
          <c:order val="2"/>
          <c:tx>
            <c:v>Low Acceleration, High Velocity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B2A-459B-B7E5-D2CA0DAB38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2A-459B-B7E5-D2CA0DAB38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Medium Acceleration, Med Velocity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2A-459B-B7E5-D2CA0DAB38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2A-459B-B7E5-D2CA0DAB38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2A-459B-B7E5-D2CA0DAB38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2A-459B-B7E5-D2CA0DAB38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2A-459B-B7E5-D2CA0DAB386F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831298343634213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 </a:t>
            </a:r>
            <a:r>
              <a:rPr lang="nl-BE" sz="2000" b="0" i="0" u="none" strike="noStrike" baseline="0">
                <a:effectLst/>
              </a:rPr>
              <a:t>Velocity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1"/>
          <c:order val="1"/>
          <c:tx>
            <c:v>Low Acceleration, Medium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DD-468D-AD6F-E8EB61C3882D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DD-468D-AD6F-E8EB61C3882D}"/>
            </c:ext>
          </c:extLst>
        </c:ser>
        <c:ser>
          <c:idx val="7"/>
          <c:order val="7"/>
          <c:tx>
            <c:v>High Acceleration, Medium Velocity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2DD-468D-AD6F-E8EB61C388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DD-468D-AD6F-E8EB61C388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DD-468D-AD6F-E8EB61C388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Medium Acceleration, Low Velocity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DD-468D-AD6F-E8EB61C3882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Medium Acceleration, High Velocity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DD-468D-AD6F-E8EB61C388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DD-468D-AD6F-E8EB61C388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DD-468D-AD6F-E8EB61C3882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21656952049032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BE" sz="2000">
                <a:solidFill>
                  <a:sysClr val="windowText" lastClr="000000"/>
                </a:solidFill>
              </a:rPr>
              <a:t>Medium</a:t>
            </a:r>
            <a:r>
              <a:rPr lang="nl-BE" sz="2000" baseline="0">
                <a:solidFill>
                  <a:sysClr val="windowText" lastClr="000000"/>
                </a:solidFill>
              </a:rPr>
              <a:t> Acceleration</a:t>
            </a:r>
            <a:endParaRPr lang="nl-BE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8.9878213671499355E-2"/>
          <c:y val="0.13166923436041084"/>
          <c:w val="0.89024289247724031"/>
          <c:h val="0.72690732959850612"/>
        </c:manualLayout>
      </c:layout>
      <c:barChart>
        <c:barDir val="col"/>
        <c:grouping val="clustered"/>
        <c:varyColors val="0"/>
        <c:ser>
          <c:idx val="3"/>
          <c:order val="3"/>
          <c:tx>
            <c:v>Medium Acceleration, Low Velocity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7-4A01-ACF1-BCF97E1CFD34}"/>
            </c:ext>
          </c:extLst>
        </c:ser>
        <c:ser>
          <c:idx val="4"/>
          <c:order val="4"/>
          <c:tx>
            <c:v>Medium Acceleration, Med Velocity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E27-4A01-ACF1-BCF97E1CFD34}"/>
            </c:ext>
          </c:extLst>
        </c:ser>
        <c:ser>
          <c:idx val="5"/>
          <c:order val="5"/>
          <c:tx>
            <c:v>Medium Acceleration, High Velocity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San Francisco</c:v>
                </c:pt>
                <c:pt idx="2">
                  <c:v>Leuven</c:v>
                </c:pt>
              </c:strCache>
              <c:extLst xmlns:c15="http://schemas.microsoft.com/office/drawing/2012/chart"/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E27-4A01-ACF1-BCF97E1CF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Acceleration, Low Velocity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27-4A01-ACF1-BCF97E1CFD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Acceleration, Medium Velocity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7-4A01-ACF1-BCF97E1CFD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Acceleration, High Velocity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27-4A01-ACF1-BCF97E1CFD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Acceleration, Low Velocity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27-4A01-ACF1-BCF97E1CFD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Acceleration, Medium Velocity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27-4A01-ACF1-BCF97E1CFD3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Acceleration, High Velocity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San Francisco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27-4A01-ACF1-BCF97E1CFD34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>
                    <a:solidFill>
                      <a:sysClr val="windowText" lastClr="000000"/>
                    </a:solidFill>
                  </a:rPr>
                  <a:t>Solve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207384816964767E-3"/>
          <c:y val="0.93648000451556457"/>
          <c:w val="0.99397286737319968"/>
          <c:h val="5.7202380952380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</xdr:row>
      <xdr:rowOff>57150</xdr:rowOff>
    </xdr:from>
    <xdr:to>
      <xdr:col>20</xdr:col>
      <xdr:colOff>545249</xdr:colOff>
      <xdr:row>59</xdr:row>
      <xdr:rowOff>82650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9525</xdr:rowOff>
    </xdr:from>
    <xdr:to>
      <xdr:col>19</xdr:col>
      <xdr:colOff>564300</xdr:colOff>
      <xdr:row>45</xdr:row>
      <xdr:rowOff>12525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8B16A-AC7A-47DD-98FE-F5B9A1C1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18</xdr:row>
      <xdr:rowOff>19050</xdr:rowOff>
    </xdr:from>
    <xdr:to>
      <xdr:col>8</xdr:col>
      <xdr:colOff>38100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19029</xdr:colOff>
      <xdr:row>31</xdr:row>
      <xdr:rowOff>9524</xdr:rowOff>
    </xdr:from>
    <xdr:to>
      <xdr:col>13</xdr:col>
      <xdr:colOff>340983</xdr:colOff>
      <xdr:row>54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571500</xdr:colOff>
      <xdr:row>31</xdr:row>
      <xdr:rowOff>0</xdr:rowOff>
    </xdr:from>
    <xdr:to>
      <xdr:col>25</xdr:col>
      <xdr:colOff>283854</xdr:colOff>
      <xdr:row>54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37BB8-CE26-4AF2-A8E5-079BA5F562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495300</xdr:colOff>
      <xdr:row>57</xdr:row>
      <xdr:rowOff>19050</xdr:rowOff>
    </xdr:from>
    <xdr:to>
      <xdr:col>14</xdr:col>
      <xdr:colOff>207654</xdr:colOff>
      <xdr:row>80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6C8BF5-7D1D-42CC-82DA-5581FD99DC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15</xdr:col>
      <xdr:colOff>295275</xdr:colOff>
      <xdr:row>55</xdr:row>
      <xdr:rowOff>180975</xdr:rowOff>
    </xdr:from>
    <xdr:to>
      <xdr:col>27</xdr:col>
      <xdr:colOff>7629</xdr:colOff>
      <xdr:row>79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45304F-DE13-4689-8885-60164601EB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180975</xdr:colOff>
      <xdr:row>82</xdr:row>
      <xdr:rowOff>57150</xdr:rowOff>
    </xdr:from>
    <xdr:to>
      <xdr:col>14</xdr:col>
      <xdr:colOff>502929</xdr:colOff>
      <xdr:row>105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366B4E-8550-49ED-8B18-6A091311D9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15</xdr:col>
      <xdr:colOff>361950</xdr:colOff>
      <xdr:row>81</xdr:row>
      <xdr:rowOff>133350</xdr:rowOff>
    </xdr:from>
    <xdr:to>
      <xdr:col>27</xdr:col>
      <xdr:colOff>74304</xdr:colOff>
      <xdr:row>104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E72FC2-5EC5-4297-A4BC-A1D05CD03C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95247</xdr:colOff>
      <xdr:row>10</xdr:row>
      <xdr:rowOff>123822</xdr:rowOff>
    </xdr:from>
    <xdr:to>
      <xdr:col>22</xdr:col>
      <xdr:colOff>392847</xdr:colOff>
      <xdr:row>44</xdr:row>
      <xdr:rowOff>126822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14</xdr:row>
      <xdr:rowOff>19049</xdr:rowOff>
    </xdr:from>
    <xdr:to>
      <xdr:col>22</xdr:col>
      <xdr:colOff>478574</xdr:colOff>
      <xdr:row>55</xdr:row>
      <xdr:rowOff>128549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</xdr:row>
      <xdr:rowOff>0</xdr:rowOff>
    </xdr:from>
    <xdr:to>
      <xdr:col>21</xdr:col>
      <xdr:colOff>297599</xdr:colOff>
      <xdr:row>51</xdr:row>
      <xdr:rowOff>109500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11</xdr:row>
      <xdr:rowOff>114299</xdr:rowOff>
    </xdr:from>
    <xdr:to>
      <xdr:col>21</xdr:col>
      <xdr:colOff>88049</xdr:colOff>
      <xdr:row>45</xdr:row>
      <xdr:rowOff>117299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10</xdr:row>
      <xdr:rowOff>85725</xdr:rowOff>
    </xdr:from>
    <xdr:to>
      <xdr:col>21</xdr:col>
      <xdr:colOff>11849</xdr:colOff>
      <xdr:row>52</xdr:row>
      <xdr:rowOff>4725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" sqref="J3:J7"/>
    </sheetView>
  </sheetViews>
  <sheetFormatPr defaultRowHeight="15" x14ac:dyDescent="0.25"/>
  <sheetData>
    <row r="1" spans="1:11" x14ac:dyDescent="0.25">
      <c r="B1" t="s">
        <v>18</v>
      </c>
      <c r="F1" t="s">
        <v>19</v>
      </c>
      <c r="J1" t="s">
        <v>20</v>
      </c>
    </row>
    <row r="2" spans="1:11" x14ac:dyDescent="0.25">
      <c r="B2" t="s">
        <v>21</v>
      </c>
      <c r="C2" t="s">
        <v>22</v>
      </c>
      <c r="F2" t="s">
        <v>21</v>
      </c>
      <c r="G2" t="s">
        <v>22</v>
      </c>
      <c r="J2" t="s">
        <v>21</v>
      </c>
      <c r="K2" t="s">
        <v>22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40</v>
      </c>
      <c r="B8">
        <f>1.96*B4/SQRT(B7)</f>
        <v>0.19283850237958183</v>
      </c>
      <c r="C8">
        <f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41</v>
      </c>
      <c r="B9">
        <f>1.96*B6/SQRT(B7)</f>
        <v>0</v>
      </c>
      <c r="C9">
        <f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42</v>
      </c>
      <c r="F11" t="s">
        <v>43</v>
      </c>
      <c r="J11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5" workbookViewId="0">
      <selection activeCell="M10" sqref="M10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76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77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40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41</v>
      </c>
      <c r="B9">
        <f>1.96*B6/SQRT(B7)</f>
        <v>0.22790004826677857</v>
      </c>
      <c r="C9">
        <f>1.96*C6/SQRT(C7)</f>
        <v>0.2103692753231802</v>
      </c>
      <c r="D9">
        <f>1.96*D6/SQRT(D7)</f>
        <v>0.28925775356937278</v>
      </c>
      <c r="H9">
        <f>1.96*H6/SQRT(H7)</f>
        <v>0.78888478246192573</v>
      </c>
      <c r="I9">
        <f>1.96*I6/SQRT(I7)</f>
        <v>1.2359194925236836</v>
      </c>
      <c r="J9">
        <f>1.96*J6/SQRT(J7)</f>
        <v>1.104438695446696</v>
      </c>
      <c r="N9">
        <f>1.96*N6/SQRT(N7)</f>
        <v>0.64863859891313891</v>
      </c>
      <c r="O9">
        <f>1.96*O6/SQRT(O7)</f>
        <v>0.78888478246192573</v>
      </c>
      <c r="P9">
        <f>1.96*P6/SQRT(P7)</f>
        <v>0.50839241536435209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5" workbookViewId="0">
      <selection activeCell="W8" sqref="W8"/>
    </sheetView>
  </sheetViews>
  <sheetFormatPr defaultRowHeight="15" x14ac:dyDescent="0.25"/>
  <cols>
    <col min="1" max="16384" width="9.140625" style="5"/>
  </cols>
  <sheetData>
    <row r="1" spans="1:15" x14ac:dyDescent="0.25">
      <c r="B1" s="5" t="s">
        <v>44</v>
      </c>
      <c r="G1" s="5" t="s">
        <v>78</v>
      </c>
      <c r="L1" s="5" t="s">
        <v>17</v>
      </c>
    </row>
    <row r="2" spans="1:15" x14ac:dyDescent="0.25">
      <c r="B2" s="6" t="s">
        <v>35</v>
      </c>
      <c r="C2" s="6" t="s">
        <v>37</v>
      </c>
      <c r="D2" s="6" t="s">
        <v>38</v>
      </c>
      <c r="E2" s="6" t="s">
        <v>36</v>
      </c>
      <c r="F2" s="6"/>
      <c r="G2" s="6" t="s">
        <v>35</v>
      </c>
      <c r="H2" s="6" t="s">
        <v>37</v>
      </c>
      <c r="I2" s="6" t="s">
        <v>38</v>
      </c>
      <c r="J2" s="6" t="s">
        <v>36</v>
      </c>
      <c r="K2" s="6"/>
      <c r="L2" s="6" t="s">
        <v>35</v>
      </c>
      <c r="M2" s="6" t="s">
        <v>37</v>
      </c>
      <c r="N2" s="6" t="s">
        <v>38</v>
      </c>
      <c r="O2" s="6" t="s">
        <v>36</v>
      </c>
    </row>
    <row r="3" spans="1:15" x14ac:dyDescent="0.25">
      <c r="A3" s="5" t="s">
        <v>76</v>
      </c>
      <c r="B3" s="5">
        <v>6.42</v>
      </c>
      <c r="C3" s="5">
        <v>21.91</v>
      </c>
      <c r="D3" s="5">
        <v>16.97</v>
      </c>
      <c r="E3" s="5">
        <v>39.85</v>
      </c>
      <c r="G3" s="5">
        <v>22.44</v>
      </c>
      <c r="H3" s="5">
        <v>31.45</v>
      </c>
      <c r="I3" s="5">
        <v>53.06</v>
      </c>
      <c r="J3" s="5">
        <v>65</v>
      </c>
      <c r="L3" s="5">
        <v>77.41</v>
      </c>
      <c r="M3" s="5">
        <v>124.45</v>
      </c>
      <c r="N3" s="5">
        <v>316.87</v>
      </c>
      <c r="O3" s="5">
        <v>338.67</v>
      </c>
    </row>
    <row r="4" spans="1:15" x14ac:dyDescent="0.25">
      <c r="A4" s="5" t="s">
        <v>12</v>
      </c>
      <c r="B4" s="5">
        <v>0.99</v>
      </c>
      <c r="C4" s="5">
        <v>4.08</v>
      </c>
      <c r="D4" s="5">
        <v>3.25</v>
      </c>
      <c r="E4" s="5">
        <v>2.31</v>
      </c>
      <c r="G4" s="5">
        <v>1.59</v>
      </c>
      <c r="H4" s="5">
        <v>2.35</v>
      </c>
      <c r="I4" s="5">
        <v>9.51</v>
      </c>
      <c r="J4" s="5">
        <v>3.85</v>
      </c>
      <c r="L4" s="5">
        <v>10</v>
      </c>
      <c r="M4" s="5">
        <v>5.63</v>
      </c>
      <c r="N4" s="5">
        <v>52.18</v>
      </c>
      <c r="O4" s="5">
        <v>77.45</v>
      </c>
    </row>
    <row r="5" spans="1:15" x14ac:dyDescent="0.25">
      <c r="A5" s="5" t="s">
        <v>77</v>
      </c>
      <c r="B5" s="5">
        <v>49</v>
      </c>
      <c r="C5" s="5">
        <v>44.44</v>
      </c>
      <c r="D5" s="5">
        <v>44.52</v>
      </c>
      <c r="E5" s="5">
        <v>44.48</v>
      </c>
      <c r="G5" s="5">
        <v>111.36</v>
      </c>
      <c r="H5" s="5">
        <v>106.4</v>
      </c>
      <c r="I5" s="5">
        <v>106</v>
      </c>
      <c r="J5" s="5">
        <v>101.16</v>
      </c>
      <c r="L5" s="5">
        <v>101.64</v>
      </c>
      <c r="M5" s="5">
        <v>99.16</v>
      </c>
      <c r="N5" s="5">
        <v>98.2</v>
      </c>
      <c r="O5" s="5">
        <v>93.8</v>
      </c>
    </row>
    <row r="6" spans="1:15" x14ac:dyDescent="0.25">
      <c r="A6" s="5" t="s">
        <v>13</v>
      </c>
      <c r="B6" s="5">
        <v>0.57999999999999996</v>
      </c>
      <c r="C6" s="5">
        <v>0.36</v>
      </c>
      <c r="D6" s="5">
        <v>0.33</v>
      </c>
      <c r="E6" s="5">
        <v>0.33</v>
      </c>
      <c r="G6" s="5">
        <v>0.7</v>
      </c>
      <c r="H6" s="5">
        <v>1.22</v>
      </c>
      <c r="I6" s="5">
        <v>0.99</v>
      </c>
      <c r="J6" s="5">
        <v>0.55000000000000004</v>
      </c>
      <c r="L6" s="5">
        <v>0.82</v>
      </c>
      <c r="M6" s="5">
        <v>0.3</v>
      </c>
      <c r="N6" s="5">
        <v>0.69</v>
      </c>
      <c r="O6" s="5">
        <v>3.23</v>
      </c>
    </row>
    <row r="7" spans="1:15" x14ac:dyDescent="0.25">
      <c r="A7" s="5" t="s">
        <v>39</v>
      </c>
      <c r="B7" s="5">
        <v>5</v>
      </c>
      <c r="C7" s="5">
        <v>5</v>
      </c>
      <c r="D7" s="5">
        <v>5</v>
      </c>
      <c r="E7" s="5">
        <v>5</v>
      </c>
      <c r="G7" s="5">
        <v>5</v>
      </c>
      <c r="H7" s="5">
        <v>5</v>
      </c>
      <c r="I7" s="5">
        <v>5</v>
      </c>
      <c r="J7" s="5">
        <v>5</v>
      </c>
      <c r="L7" s="5">
        <v>5</v>
      </c>
      <c r="M7" s="5">
        <v>5</v>
      </c>
      <c r="N7" s="5">
        <v>5</v>
      </c>
      <c r="O7" s="5">
        <v>5</v>
      </c>
    </row>
    <row r="8" spans="1:15" x14ac:dyDescent="0.25">
      <c r="A8" s="5" t="s">
        <v>40</v>
      </c>
      <c r="B8" s="5">
        <f>1.96*B4/SQRT(B7)</f>
        <v>0.86777326070811833</v>
      </c>
      <c r="C8" s="5">
        <f>1.96*C4/SQRT(C7)</f>
        <v>3.5762776804940635</v>
      </c>
      <c r="D8" s="5">
        <f t="shared" ref="D8:O8" si="0">1.96*D4/SQRT(D7)</f>
        <v>2.8487506033347318</v>
      </c>
      <c r="E8" s="5">
        <f t="shared" si="0"/>
        <v>2.0248042749856094</v>
      </c>
      <c r="G8" s="5">
        <f t="shared" si="0"/>
        <v>1.3936964490160688</v>
      </c>
      <c r="H8" s="5">
        <f t="shared" si="0"/>
        <v>2.059865820872806</v>
      </c>
      <c r="I8" s="5">
        <f t="shared" si="0"/>
        <v>8.3358825346810139</v>
      </c>
      <c r="J8" s="5">
        <f t="shared" si="0"/>
        <v>3.3746737916426826</v>
      </c>
      <c r="L8" s="5">
        <f t="shared" si="0"/>
        <v>8.7653864717991752</v>
      </c>
      <c r="M8" s="5">
        <f t="shared" si="0"/>
        <v>4.9349125836229355</v>
      </c>
      <c r="N8" s="5">
        <f t="shared" si="0"/>
        <v>45.737786609848101</v>
      </c>
      <c r="O8" s="5">
        <f t="shared" si="0"/>
        <v>67.887918224084615</v>
      </c>
    </row>
    <row r="9" spans="1:15" x14ac:dyDescent="0.25">
      <c r="A9" s="5" t="s">
        <v>41</v>
      </c>
      <c r="B9" s="5">
        <f>1.96*B6/SQRT(B7)</f>
        <v>0.50839241536435209</v>
      </c>
      <c r="C9" s="5">
        <f>1.96*C6/SQRT(C7)</f>
        <v>0.31555391298477031</v>
      </c>
      <c r="D9" s="5">
        <f t="shared" ref="D9:O9" si="1">1.96*D6/SQRT(D7)</f>
        <v>0.28925775356937278</v>
      </c>
      <c r="E9" s="5">
        <f t="shared" si="1"/>
        <v>0.28925775356937278</v>
      </c>
      <c r="G9" s="5">
        <f t="shared" si="1"/>
        <v>0.61357705302594223</v>
      </c>
      <c r="H9" s="5">
        <f t="shared" si="1"/>
        <v>1.0693771495594995</v>
      </c>
      <c r="I9" s="5">
        <f t="shared" si="1"/>
        <v>0.86777326070811833</v>
      </c>
      <c r="J9" s="5">
        <f t="shared" si="1"/>
        <v>0.48209625594895467</v>
      </c>
      <c r="L9" s="5">
        <f t="shared" si="1"/>
        <v>0.71876169068753237</v>
      </c>
      <c r="M9" s="5">
        <f t="shared" si="1"/>
        <v>0.26296159415397524</v>
      </c>
      <c r="N9" s="5">
        <f t="shared" si="1"/>
        <v>0.60481166655414298</v>
      </c>
      <c r="O9" s="5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9" workbookViewId="0">
      <selection activeCell="J8" sqref="J8"/>
    </sheetView>
  </sheetViews>
  <sheetFormatPr defaultRowHeight="15" x14ac:dyDescent="0.25"/>
  <cols>
    <col min="1" max="1" width="17.85546875" customWidth="1"/>
    <col min="2" max="7" width="11.140625" customWidth="1"/>
  </cols>
  <sheetData>
    <row r="1" spans="1:7" x14ac:dyDescent="0.25">
      <c r="B1" t="s">
        <v>88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3" spans="1:7" x14ac:dyDescent="0.25">
      <c r="A3" t="s">
        <v>76</v>
      </c>
      <c r="B3">
        <v>1.68</v>
      </c>
      <c r="C3">
        <v>150.30000000000001</v>
      </c>
      <c r="D3">
        <v>47.32</v>
      </c>
      <c r="E3">
        <v>900</v>
      </c>
      <c r="F3">
        <v>900</v>
      </c>
      <c r="G3">
        <v>900</v>
      </c>
    </row>
    <row r="4" spans="1:7" x14ac:dyDescent="0.25">
      <c r="A4" t="s">
        <v>12</v>
      </c>
      <c r="B4">
        <v>0.22</v>
      </c>
      <c r="C4">
        <v>11.64</v>
      </c>
      <c r="D4">
        <v>4.17</v>
      </c>
      <c r="E4">
        <v>0.06</v>
      </c>
      <c r="F4">
        <v>0.03</v>
      </c>
      <c r="G4">
        <v>0.1</v>
      </c>
    </row>
    <row r="5" spans="1:7" x14ac:dyDescent="0.25">
      <c r="A5" t="s">
        <v>77</v>
      </c>
      <c r="B5">
        <v>6.8</v>
      </c>
      <c r="C5">
        <v>11.4</v>
      </c>
      <c r="D5">
        <v>13.2</v>
      </c>
      <c r="E5">
        <v>19.32</v>
      </c>
      <c r="F5">
        <v>21.04</v>
      </c>
      <c r="G5">
        <v>27.6</v>
      </c>
    </row>
    <row r="6" spans="1:7" x14ac:dyDescent="0.25">
      <c r="A6" t="s">
        <v>13</v>
      </c>
      <c r="B6">
        <v>0</v>
      </c>
      <c r="C6">
        <v>0</v>
      </c>
      <c r="D6">
        <v>0</v>
      </c>
      <c r="E6">
        <v>1.1399999999999999</v>
      </c>
      <c r="F6">
        <v>2.2000000000000002</v>
      </c>
      <c r="G6">
        <v>0.87</v>
      </c>
    </row>
    <row r="7" spans="1:7" x14ac:dyDescent="0.25">
      <c r="A7" t="s">
        <v>39</v>
      </c>
      <c r="B7">
        <v>5</v>
      </c>
      <c r="C7">
        <v>5</v>
      </c>
      <c r="D7">
        <v>5</v>
      </c>
      <c r="E7">
        <v>5</v>
      </c>
      <c r="F7">
        <v>5</v>
      </c>
      <c r="G7">
        <v>3</v>
      </c>
    </row>
    <row r="8" spans="1:7" x14ac:dyDescent="0.25">
      <c r="A8" t="s">
        <v>40</v>
      </c>
      <c r="B8">
        <f>1.96*B4/SQRT(B7)</f>
        <v>0.19283850237958183</v>
      </c>
      <c r="C8">
        <f t="shared" ref="C8:G8" si="0">1.96*C4/SQRT(C7)</f>
        <v>10.202909853174239</v>
      </c>
      <c r="D8">
        <f t="shared" si="0"/>
        <v>3.655166158740256</v>
      </c>
      <c r="E8">
        <f t="shared" si="0"/>
        <v>5.259231883079505E-2</v>
      </c>
      <c r="F8">
        <f t="shared" si="0"/>
        <v>2.6296159415397525E-2</v>
      </c>
      <c r="G8">
        <f t="shared" si="0"/>
        <v>0.11316065276116666</v>
      </c>
    </row>
    <row r="9" spans="1:7" x14ac:dyDescent="0.25">
      <c r="A9" t="s">
        <v>41</v>
      </c>
      <c r="B9">
        <f>1.96*B6/SQRT(B7)</f>
        <v>0</v>
      </c>
      <c r="C9">
        <f t="shared" ref="C9:G9" si="1">1.96*C6/SQRT(C7)</f>
        <v>0</v>
      </c>
      <c r="D9">
        <f t="shared" si="1"/>
        <v>0</v>
      </c>
      <c r="E9">
        <f t="shared" si="1"/>
        <v>0.9992540577851059</v>
      </c>
      <c r="F9">
        <f t="shared" si="1"/>
        <v>1.9283850237958187</v>
      </c>
      <c r="G9">
        <f t="shared" si="1"/>
        <v>0.98449767902214991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5" workbookViewId="0">
      <selection activeCell="E54" sqref="E54"/>
    </sheetView>
  </sheetViews>
  <sheetFormatPr defaultRowHeight="15" x14ac:dyDescent="0.25"/>
  <cols>
    <col min="2" max="12" width="13.42578125" customWidth="1"/>
  </cols>
  <sheetData>
    <row r="1" spans="1:1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t="s">
        <v>45</v>
      </c>
      <c r="B2">
        <v>5</v>
      </c>
      <c r="C2">
        <v>9</v>
      </c>
      <c r="D2">
        <v>11</v>
      </c>
      <c r="E2">
        <v>1235</v>
      </c>
      <c r="F2">
        <v>1235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72</v>
      </c>
      <c r="B3">
        <v>20</v>
      </c>
      <c r="C3">
        <v>36</v>
      </c>
      <c r="D3">
        <v>44</v>
      </c>
      <c r="E3">
        <v>4940</v>
      </c>
      <c r="F3">
        <v>4940</v>
      </c>
      <c r="G3">
        <v>26320</v>
      </c>
      <c r="H3">
        <v>19941</v>
      </c>
      <c r="I3">
        <v>19941</v>
      </c>
      <c r="J3">
        <v>111998</v>
      </c>
    </row>
    <row r="4" spans="1:10" x14ac:dyDescent="0.25">
      <c r="A4" t="s">
        <v>73</v>
      </c>
      <c r="B4">
        <f>B3/B2</f>
        <v>4</v>
      </c>
      <c r="C4">
        <f t="shared" ref="C4:J4" si="0">C3/C2</f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6.476453393959078</v>
      </c>
      <c r="I4">
        <f t="shared" si="0"/>
        <v>6.476453393959078</v>
      </c>
      <c r="J4">
        <f t="shared" si="0"/>
        <v>5.9333545242636152</v>
      </c>
    </row>
    <row r="5" spans="1:10" x14ac:dyDescent="0.25">
      <c r="A5" t="s">
        <v>46</v>
      </c>
      <c r="B5" t="s">
        <v>62</v>
      </c>
      <c r="C5" t="s">
        <v>63</v>
      </c>
      <c r="D5" t="s">
        <v>66</v>
      </c>
      <c r="E5" t="s">
        <v>64</v>
      </c>
      <c r="F5" t="s">
        <v>64</v>
      </c>
      <c r="G5" t="s">
        <v>65</v>
      </c>
      <c r="H5" t="s">
        <v>64</v>
      </c>
      <c r="I5" t="s">
        <v>64</v>
      </c>
      <c r="J5" t="s">
        <v>65</v>
      </c>
    </row>
    <row r="6" spans="1:10" x14ac:dyDescent="0.25">
      <c r="A6" t="s">
        <v>47</v>
      </c>
      <c r="B6">
        <v>88</v>
      </c>
      <c r="C6">
        <v>146</v>
      </c>
      <c r="D6">
        <v>96</v>
      </c>
      <c r="E6">
        <v>1392</v>
      </c>
      <c r="F6">
        <v>1490</v>
      </c>
      <c r="G6">
        <v>4325</v>
      </c>
      <c r="H6">
        <v>1312</v>
      </c>
      <c r="I6">
        <v>864</v>
      </c>
      <c r="J6">
        <v>3041</v>
      </c>
    </row>
    <row r="7" spans="1:10" x14ac:dyDescent="0.25">
      <c r="A7" t="s">
        <v>48</v>
      </c>
      <c r="B7">
        <v>7</v>
      </c>
      <c r="C7">
        <v>11</v>
      </c>
      <c r="D7">
        <v>10</v>
      </c>
      <c r="E7">
        <v>34</v>
      </c>
      <c r="F7">
        <v>38</v>
      </c>
      <c r="G7">
        <v>107</v>
      </c>
      <c r="H7">
        <v>34</v>
      </c>
      <c r="I7">
        <v>22</v>
      </c>
      <c r="J7">
        <v>78</v>
      </c>
    </row>
    <row r="8" spans="1:10" x14ac:dyDescent="0.25">
      <c r="A8" t="s">
        <v>49</v>
      </c>
      <c r="B8">
        <v>0</v>
      </c>
      <c r="C8">
        <v>0</v>
      </c>
      <c r="D8">
        <v>0.01</v>
      </c>
      <c r="E8">
        <v>1.37</v>
      </c>
      <c r="F8">
        <v>1.82</v>
      </c>
      <c r="G8">
        <v>15.88</v>
      </c>
      <c r="H8">
        <v>1.51</v>
      </c>
      <c r="I8">
        <v>0.53</v>
      </c>
      <c r="J8">
        <v>14.65</v>
      </c>
    </row>
    <row r="9" spans="1:10" x14ac:dyDescent="0.25">
      <c r="A9" t="s">
        <v>50</v>
      </c>
      <c r="B9">
        <v>0.33</v>
      </c>
      <c r="C9">
        <v>0.65</v>
      </c>
      <c r="D9">
        <v>1.06</v>
      </c>
      <c r="E9">
        <v>7.68</v>
      </c>
      <c r="F9">
        <v>7.98</v>
      </c>
      <c r="G9">
        <v>15.41</v>
      </c>
      <c r="H9">
        <v>23.49</v>
      </c>
      <c r="I9">
        <v>14</v>
      </c>
      <c r="J9">
        <v>67.55</v>
      </c>
    </row>
    <row r="10" spans="1:10" x14ac:dyDescent="0.25">
      <c r="A10" t="s">
        <v>51</v>
      </c>
      <c r="B10">
        <v>10.48</v>
      </c>
      <c r="C10">
        <v>17.95</v>
      </c>
      <c r="D10">
        <v>7.17</v>
      </c>
      <c r="E10">
        <v>32.81</v>
      </c>
      <c r="F10">
        <v>36.81</v>
      </c>
      <c r="G10">
        <v>75.44</v>
      </c>
      <c r="H10">
        <v>135.86000000000001</v>
      </c>
      <c r="I10">
        <v>62.03</v>
      </c>
      <c r="J10">
        <v>460.46</v>
      </c>
    </row>
    <row r="11" spans="1:10" x14ac:dyDescent="0.25">
      <c r="A11" t="s">
        <v>61</v>
      </c>
      <c r="B11">
        <v>10.97</v>
      </c>
      <c r="C11">
        <v>18.87</v>
      </c>
      <c r="D11">
        <v>8.4600000000000009</v>
      </c>
      <c r="E11">
        <v>42.43</v>
      </c>
      <c r="F11">
        <v>47.32</v>
      </c>
      <c r="G11">
        <v>108.28</v>
      </c>
      <c r="H11">
        <v>161.85</v>
      </c>
      <c r="I11">
        <v>76.989999999999995</v>
      </c>
      <c r="J11">
        <v>544.73</v>
      </c>
    </row>
    <row r="12" spans="1:10" x14ac:dyDescent="0.25">
      <c r="A12" t="s">
        <v>11</v>
      </c>
      <c r="B12">
        <v>27.24</v>
      </c>
      <c r="C12">
        <v>44.76</v>
      </c>
      <c r="D12">
        <v>28.72</v>
      </c>
      <c r="E12">
        <v>106.2</v>
      </c>
      <c r="F12">
        <v>114.36</v>
      </c>
      <c r="G12">
        <v>325.10000000000002</v>
      </c>
      <c r="H12">
        <v>97.44</v>
      </c>
      <c r="I12">
        <v>65.52</v>
      </c>
      <c r="J12">
        <v>227.27</v>
      </c>
    </row>
    <row r="13" spans="1:10" x14ac:dyDescent="0.25">
      <c r="A13" t="s">
        <v>67</v>
      </c>
      <c r="B13" s="3">
        <f>B8/B7</f>
        <v>0</v>
      </c>
      <c r="C13" s="3">
        <f t="shared" ref="C13:J13" si="1">C8/C7</f>
        <v>0</v>
      </c>
      <c r="D13" s="3">
        <f t="shared" si="1"/>
        <v>1E-3</v>
      </c>
      <c r="E13" s="3">
        <f t="shared" si="1"/>
        <v>4.0294117647058827E-2</v>
      </c>
      <c r="F13" s="3">
        <f t="shared" si="1"/>
        <v>4.7894736842105268E-2</v>
      </c>
      <c r="G13" s="3">
        <f t="shared" si="1"/>
        <v>0.14841121495327103</v>
      </c>
      <c r="H13" s="3">
        <f t="shared" si="1"/>
        <v>4.4411764705882352E-2</v>
      </c>
      <c r="I13" s="3">
        <f t="shared" si="1"/>
        <v>2.4090909090909093E-2</v>
      </c>
      <c r="J13" s="3">
        <f t="shared" si="1"/>
        <v>0.18782051282051282</v>
      </c>
    </row>
    <row r="14" spans="1:10" x14ac:dyDescent="0.25">
      <c r="A14" t="s">
        <v>68</v>
      </c>
      <c r="B14" s="3">
        <f>B9/B7</f>
        <v>4.7142857142857146E-2</v>
      </c>
      <c r="C14" s="3">
        <f t="shared" ref="C14:J14" si="2">C9/C7</f>
        <v>5.909090909090909E-2</v>
      </c>
      <c r="D14" s="3">
        <f t="shared" si="2"/>
        <v>0.10600000000000001</v>
      </c>
      <c r="E14" s="3">
        <f t="shared" si="2"/>
        <v>0.22588235294117645</v>
      </c>
      <c r="F14" s="3">
        <f t="shared" si="2"/>
        <v>0.21000000000000002</v>
      </c>
      <c r="G14" s="3">
        <f t="shared" si="2"/>
        <v>0.14401869158878505</v>
      </c>
      <c r="H14" s="3">
        <f t="shared" si="2"/>
        <v>0.69088235294117639</v>
      </c>
      <c r="I14" s="3">
        <f t="shared" si="2"/>
        <v>0.63636363636363635</v>
      </c>
      <c r="J14" s="3">
        <f t="shared" si="2"/>
        <v>0.86602564102564095</v>
      </c>
    </row>
    <row r="15" spans="1:10" x14ac:dyDescent="0.25">
      <c r="A15" t="s">
        <v>69</v>
      </c>
      <c r="B15" s="3">
        <f>B10/B7</f>
        <v>1.4971428571428571</v>
      </c>
      <c r="C15" s="3">
        <f t="shared" ref="C15:J15" si="3">C10/C7</f>
        <v>1.6318181818181818</v>
      </c>
      <c r="D15" s="3">
        <f t="shared" si="3"/>
        <v>0.71699999999999997</v>
      </c>
      <c r="E15" s="3">
        <f t="shared" si="3"/>
        <v>0.96500000000000008</v>
      </c>
      <c r="F15" s="3">
        <f t="shared" si="3"/>
        <v>0.96868421052631581</v>
      </c>
      <c r="G15" s="3">
        <f t="shared" si="3"/>
        <v>0.70504672897196263</v>
      </c>
      <c r="H15" s="3">
        <f t="shared" si="3"/>
        <v>3.9958823529411767</v>
      </c>
      <c r="I15" s="3">
        <f t="shared" si="3"/>
        <v>2.8195454545454548</v>
      </c>
      <c r="J15" s="3">
        <f t="shared" si="3"/>
        <v>5.9033333333333333</v>
      </c>
    </row>
    <row r="16" spans="1:10" x14ac:dyDescent="0.25">
      <c r="A16" t="s">
        <v>70</v>
      </c>
      <c r="B16" s="3">
        <f>B11/B7</f>
        <v>1.5671428571428572</v>
      </c>
      <c r="C16" s="3">
        <f t="shared" ref="C16:J16" si="4">C11/C7</f>
        <v>1.7154545454545456</v>
      </c>
      <c r="D16" s="3">
        <f t="shared" si="4"/>
        <v>0.84600000000000009</v>
      </c>
      <c r="E16" s="3">
        <f t="shared" si="4"/>
        <v>1.2479411764705883</v>
      </c>
      <c r="F16" s="3">
        <f t="shared" si="4"/>
        <v>1.2452631578947368</v>
      </c>
      <c r="G16" s="3">
        <f t="shared" si="4"/>
        <v>1.0119626168224298</v>
      </c>
      <c r="H16" s="3">
        <f t="shared" si="4"/>
        <v>4.7602941176470583</v>
      </c>
      <c r="I16" s="3">
        <f t="shared" si="4"/>
        <v>3.4995454545454545</v>
      </c>
      <c r="J16" s="3">
        <f t="shared" si="4"/>
        <v>6.983717948717949</v>
      </c>
    </row>
    <row r="17" spans="1:10" x14ac:dyDescent="0.25">
      <c r="A17" t="s">
        <v>71</v>
      </c>
      <c r="B17" s="3">
        <f>B6/B7</f>
        <v>12.571428571428571</v>
      </c>
      <c r="C17" s="3">
        <f t="shared" ref="C17:J17" si="5">C6/C7</f>
        <v>13.272727272727273</v>
      </c>
      <c r="D17" s="3">
        <f t="shared" si="5"/>
        <v>9.6</v>
      </c>
      <c r="E17" s="3">
        <f t="shared" si="5"/>
        <v>40.941176470588232</v>
      </c>
      <c r="F17" s="3">
        <f t="shared" si="5"/>
        <v>39.210526315789473</v>
      </c>
      <c r="G17" s="3">
        <f t="shared" si="5"/>
        <v>40.420560747663551</v>
      </c>
      <c r="H17" s="3">
        <f t="shared" si="5"/>
        <v>38.588235294117645</v>
      </c>
      <c r="I17" s="3">
        <f t="shared" si="5"/>
        <v>39.272727272727273</v>
      </c>
      <c r="J17" s="3">
        <f t="shared" si="5"/>
        <v>38.987179487179489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7" workbookViewId="0">
      <selection activeCell="AC81" sqref="AC81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2" t="s">
        <v>78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2" t="s">
        <v>44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2" t="s">
        <v>7</v>
      </c>
      <c r="J4" s="2" t="s">
        <v>7</v>
      </c>
      <c r="N4" s="1">
        <v>127.62</v>
      </c>
      <c r="O4" s="2" t="s">
        <v>7</v>
      </c>
      <c r="P4" s="2" t="s">
        <v>7</v>
      </c>
      <c r="R4" s="2" t="s">
        <v>78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2" t="s">
        <v>7</v>
      </c>
      <c r="R5" s="1" t="s">
        <v>17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2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2" t="s">
        <v>7</v>
      </c>
      <c r="J13" s="2" t="s">
        <v>7</v>
      </c>
      <c r="N13" s="1">
        <v>283.60000000000002</v>
      </c>
      <c r="O13" s="2" t="s">
        <v>7</v>
      </c>
      <c r="P13" s="2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2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8" sqref="B8:B9"/>
    </sheetView>
  </sheetViews>
  <sheetFormatPr defaultRowHeight="15" x14ac:dyDescent="0.25"/>
  <sheetData>
    <row r="1" spans="1:11" x14ac:dyDescent="0.25">
      <c r="B1" t="s">
        <v>44</v>
      </c>
      <c r="F1" t="s">
        <v>78</v>
      </c>
      <c r="J1" t="s">
        <v>17</v>
      </c>
    </row>
    <row r="2" spans="1:11" x14ac:dyDescent="0.25">
      <c r="B2" t="s">
        <v>79</v>
      </c>
      <c r="C2" t="s">
        <v>80</v>
      </c>
      <c r="F2" t="s">
        <v>79</v>
      </c>
      <c r="G2" t="s">
        <v>80</v>
      </c>
      <c r="J2" t="s">
        <v>79</v>
      </c>
      <c r="K2" t="s">
        <v>80</v>
      </c>
    </row>
    <row r="3" spans="1:11" x14ac:dyDescent="0.25">
      <c r="A3" t="s">
        <v>76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77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39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40</v>
      </c>
      <c r="B8">
        <f>1.96*B4/SQRT(B7)</f>
        <v>1.5251772460930566</v>
      </c>
      <c r="C8">
        <f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41</v>
      </c>
      <c r="B9">
        <f>1.96*B6/SQRT(B7)</f>
        <v>0.32431929945656945</v>
      </c>
      <c r="C9">
        <f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M12" sqref="M12"/>
    </sheetView>
  </sheetViews>
  <sheetFormatPr defaultRowHeight="15" x14ac:dyDescent="0.25"/>
  <cols>
    <col min="1" max="16384" width="9.140625" style="4"/>
  </cols>
  <sheetData>
    <row r="1" spans="1:16" x14ac:dyDescent="0.25">
      <c r="B1" s="4" t="s">
        <v>44</v>
      </c>
      <c r="H1" s="5" t="s">
        <v>78</v>
      </c>
      <c r="N1" s="4" t="s">
        <v>17</v>
      </c>
    </row>
    <row r="2" spans="1:16" x14ac:dyDescent="0.25">
      <c r="B2" s="4" t="s">
        <v>14</v>
      </c>
      <c r="C2" s="4" t="s">
        <v>15</v>
      </c>
      <c r="D2" s="4" t="s">
        <v>16</v>
      </c>
      <c r="H2" s="4" t="s">
        <v>14</v>
      </c>
      <c r="I2" s="4" t="s">
        <v>15</v>
      </c>
      <c r="J2" s="4" t="s">
        <v>16</v>
      </c>
      <c r="N2" s="4" t="s">
        <v>14</v>
      </c>
      <c r="O2" s="4" t="s">
        <v>15</v>
      </c>
      <c r="P2" s="4" t="s">
        <v>16</v>
      </c>
    </row>
    <row r="3" spans="1:16" x14ac:dyDescent="0.25">
      <c r="A3" t="s">
        <v>76</v>
      </c>
      <c r="B3" s="4">
        <v>1.53</v>
      </c>
      <c r="C3" s="4">
        <v>18.11</v>
      </c>
      <c r="D3" s="4">
        <v>232.94</v>
      </c>
      <c r="H3" s="4">
        <v>3.71</v>
      </c>
      <c r="I3" s="4">
        <v>34.869999999999997</v>
      </c>
      <c r="J3" s="4">
        <v>193.58</v>
      </c>
      <c r="N3" s="4">
        <v>17.489999999999998</v>
      </c>
      <c r="O3" s="4">
        <v>138.16</v>
      </c>
      <c r="P3" s="4">
        <v>810.25</v>
      </c>
    </row>
    <row r="4" spans="1:16" x14ac:dyDescent="0.25">
      <c r="A4" t="s">
        <v>12</v>
      </c>
      <c r="B4" s="4">
        <v>0.13</v>
      </c>
      <c r="C4" s="4">
        <v>2.02</v>
      </c>
      <c r="D4" s="4">
        <v>68.12</v>
      </c>
      <c r="H4" s="4">
        <v>0.08</v>
      </c>
      <c r="I4" s="4">
        <v>3.37</v>
      </c>
      <c r="J4" s="4">
        <v>15.95</v>
      </c>
      <c r="N4" s="4">
        <v>0.02</v>
      </c>
      <c r="O4" s="4">
        <v>22.75</v>
      </c>
      <c r="P4" s="4">
        <v>85.54</v>
      </c>
    </row>
    <row r="5" spans="1:16" x14ac:dyDescent="0.25">
      <c r="A5" t="s">
        <v>77</v>
      </c>
      <c r="B5" s="4">
        <v>47.8</v>
      </c>
      <c r="C5" s="4">
        <v>44.48</v>
      </c>
      <c r="D5" s="4">
        <v>43.8</v>
      </c>
      <c r="H5" s="4">
        <v>117.5</v>
      </c>
      <c r="I5" s="4">
        <v>107.16</v>
      </c>
      <c r="J5" s="4">
        <v>102.35</v>
      </c>
      <c r="N5" s="4">
        <v>112.5</v>
      </c>
      <c r="O5" s="4">
        <v>99.04</v>
      </c>
      <c r="P5" s="4">
        <v>97.92</v>
      </c>
    </row>
    <row r="6" spans="1:16" x14ac:dyDescent="0.25">
      <c r="A6" t="s">
        <v>13</v>
      </c>
      <c r="B6" s="4">
        <v>0.76</v>
      </c>
      <c r="C6" s="4">
        <v>0.18</v>
      </c>
      <c r="D6" s="4">
        <v>7.0000000000000007E-2</v>
      </c>
      <c r="H6" s="4">
        <v>1.08</v>
      </c>
      <c r="I6" s="4">
        <v>1.01</v>
      </c>
      <c r="J6" s="4">
        <v>0.57999999999999996</v>
      </c>
      <c r="N6" s="4">
        <v>1.8</v>
      </c>
      <c r="O6" s="4">
        <v>1.1200000000000001</v>
      </c>
      <c r="P6" s="4">
        <v>2.8</v>
      </c>
    </row>
    <row r="7" spans="1:16" x14ac:dyDescent="0.25">
      <c r="A7" s="4" t="s">
        <v>39</v>
      </c>
      <c r="B7" s="4">
        <v>5</v>
      </c>
      <c r="C7" s="4">
        <v>5</v>
      </c>
      <c r="D7" s="4">
        <v>5</v>
      </c>
      <c r="H7" s="4">
        <v>4</v>
      </c>
      <c r="I7" s="4">
        <v>5</v>
      </c>
      <c r="J7" s="4">
        <v>4</v>
      </c>
      <c r="N7" s="4">
        <v>3</v>
      </c>
      <c r="O7" s="4">
        <v>5</v>
      </c>
      <c r="P7" s="4">
        <v>4</v>
      </c>
    </row>
    <row r="8" spans="1:16" x14ac:dyDescent="0.25">
      <c r="A8" s="4" t="s">
        <v>40</v>
      </c>
      <c r="B8" s="4">
        <f>1.96*B4/SQRT(B7)</f>
        <v>0.11395002413338928</v>
      </c>
      <c r="C8" s="4">
        <f t="shared" ref="C8:P8" si="0">1.96*C4/SQRT(C7)</f>
        <v>1.7706080673034335</v>
      </c>
      <c r="D8" s="4">
        <f t="shared" si="0"/>
        <v>59.70981264589598</v>
      </c>
      <c r="H8" s="4">
        <f t="shared" si="0"/>
        <v>7.8399999999999997E-2</v>
      </c>
      <c r="I8" s="4">
        <f t="shared" si="0"/>
        <v>2.953935240996322</v>
      </c>
      <c r="J8" s="4">
        <f t="shared" si="0"/>
        <v>15.630999999999998</v>
      </c>
      <c r="N8" s="4">
        <f t="shared" si="0"/>
        <v>2.2632130552233332E-2</v>
      </c>
      <c r="O8" s="4">
        <f t="shared" si="0"/>
        <v>19.941254223343122</v>
      </c>
      <c r="P8" s="4">
        <f t="shared" si="0"/>
        <v>83.8292</v>
      </c>
    </row>
    <row r="9" spans="1:16" x14ac:dyDescent="0.25">
      <c r="A9" s="4" t="s">
        <v>41</v>
      </c>
      <c r="B9" s="4">
        <f>1.96*B6/SQRT(B7)</f>
        <v>0.6661693718567373</v>
      </c>
      <c r="C9" s="4">
        <f>1.96*C6/SQRT(C7)</f>
        <v>0.15777695649238516</v>
      </c>
      <c r="D9" s="4">
        <f>1.96*D6/SQRT(D7)</f>
        <v>6.1357705302594233E-2</v>
      </c>
      <c r="H9" s="4">
        <f>1.96*H6/SQRT(H7)</f>
        <v>1.0584</v>
      </c>
      <c r="I9" s="4">
        <f>1.96*I6/SQRT(I7)</f>
        <v>0.88530403365171673</v>
      </c>
      <c r="J9" s="4">
        <f>1.96*J6/SQRT(J7)</f>
        <v>0.56839999999999991</v>
      </c>
      <c r="N9" s="4">
        <f>1.96*N6/SQRT(N7)</f>
        <v>2.0368917497009997</v>
      </c>
      <c r="O9" s="4">
        <f>1.96*O6/SQRT(O7)</f>
        <v>0.98172328484150773</v>
      </c>
      <c r="P9" s="4">
        <f>1.96*P6/SQRT(P7)</f>
        <v>2.7439999999999998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T8" sqref="T8"/>
    </sheetView>
  </sheetViews>
  <sheetFormatPr defaultRowHeight="15" x14ac:dyDescent="0.25"/>
  <sheetData>
    <row r="1" spans="1:16" x14ac:dyDescent="0.25">
      <c r="B1" t="s">
        <v>44</v>
      </c>
      <c r="H1" s="5" t="s">
        <v>78</v>
      </c>
      <c r="N1" t="s">
        <v>17</v>
      </c>
    </row>
    <row r="2" spans="1:16" x14ac:dyDescent="0.25">
      <c r="B2">
        <v>20</v>
      </c>
      <c r="C2">
        <v>40</v>
      </c>
      <c r="D2">
        <v>80</v>
      </c>
      <c r="H2">
        <v>20</v>
      </c>
      <c r="I2">
        <v>40</v>
      </c>
      <c r="J2">
        <v>80</v>
      </c>
      <c r="N2">
        <v>20</v>
      </c>
      <c r="O2">
        <v>40</v>
      </c>
      <c r="P2">
        <v>80</v>
      </c>
    </row>
    <row r="3" spans="1:16" x14ac:dyDescent="0.25">
      <c r="A3" t="s">
        <v>76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77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39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40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41</v>
      </c>
      <c r="B9">
        <f>1.96*B6/SQRT(B7)</f>
        <v>0.4207385506463604</v>
      </c>
      <c r="C9">
        <f>1.96*C6/SQRT(C7)</f>
        <v>0.22790004826677857</v>
      </c>
      <c r="D9">
        <f>1.96*D6/SQRT(D7)</f>
        <v>0.63110782596954063</v>
      </c>
      <c r="H9">
        <f>1.96*H6/SQRT(H7)</f>
        <v>1.7542</v>
      </c>
      <c r="I9">
        <f>1.96*I6/SQRT(I7)</f>
        <v>0.63987321244133977</v>
      </c>
      <c r="J9">
        <f>1.96*J6/SQRT(J7)</f>
        <v>0.68370014480033559</v>
      </c>
      <c r="N9">
        <f>1.96*N6/SQRT(N7)</f>
        <v>0.56975012066694641</v>
      </c>
      <c r="O9">
        <f>1.96*O6/SQRT(O7)</f>
        <v>1.0682</v>
      </c>
      <c r="P9">
        <f>1.96*P6/SQRT(P7)</f>
        <v>0.83271171482092154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47" sqref="J47"/>
    </sheetView>
  </sheetViews>
  <sheetFormatPr defaultRowHeight="15" x14ac:dyDescent="0.25"/>
  <sheetData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B19" t="s">
        <v>33</v>
      </c>
    </row>
    <row r="20" spans="1:2" x14ac:dyDescent="0.25">
      <c r="B20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9" workbookViewId="0">
      <selection activeCell="M11" sqref="M11"/>
    </sheetView>
  </sheetViews>
  <sheetFormatPr defaultRowHeight="15" x14ac:dyDescent="0.25"/>
  <cols>
    <col min="1" max="1" width="17.85546875" customWidth="1"/>
  </cols>
  <sheetData>
    <row r="1" spans="1:14" x14ac:dyDescent="0.25">
      <c r="B1" t="s">
        <v>44</v>
      </c>
      <c r="F1" s="5" t="s">
        <v>78</v>
      </c>
      <c r="J1" t="s">
        <v>17</v>
      </c>
    </row>
    <row r="2" spans="1:14" x14ac:dyDescent="0.25">
      <c r="C2">
        <v>5</v>
      </c>
      <c r="G2">
        <v>5</v>
      </c>
      <c r="K2">
        <v>5</v>
      </c>
    </row>
    <row r="3" spans="1:14" x14ac:dyDescent="0.25">
      <c r="A3" t="s">
        <v>76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4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4" x14ac:dyDescent="0.25">
      <c r="A5" t="s">
        <v>77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4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4" x14ac:dyDescent="0.25">
      <c r="A7" t="s">
        <v>81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4" x14ac:dyDescent="0.25">
      <c r="A8" t="s">
        <v>40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>1.96*K4/SQRT(K7)</f>
        <v>23.171463063777388</v>
      </c>
    </row>
    <row r="9" spans="1:14" x14ac:dyDescent="0.25">
      <c r="A9" t="s">
        <v>41</v>
      </c>
      <c r="B9">
        <f t="shared" ref="B9:J9" si="1">1.96*B6/SQRT(B7)</f>
        <v>8.3155757467537977E-2</v>
      </c>
      <c r="C9">
        <f t="shared" si="1"/>
        <v>4.7121595898271522E-2</v>
      </c>
      <c r="F9">
        <f t="shared" si="1"/>
        <v>0.49279999999999996</v>
      </c>
      <c r="G9">
        <f t="shared" si="1"/>
        <v>0.19125824217533735</v>
      </c>
      <c r="J9">
        <f t="shared" si="1"/>
        <v>0.25178245239359581</v>
      </c>
      <c r="K9">
        <f>1.96*K6/SQRT(K7)</f>
        <v>0.92661059998253847</v>
      </c>
    </row>
    <row r="10" spans="1:14" x14ac:dyDescent="0.25">
      <c r="A10" t="s">
        <v>74</v>
      </c>
      <c r="B10">
        <f>B4/B3</f>
        <v>0.13172645739910316</v>
      </c>
      <c r="C10">
        <f t="shared" ref="C10:K10" si="2">C4/C3</f>
        <v>0.37667698658410731</v>
      </c>
      <c r="F10">
        <f t="shared" si="2"/>
        <v>0.10194174757281553</v>
      </c>
      <c r="G10">
        <f t="shared" si="2"/>
        <v>0.19806206021455763</v>
      </c>
      <c r="J10">
        <f t="shared" si="2"/>
        <v>0.14697383207577461</v>
      </c>
      <c r="K10">
        <f t="shared" si="2"/>
        <v>0.17841462250644269</v>
      </c>
      <c r="N10" t="s">
        <v>82</v>
      </c>
    </row>
    <row r="11" spans="1:14" x14ac:dyDescent="0.25">
      <c r="A11" t="s">
        <v>75</v>
      </c>
      <c r="B11">
        <f>B6/B5</f>
        <v>6.720430107526881E-3</v>
      </c>
      <c r="C11">
        <f t="shared" ref="C11:K11" si="3">C6/C5</f>
        <v>3.9197602029052347E-3</v>
      </c>
      <c r="F11">
        <f t="shared" si="3"/>
        <v>1.655535697488477E-2</v>
      </c>
      <c r="G11">
        <f t="shared" si="3"/>
        <v>6.8834796488427769E-3</v>
      </c>
      <c r="J11">
        <f t="shared" si="3"/>
        <v>9.0035407182599905E-3</v>
      </c>
      <c r="K11">
        <f t="shared" si="3"/>
        <v>3.240489866695568E-2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convexity</vt:lpstr>
      <vt:lpstr>prelim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Jorik De Waen</dc:creator>
  <cp:lastModifiedBy>Jorik De Waen</cp:lastModifiedBy>
  <dcterms:created xsi:type="dcterms:W3CDTF">2017-04-29T20:58:08Z</dcterms:created>
  <dcterms:modified xsi:type="dcterms:W3CDTF">2017-06-06T21:25:24Z</dcterms:modified>
</cp:coreProperties>
</file>