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ircletel-nextjs\docs\products\01_ACTIVE_PRODUCTS\BizFibreConnect\"/>
    </mc:Choice>
  </mc:AlternateContent>
  <xr:revisionPtr revIDLastSave="0" documentId="8_{2CE23F63-2E6C-4FE3-B263-6DD285010EC3}" xr6:coauthVersionLast="47" xr6:coauthVersionMax="47" xr10:uidLastSave="{00000000-0000-0000-0000-000000000000}"/>
  <bookViews>
    <workbookView xWindow="-108" yWindow="-108" windowWidth="23256" windowHeight="13896" xr2:uid="{D7AC246F-13FC-49D3-BA12-F11618FD62C1}"/>
  </bookViews>
  <sheets>
    <sheet name="BizFibre Connect" sheetId="1" r:id="rId1"/>
  </sheets>
  <externalReferences>
    <externalReference r:id="rId2"/>
  </externalReferences>
  <definedNames>
    <definedName name="__123Graph_A" hidden="1">#REF!</definedName>
    <definedName name="__123Graph_B" hidden="1">#REF!</definedName>
    <definedName name="__123Graph_C" hidden="1">#REF!</definedName>
    <definedName name="__123Graph_D" hidden="1">#REF!</definedName>
    <definedName name="__123Graph_E" hidden="1">#REF!</definedName>
    <definedName name="__123Graph_F" hidden="1">#REF!</definedName>
    <definedName name="__EE1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__eee1" hidden="1">{#N/A,#N/A,FALSE,"Income State.";#N/A,#N/A,FALSE,"B-S"}</definedName>
    <definedName name="__eee2" hidden="1">{#N/A,#N/A,FALSE,"Income State.";#N/A,#N/A,FALSE,"B-S"}</definedName>
    <definedName name="_1_0_0__123Grap" hidden="1">#REF!</definedName>
    <definedName name="_123Grap" hidden="1">#REF!</definedName>
    <definedName name="_EE1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_eee1" hidden="1">{#N/A,#N/A,FALSE,"Income State.";#N/A,#N/A,FALSE,"B-S"}</definedName>
    <definedName name="_eee2" hidden="1">{#N/A,#N/A,FALSE,"Income State.";#N/A,#N/A,FALSE,"B-S"}</definedName>
    <definedName name="_Fill" hidden="1">#REF!</definedName>
    <definedName name="_V2" hidden="1">{#N/A,#N/A,FALSE,"DF001";#N/A,#N/A,FALSE,"DF002";#N/A,#N/A,FALSE,"DF003";#N/A,#N/A,FALSE,"DF004"}</definedName>
    <definedName name="AASS" hidden="1">{#N/A,#N/A,FALSE,"DF001";#N/A,#N/A,FALSE,"DF002";#N/A,#N/A,FALSE,"DF003";#N/A,#N/A,FALSE,"DF004"}</definedName>
    <definedName name="aassa" hidden="1">#REF!</definedName>
    <definedName name="AccessDatabase" hidden="1">"\\tcen-ws-plan2\TMNet Projects\(TMNet) Rollout\Management via TMNet\TMNet Request1.mdb"</definedName>
    <definedName name="AS" hidden="1">{#N/A,#N/A,FALSE,"DF001";#N/A,#N/A,FALSE,"DF002";#N/A,#N/A,FALSE,"DF003";#N/A,#N/A,FALSE,"DF004"}</definedName>
    <definedName name="AS2DocOpenMode" hidden="1">"AS2DocumentEdit"</definedName>
    <definedName name="ASC" hidden="1">{#VALUE!,#N/A,FALSE,0;#N/A,#N/A,FALSE,0;#N/A,#N/A,FALSE,0;#N/A,#N/A,FALSE,0}</definedName>
    <definedName name="AVBC" hidden="1">#REF!</definedName>
    <definedName name="AVSDAS" hidden="1">{#VALUE!,#N/A,FALSE,0;#N/A,#N/A,FALSE,0;#N/A,#N/A,FALSE,0;#N/A,#N/A,FALSE,0}</definedName>
    <definedName name="bbbb" hidden="1">#REF!</definedName>
    <definedName name="CFBank2" hidden="1">{#N/A,#N/A,FALSE,"Income State.";#N/A,#N/A,FALSE,"B-S"}</definedName>
    <definedName name="CIQWBGuid" hidden="1">"2cd8126d-26c3-430c-b7fa-a069e3a1fc62"</definedName>
    <definedName name="Company_Tax_Rate">'[1]Formula Calculation Values'!$B$3</definedName>
    <definedName name="CTEVCTEV05" hidden="1">{#N/A,#N/A,FALSE,"RBS-WG 3"}</definedName>
    <definedName name="dsfd" hidden="1">{#N/A,#N/A,FALSE,"Income State.";#N/A,#N/A,FALSE,"B-S"}</definedName>
    <definedName name="dss" hidden="1">#REF!</definedName>
    <definedName name="e" hidden="1">{#N/A,#N/A,FALSE,"Income State.";#N/A,#N/A,FALSE,"B-S"}</definedName>
    <definedName name="EDFVCSWAQQ" hidden="1">{#N/A,#N/A,FALSE,"DF001";#N/A,#N/A,FALSE,"DF002";#N/A,#N/A,FALSE,"DF003";#N/A,#N/A,FALSE,"DF004"}</definedName>
    <definedName name="eee" hidden="1">{#N/A,#N/A,FALSE,"Income State.";#N/A,#N/A,FALSE,"B-S"}</definedName>
    <definedName name="ENG_BI_EXE_NAME" hidden="1">"BICORE.EXE"</definedName>
    <definedName name="ENG_BI_EXEC_CMD_ARGS" hidden="1">"03304607806807307506509408508403605007003304907412708906908707207908410406808007306906508506509205805607609008308307706705405312513207506708409808107006604906113012310412111410912309811710506807007206509307207707908006208107008305306107209409108207707"</definedName>
    <definedName name="ENG_BI_EXEC_CMD_ARGS_2" hidden="1">"20510491291230991171141141250981161100690670850650870880870880910680650880680830690770620550520580660500480600600500620540630570590580570510630610560600530540580640500600590600490590560600550520600640490640640590590600600500580510630550480600660510500"</definedName>
    <definedName name="ENG_BI_EXEC_CMD_ARGS_3" hidden="1">"61060050061054129128095121126098112110100077069078075072079077076062101119126124100112121103108114108080069088085070080067083082080074085090068074085066085065088077061101101080069088085070080092084102115125108109049065093073090082086078067059057092129"</definedName>
    <definedName name="ENG_BI_EXEC_CMD_ARGS_4" hidden="1">"128096113121098112110099094122102082110110112121101084106114127106115109123102084105114122106114070077098108124102126128079086073069091078068084070083066081083065054125"</definedName>
    <definedName name="ENG_BI_GEN_LIC" hidden="1">"0"</definedName>
    <definedName name="ENG_BI_GEN_LIC_WS" hidden="1">"True"</definedName>
    <definedName name="ENG_BI_LANG_CODE" hidden="1">"en"</definedName>
    <definedName name="ENG_BI_LBI" hidden="1">"IWQJT0OOF5"</definedName>
    <definedName name="ENG_BI_PROFILE_PATH" hidden="1">"\\alchemex-srv\Alchemex\SMIRepos\MAS500\Financial Reports 2-3 (MAS 500)\BICORE_profiler_20120205_123642.csv"</definedName>
    <definedName name="ENG_BI_REPOS_FILE" hidden="1">"\\PASTEL\PASTEL18\CUSTOM\REGISTRATION\alchemex.svd"</definedName>
    <definedName name="ENG_BI_REPOS_PATH" hidden="1">"\\PASTEL\PASTEL18\CUSTOM\REGISTRATION\"</definedName>
    <definedName name="ENG_BI_TLA" hidden="1">"254;226;175;161;143;43;73;63;162;108;107;254;140;232;78;232;69;138;76;57;103;72;258;237;268;55;130;98;231;134;233;111"</definedName>
    <definedName name="ENG_BI_TLA2" hidden="1">"30;252;229;74;239;232;185;173;252;72;123;157;229;238;169;189;181;32;103;232;157;161;134;95;134;164;2;165;22;33;230;119"</definedName>
    <definedName name="ET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FCDV" hidden="1">{#N/A,#N/A,FALSE,"RBS-WG 3"}</definedName>
    <definedName name="fgfdfgfg" hidden="1">#REF!</definedName>
    <definedName name="G" hidden="1">{#N/A,#N/A,FALSE,"SDH NORMAL";#N/A,#N/A,FALSE,"SDH STANDBY";#N/A,#N/A,FALSE,"DC ROW 7 (NORM)";#N/A,#N/A,FALSE,"DC ROW 7 (STBY)"}</definedName>
    <definedName name="geral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GHAN" hidden="1">{#N/A,#N/A,FALSE,"Income State.";#N/A,#N/A,FALSE,"B-S"}</definedName>
    <definedName name="Graph1" hidden="1">#REF!</definedName>
    <definedName name="Graph10" hidden="1">#REF!</definedName>
    <definedName name="Graph11" hidden="1">#REF!</definedName>
    <definedName name="Graph12" hidden="1">#REF!</definedName>
    <definedName name="Graph13" hidden="1">#REF!</definedName>
    <definedName name="Graph15" hidden="1">#REF!</definedName>
    <definedName name="Graph16" hidden="1">#REF!</definedName>
    <definedName name="Graph17" hidden="1">#REF!</definedName>
    <definedName name="Graph18" hidden="1">#REF!</definedName>
    <definedName name="Graph19" hidden="1">#REF!</definedName>
    <definedName name="Graph20" hidden="1">#REF!</definedName>
    <definedName name="Graph21" hidden="1">#REF!</definedName>
    <definedName name="Graph22" hidden="1">#REF!</definedName>
    <definedName name="Graph23" hidden="1">#REF!</definedName>
    <definedName name="Graph24" hidden="1">#REF!</definedName>
    <definedName name="Graph25" hidden="1">#REF!</definedName>
    <definedName name="Graph26" hidden="1">#REF!</definedName>
    <definedName name="Graph27" hidden="1">#REF!</definedName>
    <definedName name="Graph28" hidden="1">#REF!</definedName>
    <definedName name="Graph29" hidden="1">#REF!</definedName>
    <definedName name="Graph3" hidden="1">#REF!</definedName>
    <definedName name="Graph30" hidden="1">#REF!</definedName>
    <definedName name="Graph31" hidden="1">#REF!</definedName>
    <definedName name="Graph32" hidden="1">#REF!</definedName>
    <definedName name="Graph33" hidden="1">#REF!</definedName>
    <definedName name="Graph34" hidden="1">#REF!</definedName>
    <definedName name="Graph35" hidden="1">#REF!</definedName>
    <definedName name="Graph36" hidden="1">#REF!</definedName>
    <definedName name="Graph37" hidden="1">#REF!</definedName>
    <definedName name="Graph38" hidden="1">#REF!</definedName>
    <definedName name="Graph39" hidden="1">#REF!</definedName>
    <definedName name="Graph4" hidden="1">#REF!</definedName>
    <definedName name="Graph40" hidden="1">#REF!</definedName>
    <definedName name="Graph42" hidden="1">#REF!</definedName>
    <definedName name="Graph43" hidden="1">#REF!</definedName>
    <definedName name="Graph44" hidden="1">#REF!</definedName>
    <definedName name="Graph45" hidden="1">#REF!</definedName>
    <definedName name="Graph46" hidden="1">#REF!</definedName>
    <definedName name="Graph47" hidden="1">#REF!</definedName>
    <definedName name="Graph48" hidden="1">#REF!</definedName>
    <definedName name="Graph49" hidden="1">#REF!</definedName>
    <definedName name="Graph5" hidden="1">#REF!</definedName>
    <definedName name="Graph50" hidden="1">#REF!</definedName>
    <definedName name="Graph51" hidden="1">#REF!</definedName>
    <definedName name="Graph52" hidden="1">#REF!</definedName>
    <definedName name="Graph53" hidden="1">#REF!</definedName>
    <definedName name="Graph54" hidden="1">#REF!</definedName>
    <definedName name="Graph55" hidden="1">#REF!</definedName>
    <definedName name="Graph56" hidden="1">#REF!</definedName>
    <definedName name="Graph57" hidden="1">#REF!</definedName>
    <definedName name="Graph58" hidden="1">#REF!</definedName>
    <definedName name="Graph59" hidden="1">#REF!</definedName>
    <definedName name="Graph6" hidden="1">#REF!</definedName>
    <definedName name="Graph7" hidden="1">#REF!</definedName>
    <definedName name="Graph8" hidden="1">#REF!</definedName>
    <definedName name="Graph9" hidden="1">#REF!</definedName>
    <definedName name="hh" hidden="1">{#VALUE!,#N/A,FALSE,0;#N/A,#N/A,FALSE,0;#N/A,#N/A,FALSE,0;#N/A,#N/A,FALSE,0}</definedName>
    <definedName name="HTML_CodePage" hidden="1">1252</definedName>
    <definedName name="HTML_Control" hidden="1">{"'Accom Stac B'!$E$50:$F$50"}</definedName>
    <definedName name="HTML_Description" hidden="1">""</definedName>
    <definedName name="HTML_Email" hidden="1">""</definedName>
    <definedName name="HTML_Header" hidden="1">"Accom Stac B"</definedName>
    <definedName name="HTML_LastUpdate" hidden="1">"2001-12-05"</definedName>
    <definedName name="HTML_LineAfter" hidden="1">FALSE</definedName>
    <definedName name="HTML_LineBefore" hidden="1">FALSE</definedName>
    <definedName name="HTML_Name" hidden="1">"NAUSHAD (033 - 3950400)"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"D:\My Documents\GSM\ML10050\MyHTML.htm"</definedName>
    <definedName name="HTML_PathTemplate" hidden="1">"C:\Mes documents\HTMLTemp.htm"</definedName>
    <definedName name="HTML_Title" hidden="1">"ML10050_Planfile"</definedName>
    <definedName name="INFO_BI_EXE_NAME" hidden="1">"BICORE.EXE"</definedName>
    <definedName name="INFO_EXE_SERVER_PATH" hidden="1">"C:\Pastel18\Custom\SageIntelligence\BICORE.EXE"</definedName>
    <definedName name="INFO_INSTANCE_ID" hidden="1">"0"</definedName>
    <definedName name="INFO_INSTANCE_NAME" hidden="1">"Management Pack IFRS D-2-1 (P v12)_20140219_14_23_52_2323.xls"</definedName>
    <definedName name="INFO_REPORT_CODE" hidden="1">"P10-FI22-2-1"</definedName>
    <definedName name="INFO_REPORT_ID" hidden="1">"2"</definedName>
    <definedName name="INFO_REPORT_NAAM" hidden="1">"Financial Reports 2-0 (MAS 500)"</definedName>
    <definedName name="INFO_REPORT_NAME" hidden="1">"Management Pack IFRS D-2-1 (P v12)"</definedName>
    <definedName name="INFO_RUN_USER" hidden="1">""</definedName>
    <definedName name="INFO_RUN_WORKSTATION" hidden="1">"CK-BUSUMA-01"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GROWTH" hidden="1">"c1924"</definedName>
    <definedName name="IQ_ACCT_RECV_1YR_ANN_GROWTH" hidden="1">"c1919"</definedName>
    <definedName name="IQ_ACCT_RECV_2YR_ANN_GROWTH" hidden="1">"c1920"</definedName>
    <definedName name="IQ_ACCT_RECV_3YR_ANN_GROWTH" hidden="1">"c1921"</definedName>
    <definedName name="IQ_ACCT_RECV_5YR_ANN_GROWTH" hidden="1">"c1922"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GROWTH" hidden="1">"c18"</definedName>
    <definedName name="IQ_ALLOWANCE_1YR_ANN_GROWTH" hidden="1">"c19"</definedName>
    <definedName name="IQ_ALLOWANCE_2YR_ANN_GROWTH" hidden="1">"c20"</definedName>
    <definedName name="IQ_ALLOWANCE_3YR_ANN_GROWTH" hidden="1">"c21"</definedName>
    <definedName name="IQ_ALLOWANCE_5YR_ANN_GROWTH" hidden="1">"c22"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DAILY_VOL" hidden="1">"c65"</definedName>
    <definedName name="IQ_AVG_INT_BEAR_LIAB" hidden="1">"c66"</definedName>
    <definedName name="IQ_AVG_INT_BEAR_LIAB_10YR_ANN_GROWTH" hidden="1">"c67"</definedName>
    <definedName name="IQ_AVG_INT_BEAR_LIAB_1YR_ANN_GROWTH" hidden="1">"c68"</definedName>
    <definedName name="IQ_AVG_INT_BEAR_LIAB_2YR_ANN_GROWTH" hidden="1">"c69"</definedName>
    <definedName name="IQ_AVG_INT_BEAR_LIAB_3YR_ANN_GROWTH" hidden="1">"c70"</definedName>
    <definedName name="IQ_AVG_INT_BEAR_LIAB_5YR_ANN_GROWTH" hidden="1">"c71"</definedName>
    <definedName name="IQ_AVG_INT_BEAR_LIAB_7YR_ANN_GROWTH" hidden="1">"c72"</definedName>
    <definedName name="IQ_AVG_INT_EARN_ASSETS" hidden="1">"c73"</definedName>
    <definedName name="IQ_AVG_INT_EARN_ASSETS_10YR_ANN_GROWTH" hidden="1">"c74"</definedName>
    <definedName name="IQ_AVG_INT_EARN_ASSETS_1YR_ANN_GROWTH" hidden="1">"c75"</definedName>
    <definedName name="IQ_AVG_INT_EARN_ASSETS_2YR_ANN_GROWTH" hidden="1">"c76"</definedName>
    <definedName name="IQ_AVG_INT_EARN_ASSETS_3YR_ANN_GROWTH" hidden="1">"c77"</definedName>
    <definedName name="IQ_AVG_INT_EARN_ASSETS_5YR_ANN_GROWTH" hidden="1">"c78"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ROK_COMISSION" hidden="1">"c98"</definedName>
    <definedName name="IQ_BUILDINGS" hidden="1">"c99"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PEX" hidden="1">"c103"</definedName>
    <definedName name="IQ_CAPEX_10YR_ANN_GROWTH" hidden="1">"c104"</definedName>
    <definedName name="IQ_CAPEX_1YR_ANN_GROWTH" hidden="1">"c105"</definedName>
    <definedName name="IQ_CAPEX_2YR_ANN_GROWTH" hidden="1">"c106"</definedName>
    <definedName name="IQ_CAPEX_3YR_ANN_GROWTH" hidden="1">"c107"</definedName>
    <definedName name="IQ_CAPEX_5YR_ANN_GROWTH" hidden="1">"c108"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"c2076"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INTEREST" hidden="1">"c120"</definedName>
    <definedName name="IQ_CASH_INVEST" hidden="1">"c121"</definedName>
    <definedName name="IQ_CASH_OPER" hidden="1">"c122"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GROWTH" hidden="1">"c126"</definedName>
    <definedName name="IQ_CFO_1YR_ANN_GROWTH" hidden="1">"c127"</definedName>
    <definedName name="IQ_CFO_2YR_ANN_GROWTH" hidden="1">"c128"</definedName>
    <definedName name="IQ_CFO_3YR_ANN_GROWTH" hidden="1">"c129"</definedName>
    <definedName name="IQ_CFO_5YR_ANN_GROWTH" hidden="1">"c130"</definedName>
    <definedName name="IQ_CFO_7YR_ANN_GROWTH" hidden="1">"c131"</definedName>
    <definedName name="IQ_CFO_CURRENT_LIAB" hidden="1">"c132"</definedName>
    <definedName name="IQ_CH" hidden="1">110000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WORKING_CAPITAL" hidden="1">"c1909"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ED" hidden="1">"c2681"</definedName>
    <definedName name="IQ_CLASSA_OPTIONS_GRANTED" hidden="1">"c2680"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GROWTH" hidden="1">"c191"</definedName>
    <definedName name="IQ_COMMON_EQUITY_1YR_ANN_GROWTH" hidden="1">"c192"</definedName>
    <definedName name="IQ_COMMON_EQUITY_2YR_ANN_GROWTH" hidden="1">"c193"</definedName>
    <definedName name="IQ_COMMON_EQUITY_3YR_ANN_GROWTH" hidden="1">"c194"</definedName>
    <definedName name="IQ_COMMON_EQUITY_5YR_ANN_GROWTH" hidden="1">"c195"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ERT" hidden="1">"c2536"</definedName>
    <definedName name="IQ_CONVERT_PCT" hidden="1">"c2537"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IT" hidden="1">"c1570"</definedName>
    <definedName name="IQ_CURRENT_PORT_DEBT_UTI" hidden="1">"c1571"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IT" hidden="1">"c254"</definedName>
    <definedName name="IQ_DA_CF_UTI" hidden="1">"c255"</definedName>
    <definedName name="IQ_DA_FIN" hidden="1">"c256"</definedName>
    <definedName name="IQ_DA_INS" hidden="1">"c257"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IT" hidden="1">"c297"</definedName>
    <definedName name="IQ_DEF_CHARGES_LT_UTI" hidden="1">"c298"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PAYOUT" hidden="1">"c3005"</definedName>
    <definedName name="IQ_DISTRIBUTABLE_CASH_SHARE" hidden="1">"c3003"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GROWTH" hidden="1">"c337"</definedName>
    <definedName name="IQ_DPS_1YR_ANN_GROWTH" hidden="1">"c338"</definedName>
    <definedName name="IQ_DPS_2YR_ANN_GROWTH" hidden="1">"c339"</definedName>
    <definedName name="IQ_DPS_3YR_ANN_GROWTH" hidden="1">"c340"</definedName>
    <definedName name="IQ_DPS_5YR_ANN_GROWTH" hidden="1">"c341"</definedName>
    <definedName name="IQ_DPS_7YR_ANN_GROWTH" hidden="1">"c342"</definedName>
    <definedName name="IQ_EARNING_ASSET_YIELD" hidden="1">"c343"</definedName>
    <definedName name="IQ_EARNING_CO" hidden="1">"c344"</definedName>
    <definedName name="IQ_EARNING_CO_10YR_ANN_GROWTH" hidden="1">"c345"</definedName>
    <definedName name="IQ_EARNING_CO_1YR_ANN_GROWTH" hidden="1">"c346"</definedName>
    <definedName name="IQ_EARNING_CO_2YR_ANN_GROWTH" hidden="1">"c347"</definedName>
    <definedName name="IQ_EARNING_CO_3YR_ANN_GROWTH" hidden="1">"c348"</definedName>
    <definedName name="IQ_EARNING_CO_5YR_ANN_GROWTH" hidden="1">"c349"</definedName>
    <definedName name="IQ_EARNING_CO_7YR_ANN_GROWTH" hidden="1">"c350"</definedName>
    <definedName name="IQ_EARNING_CO_MARGIN" hidden="1">"c351"</definedName>
    <definedName name="IQ_EBIT" hidden="1">"c352"</definedName>
    <definedName name="IQ_EBIT_10YR_ANN_GROWTH" hidden="1">"c353"</definedName>
    <definedName name="IQ_EBIT_1YR_ANN_GROWTH" hidden="1">"c354"</definedName>
    <definedName name="IQ_EBIT_2YR_ANN_GROWTH" hidden="1">"c355"</definedName>
    <definedName name="IQ_EBIT_3YR_ANN_GROWTH" hidden="1">"c356"</definedName>
    <definedName name="IQ_EBIT_5YR_ANN_GROWTH" hidden="1">"c357"</definedName>
    <definedName name="IQ_EBIT_7YR_ANN_GROWTH" hidden="1">"c358"</definedName>
    <definedName name="IQ_EBIT_INT" hidden="1">"c360"</definedName>
    <definedName name="IQ_EBIT_MARGIN" hidden="1">"c359"</definedName>
    <definedName name="IQ_EBIT_OVER_IE" hidden="1">"c1369"</definedName>
    <definedName name="IQ_EBITA" hidden="1">"c1910"</definedName>
    <definedName name="IQ_EBITA_10YR_ANN_GROWTH" hidden="1">"c1954"</definedName>
    <definedName name="IQ_EBITA_1YR_ANN_GROWTH" hidden="1">"c1949"</definedName>
    <definedName name="IQ_EBITA_2YR_ANN_GROWTH" hidden="1">"c1950"</definedName>
    <definedName name="IQ_EBITA_3YR_ANN_GROWTH" hidden="1">"c1951"</definedName>
    <definedName name="IQ_EBITA_5YR_ANN_GROWTH" hidden="1">"c1952"</definedName>
    <definedName name="IQ_EBITA_7YR_ANN_GROWTH" hidden="1">"c1953"</definedName>
    <definedName name="IQ_EBITA_MARGIN" hidden="1">"c1963"</definedName>
    <definedName name="IQ_EBITDA" hidden="1">"c361"</definedName>
    <definedName name="IQ_EBITDA_10YR_ANN_GROWTH" hidden="1">"c362"</definedName>
    <definedName name="IQ_EBITDA_1YR_ANN_GROWTH" hidden="1">"c363"</definedName>
    <definedName name="IQ_EBITDA_2YR_ANN_GROWTH" hidden="1">"c364"</definedName>
    <definedName name="IQ_EBITDA_3YR_ANN_GROWTH" hidden="1">"c365"</definedName>
    <definedName name="IQ_EBITDA_5YR_ANN_GROWTH" hidden="1">"c366"</definedName>
    <definedName name="IQ_EBITDA_7YR_ANN_GROWTH" hidden="1">"c367"</definedName>
    <definedName name="IQ_EBITDA_CAPEX_INT" hidden="1">"c368"</definedName>
    <definedName name="IQ_EBITDA_CAPEX_OVER_TOTAL_IE" hidden="1">"c1370"</definedName>
    <definedName name="IQ_EBITDA_EST" hidden="1">"c369"</definedName>
    <definedName name="IQ_EBITDA_HIGH_EST" hidden="1">"c370"</definedName>
    <definedName name="IQ_EBITDA_INT" hidden="1">"c373"</definedName>
    <definedName name="IQ_EBITDA_LOW_EST" hidden="1">"c371"</definedName>
    <definedName name="IQ_EBITDA_MARGIN" hidden="1">"c372"</definedName>
    <definedName name="IQ_EBITDA_MEDIAN_EST" hidden="1">"c1663"</definedName>
    <definedName name="IQ_EBITDA_NUM_EST" hidden="1">"c374"</definedName>
    <definedName name="IQ_EBITDA_OVER_TOTAL_IE" hidden="1">"c1371"</definedName>
    <definedName name="IQ_EBITDA_STDDEV_EST" hidden="1">"c375"</definedName>
    <definedName name="IQ_EBITDAR" hidden="1">"c2989"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IT" hidden="1">"c389"</definedName>
    <definedName name="IQ_EBT_UTI" hidden="1">"c390"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GROWTH" hidden="1">"c393"</definedName>
    <definedName name="IQ_EPS_1YR_ANN_GROWTH" hidden="1">"c394"</definedName>
    <definedName name="IQ_EPS_2YR_ANN_GROWTH" hidden="1">"c395"</definedName>
    <definedName name="IQ_EPS_3YR_ANN_GROWTH" hidden="1">"c396"</definedName>
    <definedName name="IQ_EPS_5YR_ANN_GROWTH" hidden="1">"c397"</definedName>
    <definedName name="IQ_EPS_7YR_ANN_GROWTH" hidden="1">"c398"</definedName>
    <definedName name="IQ_EPS_EST" hidden="1">"c399"</definedName>
    <definedName name="IQ_EPS_HIGH_EST" hidden="1">"c400"</definedName>
    <definedName name="IQ_EPS_LOW_EST" hidden="1">"c401"</definedName>
    <definedName name="IQ_EPS_MEDIAN_EST" hidden="1">"c1661"</definedName>
    <definedName name="IQ_EPS_NORM" hidden="1">"c1902"</definedName>
    <definedName name="IQ_EPS_NUM_EST" hidden="1">"c402"</definedName>
    <definedName name="IQ_EPS_STDDEV_EST" hidden="1">"c403"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CURRENCY" hidden="1">"c2140"</definedName>
    <definedName name="IQ_EST_DATE" hidden="1">"c1634"</definedName>
    <definedName name="IQ_EST_EPS_GROWTH_1YR" hidden="1">"c1636"</definedName>
    <definedName name="IQ_EST_EPS_GROWTH_5YR" hidden="1">"c1655"</definedName>
    <definedName name="IQ_EST_EPS_GROWTH_Q_1YR" hidden="1">"c1641"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XCHANGE" hidden="1">"c405"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H" hidden="1">100000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DEBT_CURRENT" hidden="1">"c429"</definedName>
    <definedName name="IQ_FIN_DIV_DEBT_LT" hidden="1">"c430"</definedName>
    <definedName name="IQ_FIN_DIV_EXP" hidden="1">"c431"</definedName>
    <definedName name="IQ_FIN_DIV_INT_EXP" hidden="1">"c432"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REV" hidden="1">"c437"</definedName>
    <definedName name="IQ_FINANCING_CASH" hidden="1">"c1405"</definedName>
    <definedName name="IQ_FINANCING_CASH_SUPPL" hidden="1">"c1406"</definedName>
    <definedName name="IQ_FINISHED_INV" hidden="1">"c438"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OODWILL_NET" hidden="1">"c1380"</definedName>
    <definedName name="IQ_GP" hidden="1">"c511"</definedName>
    <definedName name="IQ_GP_10YR_ANN_GROWTH" hidden="1">"c512"</definedName>
    <definedName name="IQ_GP_1YR_ANN_GROWTH" hidden="1">"c513"</definedName>
    <definedName name="IQ_GP_2YR_ANN_GROWTH" hidden="1">"c514"</definedName>
    <definedName name="IQ_GP_3YR_ANN_GROWTH" hidden="1">"c515"</definedName>
    <definedName name="IQ_GP_5YR_ANN_GROWTH" hidden="1">"c516"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GROWTH" hidden="1">"c522"</definedName>
    <definedName name="IQ_GROSS_LOANS_1YR_ANN_GROWTH" hidden="1">"c523"</definedName>
    <definedName name="IQ_GROSS_LOANS_2YR_ANN_GROWTH" hidden="1">"c524"</definedName>
    <definedName name="IQ_GROSS_LOANS_3YR_ANN_GROWTH" hidden="1">"c525"</definedName>
    <definedName name="IQ_GROSS_LOANS_5YR_ANN_GROWTH" hidden="1">"c526"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IT" hidden="1">"c1480"</definedName>
    <definedName name="IQ_GW_INTAN_AMORT_UTI" hidden="1">"c1481"</definedName>
    <definedName name="IQ_HIGH_TARGET_PRICE" hidden="1">"c1651"</definedName>
    <definedName name="IQ_HIGHPRICE" hidden="1">"c545"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GROWTH" hidden="1">"c1930"</definedName>
    <definedName name="IQ_INV_1YR_ANN_GROWTH" hidden="1">"c1925"</definedName>
    <definedName name="IQ_INV_2YR_ANN_GROWTH" hidden="1">"c1926"</definedName>
    <definedName name="IQ_INV_3YR_ANN_GROWTH" hidden="1">"c1927"</definedName>
    <definedName name="IQ_INV_5YR_ANN_GROWTH" hidden="1">"c1928"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IT" hidden="1">"c633"</definedName>
    <definedName name="IQ_INVEST_LOANS_CF_UTI" hidden="1">"c634"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IT" hidden="1">"c642"</definedName>
    <definedName name="IQ_INVEST_SECURITY_CF_UTI" hidden="1">"c643"</definedName>
    <definedName name="IQ_IPRD" hidden="1">"c644"</definedName>
    <definedName name="IQ_ISS_DEBT_NET" hidden="1">"c1391"</definedName>
    <definedName name="IQ_ISS_STOCK_NET" hidden="1">"c1601"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GROWTH" hidden="1">"c1942"</definedName>
    <definedName name="IQ_LFCF_1YR_ANN_GROWTH" hidden="1">"c1937"</definedName>
    <definedName name="IQ_LFCF_2YR_ANN_GROWTH" hidden="1">"c1938"</definedName>
    <definedName name="IQ_LFCF_3YR_ANN_GROWTH" hidden="1">"c1939"</definedName>
    <definedName name="IQ_LFCF_5YR_ANN_GROWTH" hidden="1">"c1940"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IT" hidden="1">"c686"</definedName>
    <definedName name="IQ_LT_DEBT_ISSUED_UTI" hidden="1">"c687"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ACHINERY" hidden="1">"c711"</definedName>
    <definedName name="IQ_MAINT_CAPEX" hidden="1">"c2947"</definedName>
    <definedName name="IQ_MAINT_REPAIR" hidden="1">"c2087"</definedName>
    <definedName name="IQ_MARKET_CAP_LFCF" hidden="1">"c2209"</definedName>
    <definedName name="IQ_MARKETCAP" hidden="1">"c712"</definedName>
    <definedName name="IQ_MARKETING" hidden="1">"c2239"</definedName>
    <definedName name="IQ_MC_RATIO" hidden="1">"c2783"</definedName>
    <definedName name="IQ_MC_STATUTORY_SURPLUS" hidden="1">"c2772"</definedName>
    <definedName name="IQ_MEDIAN_TARGET_PRICE" hidden="1">"c1650"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M_ACCOUNT" hidden="1">"c743"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MTD" hidden="1">800000</definedName>
    <definedName name="IQ_NAMES_REVISION_DATE_" hidden="1">41666.7099189815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GROWTH" hidden="1">"c758"</definedName>
    <definedName name="IQ_NET_INT_INC_1YR_ANN_GROWTH" hidden="1">"c759"</definedName>
    <definedName name="IQ_NET_INT_INC_2YR_ANN_GROWTH" hidden="1">"c760"</definedName>
    <definedName name="IQ_NET_INT_INC_3YR_ANN_GROWTH" hidden="1">"c761"</definedName>
    <definedName name="IQ_NET_INT_INC_5YR_ANN_GROWTH" hidden="1">"c762"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GROWTH" hidden="1">"c773"</definedName>
    <definedName name="IQ_NET_LOANS_1YR_ANN_GROWTH" hidden="1">"c774"</definedName>
    <definedName name="IQ_NET_LOANS_2YR_ANN_GROWTH" hidden="1">"c775"</definedName>
    <definedName name="IQ_NET_LOANS_3YR_ANN_GROWTH" hidden="1">"c776"</definedName>
    <definedName name="IQ_NET_LOANS_5YR_ANN_GROWTH" hidden="1">"c777"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RITTEN" hidden="1">"c2728"</definedName>
    <definedName name="IQ_NEW_PREM" hidden="1">"c2785"</definedName>
    <definedName name="IQ_NI" hidden="1">"c781"</definedName>
    <definedName name="IQ_NI_10YR_ANN_GROWTH" hidden="1">"c782"</definedName>
    <definedName name="IQ_NI_1YR_ANN_GROWTH" hidden="1">"c783"</definedName>
    <definedName name="IQ_NI_2YR_ANN_GROWTH" hidden="1">"c784"</definedName>
    <definedName name="IQ_NI_3YR_ANN_GROWTH" hidden="1">"c785"</definedName>
    <definedName name="IQ_NI_5YR_ANN_GROWTH" hidden="1">"c786"</definedName>
    <definedName name="IQ_NI_7YR_ANN_GROWTH" hidden="1">"c787"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MARGIN" hidden="1">"c794"</definedName>
    <definedName name="IQ_NI_NORM" hidden="1">"c1901"</definedName>
    <definedName name="IQ_NI_NORM_10YR_ANN_GROWTH" hidden="1">"c1960"</definedName>
    <definedName name="IQ_NI_NORM_1YR_ANN_GROWTH" hidden="1">"c1955"</definedName>
    <definedName name="IQ_NI_NORM_2YR_ANN_GROWTH" hidden="1">"c1956"</definedName>
    <definedName name="IQ_NI_NORM_3YR_ANN_GROWTH" hidden="1">"c1957"</definedName>
    <definedName name="IQ_NI_NORM_5YR_ANN_GROWTH" hidden="1">"c1958"</definedName>
    <definedName name="IQ_NI_NORM_7YR_ANN_GROWTH" hidden="1">"c1959"</definedName>
    <definedName name="IQ_NI_NORM_MARGIN" hidden="1">"c1964"</definedName>
    <definedName name="IQ_NI_SFAS" hidden="1">"c795"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GROWTH" hidden="1">"c803"</definedName>
    <definedName name="IQ_NON_INT_INC_1YR_ANN_GROWTH" hidden="1">"c804"</definedName>
    <definedName name="IQ_NON_INT_INC_2YR_ANN_GROWTH" hidden="1">"c805"</definedName>
    <definedName name="IQ_NON_INT_INC_3YR_ANN_GROWTH" hidden="1">"c806"</definedName>
    <definedName name="IQ_NON_INT_INC_5YR_ANN_GROWTH" hidden="1">"c807"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GROWTH" hidden="1">"c811"</definedName>
    <definedName name="IQ_NON_PERF_ASSETS_1YR_ANN_GROWTH" hidden="1">"c812"</definedName>
    <definedName name="IQ_NON_PERF_ASSETS_2YR_ANN_GROWTH" hidden="1">"c813"</definedName>
    <definedName name="IQ_NON_PERF_ASSETS_3YR_ANN_GROWTH" hidden="1">"c814"</definedName>
    <definedName name="IQ_NON_PERF_ASSETS_5YR_ANN_GROWTH" hidden="1">"c815"</definedName>
    <definedName name="IQ_NON_PERF_ASSETS_7YR_ANN_GROWTH" hidden="1">"c816"</definedName>
    <definedName name="IQ_NON_PERF_ASSETS_TOTAL_ASSETS" hidden="1">"c817"</definedName>
    <definedName name="IQ_NON_PERF_LOANS_10YR_ANN_GROWTH" hidden="1">"c818"</definedName>
    <definedName name="IQ_NON_PERF_LOANS_1YR_ANN_GROWTH" hidden="1">"c819"</definedName>
    <definedName name="IQ_NON_PERF_LOANS_2YR_ANN_GROWTH" hidden="1">"c820"</definedName>
    <definedName name="IQ_NON_PERF_LOANS_3YR_ANN_GROWTH" hidden="1">"c821"</definedName>
    <definedName name="IQ_NON_PERF_LOANS_5YR_ANN_GROWTH" hidden="1">"c822"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GROWTH" hidden="1">"c830"</definedName>
    <definedName name="IQ_NPPE_1YR_ANN_GROWTH" hidden="1">"c831"</definedName>
    <definedName name="IQ_NPPE_2YR_ANN_GROWTH" hidden="1">"c832"</definedName>
    <definedName name="IQ_NPPE_3YR_ANN_GROWTH" hidden="1">"c833"</definedName>
    <definedName name="IQ_NPPE_5YR_ANN_GROWTH" hidden="1">"c834"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IT" hidden="1">"c853"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IT" hidden="1">"c940"</definedName>
    <definedName name="IQ_OTHER_LIAB_LT_UTI" hidden="1">"c941"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ED" hidden="1">"c2688"</definedName>
    <definedName name="IQ_OTHER_OPTIONS_GRANTED" hidden="1">"c2687"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NORMALIZED" hidden="1">"c2207"</definedName>
    <definedName name="IQ_PE_RATIO" hidden="1">"c1610"</definedName>
    <definedName name="IQ_PENSION" hidden="1">"c1031"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RE_OPEN_COST" hidden="1">"c1040"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IT" hidden="1">"c1058"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ICE_OVER_BVPS" hidden="1">"c1412"</definedName>
    <definedName name="IQ_PRICE_OVER_LTM_EPS" hidden="1">"c1413"</definedName>
    <definedName name="IQ_PRICE_TARGET" hidden="1">"c82"</definedName>
    <definedName name="IQ_PRICEDATE" hidden="1">"c1069"</definedName>
    <definedName name="IQ_PRICING_DATE" hidden="1">"c1613"</definedName>
    <definedName name="IQ_PRIMARY_INDUSTRY" hidden="1">"c1070"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GROWTH" hidden="1">"c1077"</definedName>
    <definedName name="IQ_PROVISION_1YR_ANN_GROWTH" hidden="1">"c1078"</definedName>
    <definedName name="IQ_PROVISION_2YR_ANN_GROWTH" hidden="1">"c1079"</definedName>
    <definedName name="IQ_PROVISION_3YR_ANN_GROWTH" hidden="1">"c1080"</definedName>
    <definedName name="IQ_PROVISION_5YR_ANN_GROWTH" hidden="1">"c1081"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QTD" hidden="1">750000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DEEM_PREF_STOCK" hidden="1">"c1417"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ICTED_CASH" hidden="1">"c1103"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"c2903"</definedName>
    <definedName name="IQ_RETAIL_ACQUIRED_OWNED_STORES" hidden="1">"c2895"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UTI" hidden="1">"c1125"</definedName>
    <definedName name="IQ_REVENUE" hidden="1">"c1422"</definedName>
    <definedName name="IQ_REVENUE_EST" hidden="1">"c1126"</definedName>
    <definedName name="IQ_REVENUE_HIGH_EST" hidden="1">"c1127"</definedName>
    <definedName name="IQ_REVENUE_LOW_EST" hidden="1">"c1128"</definedName>
    <definedName name="IQ_REVENUE_MEDIAN_EST" hidden="1">"c1662"</definedName>
    <definedName name="IQ_REVENUE_NUM_EST" hidden="1">"c1129"</definedName>
    <definedName name="IQ_REVISION_DATE_" hidden="1">39237.4527662037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OWN" hidden="1">"c1153"</definedName>
    <definedName name="IQ_SECURITY_RESELL" hidden="1">"c1154"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IT" hidden="1">"c1194"</definedName>
    <definedName name="IQ_ST_DEBT_REPAID_UTI" hidden="1">"c1195"</definedName>
    <definedName name="IQ_ST_DEBT_UTI" hidden="1">"c1196"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RIKE_PRICE_ISSUED" hidden="1">"c1645"</definedName>
    <definedName name="IQ_STRIKE_PRICE_OS" hidden="1">"c1646"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STDDEV" hidden="1">"c1654"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GROWTH" hidden="1">"c1936"</definedName>
    <definedName name="IQ_TBV_1YR_ANN_GROWTH" hidden="1">"c1931"</definedName>
    <definedName name="IQ_TBV_2YR_ANN_GROWTH" hidden="1">"c1932"</definedName>
    <definedName name="IQ_TBV_3YR_ANN_GROWTH" hidden="1">"c1933"</definedName>
    <definedName name="IQ_TBV_5YR_ANN_GROWTH" hidden="1">"c1934"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GROWTH" hidden="1">"c1235"</definedName>
    <definedName name="IQ_TOTAL_ASSETS_1YR_ANN_GROWTH" hidden="1">"c1236"</definedName>
    <definedName name="IQ_TOTAL_ASSETS_2YR_ANN_GROWTH" hidden="1">"c1237"</definedName>
    <definedName name="IQ_TOTAL_ASSETS_3YR_ANN_GROWTH" hidden="1">"c1238"</definedName>
    <definedName name="IQ_TOTAL_ASSETS_5YR_ANN_GROWTH" hidden="1">"c1239"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GROWTH" hidden="1">"c1268"</definedName>
    <definedName name="IQ_TOTAL_EQUITY_1YR_ANN_GROWTH" hidden="1">"c1269"</definedName>
    <definedName name="IQ_TOTAL_EQUITY_2YR_ANN_GROWTH" hidden="1">"c1270"</definedName>
    <definedName name="IQ_TOTAL_EQUITY_3YR_ANN_GROWTH" hidden="1">"c1271"</definedName>
    <definedName name="IQ_TOTAL_EQUITY_5YR_ANN_GROWTH" hidden="1">"c1272"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GROWTH" hidden="1">"c1295"</definedName>
    <definedName name="IQ_TOTAL_REV_1YR_ANN_GROWTH" hidden="1">"c1296"</definedName>
    <definedName name="IQ_TOTAL_REV_2YR_ANN_GROWTH" hidden="1">"c1297"</definedName>
    <definedName name="IQ_TOTAL_REV_3YR_ANN_GROWTH" hidden="1">"c1298"</definedName>
    <definedName name="IQ_TOTAL_REV_5YR_ANN_GROWTH" hidden="1">"c1299"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DA" hidden="1">"c2381"</definedName>
    <definedName name="IQ_TR_ACQ_FILING_CURRENCY" hidden="1">"c3033"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DA" hidden="1">"c2334"</definedName>
    <definedName name="IQ_TR_TARGET_FILING_CURRENCY" hidden="1">"c3034"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GROWTH" hidden="1">"c1948"</definedName>
    <definedName name="IQ_UFCF_1YR_ANN_GROWTH" hidden="1">"c1943"</definedName>
    <definedName name="IQ_UFCF_2YR_ANN_GROWTH" hidden="1">"c1944"</definedName>
    <definedName name="IQ_UFCF_3YR_ANN_GROWTH" hidden="1">"c1945"</definedName>
    <definedName name="IQ_UFCF_5YR_ANN_GROWTH" hidden="1">"c1946"</definedName>
    <definedName name="IQ_UFCF_7YR_ANN_GROWTH" hidden="1">"c1947"</definedName>
    <definedName name="IQ_UFCF_MARGIN" hidden="1">"c1962"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IP_INV" hidden="1">"c1335"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DMONTH" hidden="1">130000</definedName>
    <definedName name="IQ_Z_SCORE" hidden="1">"c1339"</definedName>
    <definedName name="J" hidden="1">{#N/A,#N/A,FALSE,"SDH NORMAL";#N/A,#N/A,FALSE,"SDH STANDBY";#N/A,#N/A,FALSE,"DC ROW 7 (NORM)";#N/A,#N/A,FALSE,"DC ROW 7 (STBY)"}</definedName>
    <definedName name="jajaj" hidden="1">{#N/A,#N/A,FALSE,"Income State.";#N/A,#N/A,FALSE,"B-S"}</definedName>
    <definedName name="jajaj1" hidden="1">{#N/A,#N/A,FALSE,"Income State.";#N/A,#N/A,FALSE,"B-S"}</definedName>
    <definedName name="jasd" hidden="1">#REF!</definedName>
    <definedName name="jjj" hidden="1">#REF!</definedName>
    <definedName name="jjjj" hidden="1">#REF!</definedName>
    <definedName name="k" hidden="1">#REF!</definedName>
    <definedName name="l" hidden="1">{#N/A,#N/A,FALSE,"Income State.";#N/A,#N/A,FALSE,"B-S"}</definedName>
    <definedName name="LALAS" hidden="1">{#N/A,#N/A,FALSE,"DF001";#N/A,#N/A,FALSE,"DF002";#N/A,#N/A,FALSE,"DF003";#N/A,#N/A,FALSE,"DF004"}</definedName>
    <definedName name="LOAN" hidden="1">{#N/A,#N/A,FALSE,"Income State.";#N/A,#N/A,FALSE,"B-S"}</definedName>
    <definedName name="LOAN1" hidden="1">{#N/A,#N/A,FALSE,"Income State.";#N/A,#N/A,FALSE,"B-S"}</definedName>
    <definedName name="LOAN2" hidden="1">{#N/A,#N/A,FALSE,"Income State.";#N/A,#N/A,FALSE,"B-S"}</definedName>
    <definedName name="LSGLSG03" hidden="1">{#N/A,#N/A,FALSE,"RBS-WG 3"}</definedName>
    <definedName name="LYO_OLR" hidden="1">{#N/A,#N/A,FALSE,"SDH NORMAL";#N/A,#N/A,FALSE,"SDH STANDBY";#N/A,#N/A,FALSE,"DC ROW 7 (NORM)";#N/A,#N/A,FALSE,"DC ROW 7 (STBY)"}</definedName>
    <definedName name="MLUMHJ" hidden="1">{#N/A,#N/A,FALSE,"DF001";#N/A,#N/A,FALSE,"DF002";#N/A,#N/A,FALSE,"DF003";#N/A,#N/A,FALSE,"DF004"}</definedName>
    <definedName name="mmm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norm" hidden="1">{#N/A,#N/A,FALSE,"SDH NORMAL";#N/A,#N/A,FALSE,"SDH STANDBY";#N/A,#N/A,FALSE,"DC ROW 7 (NORM)";#N/A,#N/A,FALSE,"DC ROW 7 (STBY)"}</definedName>
    <definedName name="PBNPMX" hidden="1">{#N/A,#N/A,FALSE,"DF001";#N/A,#N/A,FALSE,"DF002";#N/A,#N/A,FALSE,"DF003";#N/A,#N/A,FALSE,"DF004"}</definedName>
    <definedName name="PresentationCF" hidden="1">{#N/A,#N/A,FALSE,"Income State.";#N/A,#N/A,FALSE,"B-S"}</definedName>
    <definedName name="Q" hidden="1">{#N/A,#N/A,FALSE,"DF001";#N/A,#N/A,FALSE,"DF002";#N/A,#N/A,FALSE,"DF003";#N/A,#N/A,FALSE,"DF004"}</definedName>
    <definedName name="QWERT" hidden="1">#REF!</definedName>
    <definedName name="QWWW" hidden="1">{#N/A,#N/A,FALSE,"DF001";#N/A,#N/A,FALSE,"DF002";#N/A,#N/A,FALSE,"DF003";#N/A,#N/A,FALSE,"DF004"}</definedName>
    <definedName name="res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Risk">[1]USD!$P$4</definedName>
    <definedName name="ROE">[1]USD!$P$3</definedName>
    <definedName name="SAPBEXrevision" hidden="1">2</definedName>
    <definedName name="SAPBEXsysID" hidden="1">"BW3"</definedName>
    <definedName name="SAPBEXwbID" hidden="1">"3RTWTWFDDYC0RIZX90UH2VKZ8"</definedName>
    <definedName name="sencount" hidden="1">2</definedName>
    <definedName name="SSSSS" hidden="1">{#N/A,#N/A,FALSE,"DF001";#N/A,#N/A,FALSE,"DF002";#N/A,#N/A,FALSE,"DF003";#N/A,#N/A,FALSE,"DF004"}</definedName>
    <definedName name="SSSSSS" hidden="1">{#N/A,#N/A,FALSE,"DF001";#N/A,#N/A,FALSE,"DF002";#N/A,#N/A,FALSE,"DF003";#N/A,#N/A,FALSE,"DF004"}</definedName>
    <definedName name="SSSSSSS" hidden="1">{#N/A,#N/A,FALSE,"DF001";#N/A,#N/A,FALSE,"DF002";#N/A,#N/A,FALSE,"DF003";#N/A,#N/A,FALSE,"DF004"}</definedName>
    <definedName name="summary" hidden="1">#REF!</definedName>
    <definedName name="SV_AUTO_CONN_CATALOG" hidden="1">"PAS18HURRIC20"</definedName>
    <definedName name="SV_AUTO_CONN_SERVER" hidden="1">""</definedName>
    <definedName name="SV_ENCPT_AUTO_CONN_PASSWORD" hidden="1">"083096084083070038"</definedName>
    <definedName name="SV_ENCPT_AUTO_CONN_USER" hidden="1">"095094088070084"</definedName>
    <definedName name="SV_ENCPT_EVOCOMMON_PASSWORD" hidden="1">"083096084083070089110098050048052050049"</definedName>
    <definedName name="SV_ENCPT_EVOCOMMON_USER" hidden="1">"095094088070084121098"</definedName>
    <definedName name="SV_ENCPT_LOGON_PWD" hidden="1">"078104085088070"</definedName>
    <definedName name="SV_ENCPT_LOGON_USER" hidden="1">"095094088070084074070071067085080086"</definedName>
    <definedName name="SV_EVOCOMMON_CATALOG" hidden="1">"EvolutionCommon"</definedName>
    <definedName name="SV_EVOCOMMON_SERVER" hidden="1">"PASTELSRV\PASTEL"</definedName>
    <definedName name="SV_PAS_PastelCompanyPath" hidden="1">"Z:\ALCGROUP"</definedName>
    <definedName name="SV_PAS_PastelDatabase" hidden="1">"PAS11ALCGROUP"</definedName>
    <definedName name="SV_PAS_PervasiveServer" hidden="1">"ALCHEMEX-SRV64"</definedName>
    <definedName name="t" hidden="1">#REF!</definedName>
    <definedName name="tt" hidden="1">{0,0,TRUE,0;#N/A,#N/A,FALSE,0;#N/A,#N/A,FALSE,0;#N/A,#N/A,FALSE,0}</definedName>
    <definedName name="tta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VAT">'[1]Formula Calculation Values'!$B$1</definedName>
    <definedName name="vertex42_copyright" hidden="1">"© 2016 Vertex42 LLC"</definedName>
    <definedName name="vertex42_id" hidden="1">"business-plan-workbook.xlsx"</definedName>
    <definedName name="vertex42_title" hidden="1">"Business Plan Template"</definedName>
    <definedName name="W" hidden="1">{#N/A,#N/A,FALSE,"DF001";#N/A,#N/A,FALSE,"DF002";#N/A,#N/A,FALSE,"DF003";#N/A,#N/A,FALSE,"DF004"}</definedName>
    <definedName name="WA" hidden="1">{#N/A,#N/A,FALSE,"RBS-WG 3"}</definedName>
    <definedName name="wg" hidden="1">{#N/A,#N/A,FALSE,"RBS-WG 3"}</definedName>
    <definedName name="wrn.1." hidden="1">{#N/A,#N/A,FALSE,"SDH NORMAL";#N/A,#N/A,FALSE,"SDH STANDBY";#N/A,#N/A,FALSE,"DC ROW 7 (NORM)";#N/A,#N/A,FALSE,"DC ROW 7 (STBY)"}</definedName>
    <definedName name="wrn.Inputsheet_ProjectInput." hidden="1">{"ProjectInput",#N/A,FALSE,"INPUT-AREA"}</definedName>
    <definedName name="wrn.IS._.BS." hidden="1">{#N/A,#N/A,FALSE,"Income State.";#N/A,#N/A,FALSE,"B-S"}</definedName>
    <definedName name="wrn.IS_.BS.1" hidden="1">{#N/A,#N/A,FALSE,"Income State.";#N/A,#N/A,FALSE,"B-S"}</definedName>
    <definedName name="wrn.IS_.BS.2" hidden="1">{#N/A,#N/A,FALSE,"Income State.";#N/A,#N/A,FALSE,"B-S"}</definedName>
    <definedName name="wrn.LPU._.MG.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wrn.PLAN" hidden="1">{#N/A,#N/A,FALSE,"RBS-WG 3"}</definedName>
    <definedName name="wrn.PLAN." hidden="1">{#N/A,#N/A,FALSE,"RBS-WG 3"}</definedName>
    <definedName name="wrn.pri." hidden="1">{"BS",#N/A,FALSE,"BS";"BS trend",#N/A,FALSE,"BS";"KPI",#N/A,FALSE,"KPI";"KPI trend",#N/A,FALSE,"KPI";"CF trend",#N/A,FALSE,"CF";"CF",#N/A,FALSE,"CF";"P&amp;LC",#N/A,FALSE,"P&amp;L";"P&amp;LC trend",#N/A,FALSE,"P&amp;L";"traffic",#N/A,FALSE,"Traffic";"P&amp;LR",#N/A,FALSE,"P&amp;L";"P&amp;LR trend",#N/A,FALSE,"P&amp;L";#N/A,#N/A,FALSE,"Variance";"Debtors",#N/A,FALSE,"Deb"}</definedName>
    <definedName name="wrn.PWSOLS" hidden="1">{#N/A,#N/A,FALSE,"DF001";#N/A,#N/A,FALSE,"DF002";#N/A,#N/A,FALSE,"DF003";#N/A,#N/A,FALSE,"DF004"}</definedName>
    <definedName name="wrn.PWSOLV." hidden="1">{#N/A,#N/A,FALSE,"DF001";#N/A,#N/A,FALSE,"DF002";#N/A,#N/A,FALSE,"DF003";#N/A,#N/A,FALSE,"DF004"}</definedName>
    <definedName name="wrn.PWSOLV1." hidden="1">{#N/A,#N/A,FALSE,"DF001";#N/A,#N/A,FALSE,"DF002";#N/A,#N/A,FALSE,"DF003";#N/A,#N/A,FALSE,"DF004"}</definedName>
    <definedName name="WW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www" hidden="1">{"MG-2002-F1",#N/A,FALSE,"PPU-Telemig";"MG-2002-F2",#N/A,FALSE,"PPU-Telemig";"MG-2002-F3",#N/A,FALSE,"PPU-Telemig";"MG-2002-F4",#N/A,FALSE,"PPU-Telemig";"MG-2003-F1",#N/A,FALSE,"PPU-Telemig";"MG-2004-F1",#N/A,FALSE,"PPU-Telemig"}</definedName>
    <definedName name="xgf" hidden="1">{#N/A,#N/A,FALSE,"SDH NORMAL";#N/A,#N/A,FALSE,"SDH STANDBY";#N/A,#N/A,FALSE,"DC ROW 7 (NORM)";#N/A,#N/A,FALSE,"DC ROW 7 (STBY)"}</definedName>
    <definedName name="y" hidden="1">#REF!</definedName>
    <definedName name="Z_ABCCF9B4_4F75_4F3B_AAD2_54E1C063315C_.wvu.Cols" hidden="1">#REF!</definedName>
    <definedName name="Z_ABCCF9B4_4F75_4F3B_AAD2_54E1C063315C_.wvu.FilterData" hidden="1">#REF!</definedName>
    <definedName name="Z_ABCCF9B4_4F75_4F3B_AAD2_54E1C063315C_.wvu.PrintArea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1" i="1" l="1"/>
  <c r="C173" i="1"/>
  <c r="C150" i="1"/>
  <c r="D150" i="1" s="1"/>
  <c r="D149" i="1"/>
  <c r="C148" i="1"/>
  <c r="D148" i="1" s="1"/>
  <c r="D147" i="1"/>
  <c r="C147" i="1"/>
  <c r="C146" i="1"/>
  <c r="D146" i="1" s="1"/>
  <c r="B113" i="1"/>
  <c r="B114" i="1" s="1"/>
  <c r="B93" i="1"/>
  <c r="B94" i="1" s="1"/>
  <c r="B71" i="1"/>
  <c r="B72" i="1" s="1"/>
  <c r="B52" i="1"/>
  <c r="C171" i="1" s="1"/>
  <c r="B30" i="1"/>
  <c r="B31" i="1" s="1"/>
  <c r="C170" i="1" l="1"/>
  <c r="B32" i="1"/>
  <c r="B74" i="1"/>
  <c r="B75" i="1" s="1"/>
  <c r="B73" i="1"/>
  <c r="B172" i="1"/>
  <c r="D172" i="1" s="1"/>
  <c r="E172" i="1" s="1"/>
  <c r="B96" i="1"/>
  <c r="B97" i="1" s="1"/>
  <c r="B95" i="1"/>
  <c r="B173" i="1"/>
  <c r="D173" i="1" s="1"/>
  <c r="E173" i="1" s="1"/>
  <c r="C174" i="1"/>
  <c r="B115" i="1"/>
  <c r="D151" i="1"/>
  <c r="D153" i="1" s="1"/>
  <c r="B53" i="1"/>
  <c r="C172" i="1"/>
  <c r="B54" i="1" l="1"/>
  <c r="B171" i="1"/>
  <c r="D171" i="1" s="1"/>
  <c r="E171" i="1" s="1"/>
  <c r="B55" i="1"/>
  <c r="B56" i="1" s="1"/>
  <c r="B34" i="1"/>
  <c r="B35" i="1" s="1"/>
  <c r="B170" i="1"/>
  <c r="D170" i="1" s="1"/>
  <c r="E170" i="1" s="1"/>
  <c r="B174" i="1"/>
  <c r="D174" i="1" s="1"/>
  <c r="E174" i="1" s="1"/>
  <c r="B117" i="1"/>
  <c r="B118" i="1" s="1"/>
  <c r="B116" i="1"/>
</calcChain>
</file>

<file path=xl/sharedStrings.xml><?xml version="1.0" encoding="utf-8"?>
<sst xmlns="http://schemas.openxmlformats.org/spreadsheetml/2006/main" count="284" uniqueCount="194">
  <si>
    <t>DFA Business Internet Access Service with ENNI/GNNI Infrastructure</t>
  </si>
  <si>
    <t>All prices excluding VAT | Version 3.0 - Latest</t>
  </si>
  <si>
    <t>Product Pricing Structure</t>
  </si>
  <si>
    <t>Package</t>
  </si>
  <si>
    <t>Speed</t>
  </si>
  <si>
    <t>Regular Price</t>
  </si>
  <si>
    <t>Promo Price</t>
  </si>
  <si>
    <t>Router</t>
  </si>
  <si>
    <t>Installation Fee</t>
  </si>
  <si>
    <t>Total First Month</t>
  </si>
  <si>
    <t>BizFibre Connect Lite</t>
  </si>
  <si>
    <t>10/10 Mbps</t>
  </si>
  <si>
    <t>R 1 699.00</t>
  </si>
  <si>
    <t>R -</t>
  </si>
  <si>
    <t>Reyee RG-EW1300G (included)</t>
  </si>
  <si>
    <t>R 2 500.00</t>
  </si>
  <si>
    <t>R4 199.00 (R3 399 promo)</t>
  </si>
  <si>
    <t>BizFibre Connect Starter</t>
  </si>
  <si>
    <t>25/25 Mbps</t>
  </si>
  <si>
    <t>R 1 899.00</t>
  </si>
  <si>
    <t>Reyee RG-EG105G*</t>
  </si>
  <si>
    <t>R 3 000.00</t>
  </si>
  <si>
    <t>R4 899.00 (R4 399 promo)</t>
  </si>
  <si>
    <t>BizFibre Connect Plus</t>
  </si>
  <si>
    <t>50/50 Mbps</t>
  </si>
  <si>
    <t>R 2 499.00</t>
  </si>
  <si>
    <t>Reyee RG-EG105G-P*</t>
  </si>
  <si>
    <t>R 3 500.00</t>
  </si>
  <si>
    <t>R5 999.00 (R5 499 promo)</t>
  </si>
  <si>
    <t>BizFibre Connect Pro</t>
  </si>
  <si>
    <t>100/100 Mbps</t>
  </si>
  <si>
    <t>R 2 999.00</t>
  </si>
  <si>
    <t>Reyee RG-EG305GH-P-E**</t>
  </si>
  <si>
    <t>R6 499.00 (R5 999 promo)</t>
  </si>
  <si>
    <t>BizFibre Connect Ultra</t>
  </si>
  <si>
    <t>200/200 Mbps</t>
  </si>
  <si>
    <t>R 4 373.00</t>
  </si>
  <si>
    <t>Reyee RG-EG310GH-P-E**</t>
  </si>
  <si>
    <t>R7 873.00 (R7 373 promo)</t>
  </si>
  <si>
    <t>*Requires R500 upfront hardware contribution **Available on rental: Pro R99/month, Ultra R149/month</t>
  </si>
  <si>
    <t>Detailed Cost Breakdown with DFA Infrastructure</t>
  </si>
  <si>
    <t>1. BizFibre Connect Lite (10 Mbps)</t>
  </si>
  <si>
    <t>Component</t>
  </si>
  <si>
    <t>Cost</t>
  </si>
  <si>
    <t>Router Model &amp; Details</t>
  </si>
  <si>
    <t>DFA Wholesale</t>
  </si>
  <si>
    <t>24-month term rate</t>
  </si>
  <si>
    <t>Static IP</t>
  </si>
  <si>
    <t>Public IPv4 address</t>
  </si>
  <si>
    <t>Infrastructure*</t>
  </si>
  <si>
    <t>Shared platform costs</t>
  </si>
  <si>
    <t>Router (amortised)</t>
  </si>
  <si>
    <t>Reyee RG-EW1300G</t>
  </si>
  <si>
    <t>• WiFi 802.11ac Wave 2</t>
  </si>
  <si>
    <t>• 4× Gigabit LAN + 1× WAN</t>
  </si>
  <si>
    <t>• 96 concurrent users</t>
  </si>
  <si>
    <t>• 230m² coverage</t>
  </si>
  <si>
    <t>Support</t>
  </si>
  <si>
    <t>Business hours</t>
  </si>
  <si>
    <t>Installation (amortised)</t>
  </si>
  <si>
    <t>R2,500 ÷ 24 months</t>
  </si>
  <si>
    <t>Total Cost</t>
  </si>
  <si>
    <t>Selling Price ex. VAT</t>
  </si>
  <si>
    <t>Selling Price incl. VAT</t>
  </si>
  <si>
    <t>Gross Profit</t>
  </si>
  <si>
    <t>Gross Margin</t>
  </si>
  <si>
    <t>2. BizFibre Connect Starter (25 Mbps)</t>
  </si>
  <si>
    <t>Reyee RG-EG105G</t>
  </si>
  <si>
    <t>• Retail: R1,395 incl VAT</t>
  </si>
  <si>
    <t>• Dealer: R1,005 excl VAT</t>
  </si>
  <si>
    <t>• Amortised: R500 ÷ 24 months</t>
  </si>
  <si>
    <t>• 600 Mbps throughput</t>
  </si>
  <si>
    <t>• 5× Gigabit ports</t>
  </si>
  <si>
    <t>• 100 concurrent users</t>
  </si>
  <si>
    <t>Extended support</t>
  </si>
  <si>
    <t>Mon-8pm, 6 days</t>
  </si>
  <si>
    <t>R3,000 ÷ 24 months</t>
  </si>
  <si>
    <t>3. BizFibre Connect Plus (50 Mbps)</t>
  </si>
  <si>
    <t>Reyee RG-EG105G-P</t>
  </si>
  <si>
    <t>• Retail: R1,625 incl VAT</t>
  </si>
  <si>
    <t>• Dealer: R1,150 excl VAT</t>
  </si>
  <si>
    <t>• 4× PoE ports (54W)</t>
  </si>
  <si>
    <t>• Power IP phones/cameras</t>
  </si>
  <si>
    <t>R3,500 ÷ 24 months</t>
  </si>
  <si>
    <t>4. BizFibre Connect Pro (100 Mbps)</t>
  </si>
  <si>
    <t>Static Ips</t>
  </si>
  <si>
    <t>Router rental</t>
  </si>
  <si>
    <t>Reyee RG-EG305GH-P-E</t>
  </si>
  <si>
    <t>• Retail: R3,425 incl VAT</t>
  </si>
  <si>
    <t>• Dealer: R2,525 excl VAT</t>
  </si>
  <si>
    <t>• 1.5 Gbps throughput</t>
  </si>
  <si>
    <t>• 5× Gigabit (4 WAN capable)</t>
  </si>
  <si>
    <t>• 4× PoE ports (60W)</t>
  </si>
  <si>
    <t>• 64 IPSec VPN tunnels</t>
  </si>
  <si>
    <t>• 350 concurrent users</t>
  </si>
  <si>
    <t>24/7 support</t>
  </si>
  <si>
    <t>5. BizFibre Connect Ultra (200 Mbps)</t>
  </si>
  <si>
    <t>Static IPs</t>
  </si>
  <si>
    <t>Reyee RG-EG310GH-P-E</t>
  </si>
  <si>
    <t>• Retail: R3,625 incl VAT</t>
  </si>
  <si>
    <t>• Dealer: R2,625 excl VAT</t>
  </si>
  <si>
    <t>• 10× Gigabit (4 WAN capable)</t>
  </si>
  <si>
    <t>• 8× PoE ports (110W)</t>
  </si>
  <si>
    <t>DFA Infrastructure Requirements (ENNI/GNNI)</t>
  </si>
  <si>
    <t>Network-to-Network Interface (NNI) Port Costs</t>
  </si>
  <si>
    <t>Port Type</t>
  </si>
  <si>
    <t>Installation (NRC)</t>
  </si>
  <si>
    <t>Monthly (MRC)</t>
  </si>
  <si>
    <t>Notes</t>
  </si>
  <si>
    <t>GNNI 1 Gbps</t>
  </si>
  <si>
    <t>Standard connectivity</t>
  </si>
  <si>
    <t>GNNI 10 Gbps</t>
  </si>
  <si>
    <t>High-capacity</t>
  </si>
  <si>
    <t>ENNI 1 Gbps</t>
  </si>
  <si>
    <t>Magellan E-Access</t>
  </si>
  <si>
    <t>ENNI 10 Gbps</t>
  </si>
  <si>
    <t>ENNI 100 Gbps</t>
  </si>
  <si>
    <t>Ultra high-capacity</t>
  </si>
  <si>
    <t>Supporting Infrastructure Costs</t>
  </si>
  <si>
    <t>Service</t>
  </si>
  <si>
    <t>Once-off</t>
  </si>
  <si>
    <t>Monthly</t>
  </si>
  <si>
    <t>Per User/Item</t>
  </si>
  <si>
    <t>Echo Internet Transit</t>
  </si>
  <si>
    <t>R 7/Mbps</t>
  </si>
  <si>
    <t>Min 200Mbps = R1,400</t>
  </si>
  <si>
    <t>Echo BNG Service</t>
  </si>
  <si>
    <t>Variable</t>
  </si>
  <si>
    <t>R25.40 @ 100+ users</t>
  </si>
  <si>
    <t>Echo CGNAT (1Gbps)</t>
  </si>
  <si>
    <t>Shared resource</t>
  </si>
  <si>
    <t>Static IP Addresses</t>
  </si>
  <si>
    <t>Per static IP</t>
  </si>
  <si>
    <t>AgilityGIS BSS</t>
  </si>
  <si>
    <t>R 10.96/user</t>
  </si>
  <si>
    <t>BSS + Billing Platform</t>
  </si>
  <si>
    <t>SFP Module</t>
  </si>
  <si>
    <t>Per connection</t>
  </si>
  <si>
    <t>Infrastructure Cost Allocation Model (Per Customer)</t>
  </si>
  <si>
    <t>At 100 customers steady state:</t>
  </si>
  <si>
    <t>GNNI (1Gbps)</t>
  </si>
  <si>
    <t>DFA Interconnect at Teraco</t>
  </si>
  <si>
    <t>Echo Internet (200Mbps)</t>
  </si>
  <si>
    <t>Echo BNG</t>
  </si>
  <si>
    <t>Echo CGNAT</t>
  </si>
  <si>
    <t>Total Infrastructure</t>
  </si>
  <si>
    <t>With Static IP</t>
  </si>
  <si>
    <t>Installation and Setup Fees</t>
  </si>
  <si>
    <t>Standard Fee</t>
  </si>
  <si>
    <t>Current Promotion</t>
  </si>
  <si>
    <t>Complex Installation</t>
  </si>
  <si>
    <t>Site Survey</t>
  </si>
  <si>
    <t>FREE (first 100)</t>
  </si>
  <si>
    <t>Required for complex sites</t>
  </si>
  <si>
    <t>Standard Installation</t>
  </si>
  <si>
    <t>50% off</t>
  </si>
  <si>
    <t>Professional setup</t>
  </si>
  <si>
    <t>Multi-floor/difficult access</t>
  </si>
  <si>
    <t>Router Configuration</t>
  </si>
  <si>
    <t>Included</t>
  </si>
  <si>
    <t>VLAN, QoS setup</t>
  </si>
  <si>
    <t>Additional Outlet</t>
  </si>
  <si>
    <t>Per outlet</t>
  </si>
  <si>
    <t>Extra connection points</t>
  </si>
  <si>
    <t>Cost Analysis Summary</t>
  </si>
  <si>
    <t>Margin Analysis by Package</t>
  </si>
  <si>
    <t>Monthly Revenue</t>
  </si>
  <si>
    <t>Total Costs</t>
  </si>
  <si>
    <t>Margin %</t>
  </si>
  <si>
    <t>Lite (10 Mbps)</t>
  </si>
  <si>
    <t>Starter (25 Mbps)</t>
  </si>
  <si>
    <t>Plus (50 Mbps)</t>
  </si>
  <si>
    <t>Pro (100 Mbps)</t>
  </si>
  <si>
    <t>Ultra (200 Mbps)</t>
  </si>
  <si>
    <t>Break-even Analysis</t>
  </si>
  <si>
    <t>Fixed Infrastructure Costs:</t>
  </si>
  <si>
    <t>GNNI Port:</t>
  </si>
  <si>
    <t xml:space="preserve">Echo Services: </t>
  </si>
  <si>
    <t>Operations: R 50 000/month (staff, office, marketing)</t>
  </si>
  <si>
    <t>Total Fixed: R 53 548/month</t>
  </si>
  <si>
    <t>Break-even Points:</t>
  </si>
  <si>
    <t>Minimum customers: 72 customers</t>
  </si>
  <si>
    <t>Target timeline: Month 4</t>
  </si>
  <si>
    <t>Optimal scale: 250+ customers (better margins)</t>
  </si>
  <si>
    <t>*Infrastructure costs include shared GNNI port, Echo Internet transit, BNG service, CGNAT, and AgilityGIS BSS platform costs allocated per customer at 100-customer scale</t>
  </si>
  <si>
    <t>Router Strategy:</t>
  </si>
  <si>
    <t>Lite: Router included (cost absorbed)</t>
  </si>
  <si>
    <t>Starter/Plus: R500 customer contribution</t>
  </si>
  <si>
    <t>Pro/Ultra: Monthly rental model</t>
  </si>
  <si>
    <t>Contract Terms:</t>
  </si>
  <si>
    <t>Standard: 24-month contracts</t>
  </si>
  <si>
    <t>12-month available with 20% premium</t>
  </si>
  <si>
    <t>Month-to-month after initial term</t>
  </si>
  <si>
    <t>Version Control: Document Version 3.0 - September 2025 Previous Version: 2.0 - Replaced Status: Current and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</si>
</sst>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&quot;#,##0;[Red]\-&quot;R&quot;#,##0"/>
    <numFmt numFmtId="44" formatCode="_-&quot;R&quot;* #,##0.00_-;\-&quot;R&quot;* #,##0.00_-;_-&quot;R&quot;* &quot;-&quot;??_-;_-@_-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 Nova"/>
      <family val="2"/>
    </font>
    <font>
      <i/>
      <sz val="11"/>
      <color theme="1"/>
      <name val="Arial Nova"/>
      <family val="2"/>
    </font>
    <font>
      <b/>
      <i/>
      <sz val="11"/>
      <color theme="1"/>
      <name val="Arial Nova"/>
      <family val="2"/>
    </font>
    <font>
      <b/>
      <sz val="11"/>
      <color theme="0"/>
      <name val="Arial Nova"/>
      <family val="2"/>
    </font>
    <font>
      <sz val="11"/>
      <color theme="1"/>
      <name val="Arial Nova"/>
      <family val="2"/>
    </font>
  </fonts>
  <fills count="3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2" fillId="0" borderId="1" xfId="0" applyFont="1" applyBorder="1"/>
    <xf numFmtId="0" fontId="6" fillId="0" borderId="0" xfId="0" applyFont="1"/>
    <xf numFmtId="0" fontId="6" fillId="0" borderId="1" xfId="0" applyFont="1" applyBorder="1"/>
    <xf numFmtId="44" fontId="6" fillId="0" borderId="1" xfId="0" applyNumberFormat="1" applyFont="1" applyBorder="1"/>
    <xf numFmtId="9" fontId="6" fillId="0" borderId="1" xfId="1" applyFont="1" applyBorder="1"/>
    <xf numFmtId="44" fontId="6" fillId="0" borderId="0" xfId="0" applyNumberFormat="1" applyFont="1"/>
    <xf numFmtId="6" fontId="6" fillId="0" borderId="1" xfId="0" applyNumberFormat="1" applyFont="1" applyBorder="1"/>
    <xf numFmtId="44" fontId="2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ewgenbusinesssolutions-my.sharepoint.com/personal/jeffrey_newgengroup_co_za/Documents/Circle%20Tel%20SA%20(NGBS)/Budget/CTel%20SA%20Budget%20F2026%20-%20ZBB%20Sept%202025%20-%20Feb%202026.xlsx" TargetMode="External"/><Relationship Id="rId1" Type="http://schemas.openxmlformats.org/officeDocument/2006/relationships/externalLinkPath" Target="https://newgenbusinesssolutions-my.sharepoint.com/personal/jeffrey_newgengroup_co_za/Documents/Circle%20Tel%20SA%20(NGBS)/Budget/CTel%20SA%20Budget%20F2026%20-%20ZBB%20Sept%202025%20-%20Feb%2020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 - Dashboard"/>
      <sheetName val="Sheet1"/>
      <sheetName val="CTEL SA F2026 BUDGET SUMMARY"/>
      <sheetName val="CTEL Revised Budget FY26"/>
      <sheetName val="Working Capital"/>
      <sheetName val="Products&gt;&gt;&gt;&gt;"/>
      <sheetName val="SkyFibre SME"/>
      <sheetName val="SkyFibre Residential"/>
      <sheetName val="BizFibre Connect"/>
      <sheetName val="Unjani-ThinkWiFi"/>
      <sheetName val="MTN EBU LTE &amp; 5G"/>
      <sheetName val="Installation  Material &amp; Labour"/>
      <sheetName val="Payroll "/>
      <sheetName val="Training &amp; Certification"/>
      <sheetName val="Software licenses and tools"/>
      <sheetName val="IT Hardware"/>
      <sheetName val="Managed Network Services"/>
      <sheetName val="Marketing &amp; Commission"/>
      <sheetName val="New Inputs"/>
      <sheetName val="Amoeba Pricing ZAR"/>
      <sheetName val="FMT Charges Breakdown"/>
      <sheetName val="FTTB Wholesale Layer2"/>
      <sheetName val="FTTB Wholesale Layer3"/>
      <sheetName val="Products &amp; Packages"/>
      <sheetName val="Budget Workings (ECHO SP)"/>
      <sheetName val="Budget Workings (Teraco)"/>
      <sheetName val="Update Annual"/>
      <sheetName val="Payroll"/>
      <sheetName val="SMME Products"/>
      <sheetName val="ARPU Product Sales"/>
      <sheetName val="Bundles"/>
      <sheetName val="Products &amp; Bundles"/>
      <sheetName val="CaaS V2 Schedule"/>
      <sheetName val="Budget Structure"/>
      <sheetName val="Product Pricing"/>
      <sheetName val="Circle Pricing Plans"/>
      <sheetName val="CaaS"/>
      <sheetName val="Membership Fees"/>
      <sheetName val="Network Fees"/>
      <sheetName val="Structure"/>
      <sheetName val="Job Roles"/>
      <sheetName val="Line Speed per Network"/>
      <sheetName val="-----&gt;&gt;MSP &amp; IT "/>
      <sheetName val="ICT Budget Summary"/>
      <sheetName val="Sheet4"/>
      <sheetName val="IT Invoices"/>
      <sheetName val="Sheet3"/>
      <sheetName val="Licensing"/>
      <sheetName val="Old Budget Workings"/>
      <sheetName val="FTTB Customers"/>
      <sheetName val="USD"/>
      <sheetName val="Subscribers"/>
      <sheetName val="Product Packages"/>
      <sheetName val="Sales Mix"/>
      <sheetName val="Network OPEX"/>
      <sheetName val="Other Operational Expenses"/>
      <sheetName val="Cash Flow Forecast"/>
      <sheetName val="FNO Rate Card"/>
      <sheetName val="Formula Calculation Valu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>
        <row r="3">
          <cell r="P3">
            <v>16.5</v>
          </cell>
        </row>
        <row r="4">
          <cell r="P4">
            <v>0.1</v>
          </cell>
        </row>
      </sheetData>
      <sheetData sheetId="51"/>
      <sheetData sheetId="52"/>
      <sheetData sheetId="53"/>
      <sheetData sheetId="54"/>
      <sheetData sheetId="55"/>
      <sheetData sheetId="56"/>
      <sheetData sheetId="57"/>
      <sheetData sheetId="58">
        <row r="1">
          <cell r="B1">
            <v>0.15</v>
          </cell>
        </row>
        <row r="3">
          <cell r="B3">
            <v>0.28000000000000003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14278-E80A-483E-8972-3B435616B92D}">
  <dimension ref="A1:G209"/>
  <sheetViews>
    <sheetView tabSelected="1" zoomScale="130" zoomScaleNormal="130" workbookViewId="0"/>
  </sheetViews>
  <sheetFormatPr defaultRowHeight="13.8"/>
  <cols>
    <col min="1" max="1" width="38.44140625" style="6" customWidth="1"/>
    <col min="2" max="2" width="18" style="6" bestFit="1" customWidth="1"/>
    <col min="3" max="3" width="29.5546875" style="6" bestFit="1" customWidth="1"/>
    <col min="4" max="4" width="24.88671875" style="6" bestFit="1" customWidth="1"/>
    <col min="5" max="5" width="29.44140625" style="6" bestFit="1" customWidth="1"/>
    <col min="6" max="6" width="15" style="6" bestFit="1" customWidth="1"/>
    <col min="7" max="7" width="24.88671875" style="6" bestFit="1" customWidth="1"/>
    <col min="8" max="16384" width="8.88671875" style="6"/>
  </cols>
  <sheetData>
    <row r="1" spans="1:7" s="1" customFormat="1">
      <c r="A1" s="1" t="s">
        <v>0</v>
      </c>
    </row>
    <row r="3" spans="1:7" s="3" customFormat="1">
      <c r="A3" s="2" t="s">
        <v>1</v>
      </c>
    </row>
    <row r="5" spans="1:7" s="1" customFormat="1">
      <c r="A5" s="4" t="s">
        <v>2</v>
      </c>
      <c r="B5" s="4"/>
      <c r="C5" s="4"/>
      <c r="D5" s="4"/>
      <c r="E5" s="4"/>
      <c r="F5" s="4"/>
      <c r="G5" s="4"/>
    </row>
    <row r="7" spans="1:7">
      <c r="A7" s="5" t="s">
        <v>3</v>
      </c>
      <c r="B7" s="5" t="s">
        <v>4</v>
      </c>
      <c r="C7" s="5" t="s">
        <v>5</v>
      </c>
      <c r="D7" s="5" t="s">
        <v>6</v>
      </c>
      <c r="E7" s="5" t="s">
        <v>7</v>
      </c>
      <c r="F7" s="5" t="s">
        <v>8</v>
      </c>
      <c r="G7" s="5" t="s">
        <v>9</v>
      </c>
    </row>
    <row r="8" spans="1:7">
      <c r="A8" s="7" t="s">
        <v>10</v>
      </c>
      <c r="B8" s="7" t="s">
        <v>11</v>
      </c>
      <c r="C8" s="7" t="s">
        <v>12</v>
      </c>
      <c r="D8" s="7" t="s">
        <v>13</v>
      </c>
      <c r="E8" s="7" t="s">
        <v>14</v>
      </c>
      <c r="F8" s="7" t="s">
        <v>15</v>
      </c>
      <c r="G8" s="7" t="s">
        <v>16</v>
      </c>
    </row>
    <row r="9" spans="1:7">
      <c r="A9" s="7" t="s">
        <v>17</v>
      </c>
      <c r="B9" s="7" t="s">
        <v>18</v>
      </c>
      <c r="C9" s="7" t="s">
        <v>19</v>
      </c>
      <c r="D9" s="7" t="s">
        <v>13</v>
      </c>
      <c r="E9" s="7" t="s">
        <v>20</v>
      </c>
      <c r="F9" s="7" t="s">
        <v>21</v>
      </c>
      <c r="G9" s="7" t="s">
        <v>22</v>
      </c>
    </row>
    <row r="10" spans="1:7">
      <c r="A10" s="7" t="s">
        <v>23</v>
      </c>
      <c r="B10" s="7" t="s">
        <v>24</v>
      </c>
      <c r="C10" s="7" t="s">
        <v>25</v>
      </c>
      <c r="D10" s="7" t="s">
        <v>13</v>
      </c>
      <c r="E10" s="7" t="s">
        <v>26</v>
      </c>
      <c r="F10" s="7" t="s">
        <v>27</v>
      </c>
      <c r="G10" s="7" t="s">
        <v>28</v>
      </c>
    </row>
    <row r="11" spans="1:7">
      <c r="A11" s="7" t="s">
        <v>29</v>
      </c>
      <c r="B11" s="7" t="s">
        <v>30</v>
      </c>
      <c r="C11" s="7" t="s">
        <v>31</v>
      </c>
      <c r="D11" s="7" t="s">
        <v>13</v>
      </c>
      <c r="E11" s="7" t="s">
        <v>32</v>
      </c>
      <c r="F11" s="7" t="s">
        <v>27</v>
      </c>
      <c r="G11" s="7" t="s">
        <v>33</v>
      </c>
    </row>
    <row r="12" spans="1:7">
      <c r="A12" s="7" t="s">
        <v>34</v>
      </c>
      <c r="B12" s="7" t="s">
        <v>35</v>
      </c>
      <c r="C12" s="7" t="s">
        <v>36</v>
      </c>
      <c r="D12" s="7" t="s">
        <v>13</v>
      </c>
      <c r="E12" s="7" t="s">
        <v>37</v>
      </c>
      <c r="F12" s="7" t="s">
        <v>27</v>
      </c>
      <c r="G12" s="7" t="s">
        <v>38</v>
      </c>
    </row>
    <row r="14" spans="1:7">
      <c r="A14" s="3" t="s">
        <v>39</v>
      </c>
    </row>
    <row r="16" spans="1:7">
      <c r="A16" s="1" t="s">
        <v>40</v>
      </c>
      <c r="B16" s="1"/>
      <c r="C16" s="1"/>
      <c r="D16" s="1"/>
      <c r="E16" s="1"/>
      <c r="F16" s="1"/>
      <c r="G16" s="1"/>
    </row>
    <row r="18" spans="1:7">
      <c r="A18" s="4" t="s">
        <v>41</v>
      </c>
      <c r="B18" s="4"/>
      <c r="C18" s="4"/>
      <c r="D18" s="4"/>
      <c r="E18" s="4"/>
      <c r="F18" s="4"/>
      <c r="G18" s="4"/>
    </row>
    <row r="20" spans="1:7">
      <c r="A20" s="5" t="s">
        <v>42</v>
      </c>
      <c r="B20" s="5" t="s">
        <v>43</v>
      </c>
      <c r="C20" s="5" t="s">
        <v>44</v>
      </c>
      <c r="D20" s="1"/>
      <c r="E20" s="1"/>
      <c r="F20" s="1"/>
      <c r="G20" s="1"/>
    </row>
    <row r="21" spans="1:7">
      <c r="A21" s="7" t="s">
        <v>45</v>
      </c>
      <c r="B21" s="8">
        <v>999</v>
      </c>
      <c r="C21" s="7" t="s">
        <v>46</v>
      </c>
    </row>
    <row r="22" spans="1:7">
      <c r="A22" s="7" t="s">
        <v>47</v>
      </c>
      <c r="B22" s="8">
        <v>50</v>
      </c>
      <c r="C22" s="7" t="s">
        <v>48</v>
      </c>
    </row>
    <row r="23" spans="1:7">
      <c r="A23" s="7" t="s">
        <v>49</v>
      </c>
      <c r="B23" s="8">
        <v>71.84</v>
      </c>
      <c r="C23" s="7" t="s">
        <v>50</v>
      </c>
    </row>
    <row r="24" spans="1:7">
      <c r="A24" s="7" t="s">
        <v>51</v>
      </c>
      <c r="B24" s="8">
        <v>18</v>
      </c>
      <c r="C24" s="7" t="s">
        <v>52</v>
      </c>
    </row>
    <row r="25" spans="1:7">
      <c r="A25" s="7"/>
      <c r="B25" s="8"/>
      <c r="C25" s="7" t="s">
        <v>53</v>
      </c>
    </row>
    <row r="26" spans="1:7">
      <c r="A26" s="7"/>
      <c r="B26" s="8"/>
      <c r="C26" s="7" t="s">
        <v>54</v>
      </c>
    </row>
    <row r="27" spans="1:7">
      <c r="A27" s="7"/>
      <c r="B27" s="8"/>
      <c r="C27" s="7" t="s">
        <v>55</v>
      </c>
    </row>
    <row r="28" spans="1:7">
      <c r="A28" s="7"/>
      <c r="B28" s="8"/>
      <c r="C28" s="7" t="s">
        <v>56</v>
      </c>
    </row>
    <row r="29" spans="1:7">
      <c r="A29" s="7" t="s">
        <v>57</v>
      </c>
      <c r="B29" s="8">
        <v>150</v>
      </c>
      <c r="C29" s="7" t="s">
        <v>58</v>
      </c>
    </row>
    <row r="30" spans="1:7">
      <c r="A30" s="7" t="s">
        <v>59</v>
      </c>
      <c r="B30" s="8">
        <f>2500/24</f>
        <v>104.16666666666667</v>
      </c>
      <c r="C30" s="7" t="s">
        <v>60</v>
      </c>
    </row>
    <row r="31" spans="1:7">
      <c r="A31" s="7" t="s">
        <v>61</v>
      </c>
      <c r="B31" s="8">
        <f>SUM(B21:B30)</f>
        <v>1393.0066666666667</v>
      </c>
      <c r="C31" s="7"/>
    </row>
    <row r="32" spans="1:7">
      <c r="A32" s="7" t="s">
        <v>62</v>
      </c>
      <c r="B32" s="8">
        <f>B31*1.5</f>
        <v>2089.5100000000002</v>
      </c>
      <c r="C32" s="7"/>
    </row>
    <row r="33" spans="1:7">
      <c r="A33" s="7" t="s">
        <v>63</v>
      </c>
      <c r="B33" s="8">
        <v>2499</v>
      </c>
      <c r="C33" s="7"/>
    </row>
    <row r="34" spans="1:7">
      <c r="A34" s="7" t="s">
        <v>64</v>
      </c>
      <c r="B34" s="8">
        <f>B32-B31</f>
        <v>696.50333333333356</v>
      </c>
      <c r="C34" s="7"/>
    </row>
    <row r="35" spans="1:7">
      <c r="A35" s="7" t="s">
        <v>65</v>
      </c>
      <c r="B35" s="9">
        <f>B34/B32</f>
        <v>0.33333333333333343</v>
      </c>
      <c r="C35" s="7"/>
    </row>
    <row r="37" spans="1:7">
      <c r="A37" s="4" t="s">
        <v>66</v>
      </c>
      <c r="B37" s="4"/>
      <c r="C37" s="4"/>
      <c r="D37" s="4"/>
      <c r="E37" s="4"/>
      <c r="F37" s="4"/>
      <c r="G37" s="4"/>
    </row>
    <row r="39" spans="1:7">
      <c r="A39" s="5" t="s">
        <v>42</v>
      </c>
      <c r="B39" s="5" t="s">
        <v>43</v>
      </c>
      <c r="C39" s="5" t="s">
        <v>44</v>
      </c>
      <c r="D39" s="1"/>
      <c r="E39" s="1"/>
      <c r="F39" s="1"/>
      <c r="G39" s="1"/>
    </row>
    <row r="40" spans="1:7">
      <c r="A40" s="7" t="s">
        <v>45</v>
      </c>
      <c r="B40" s="8">
        <v>999</v>
      </c>
      <c r="C40" s="7" t="s">
        <v>46</v>
      </c>
    </row>
    <row r="41" spans="1:7">
      <c r="A41" s="7" t="s">
        <v>47</v>
      </c>
      <c r="B41" s="8">
        <v>50</v>
      </c>
      <c r="C41" s="7" t="s">
        <v>48</v>
      </c>
    </row>
    <row r="42" spans="1:7">
      <c r="A42" s="7" t="s">
        <v>49</v>
      </c>
      <c r="B42" s="8">
        <v>71.84</v>
      </c>
      <c r="C42" s="7" t="s">
        <v>50</v>
      </c>
    </row>
    <row r="43" spans="1:7">
      <c r="A43" s="7" t="s">
        <v>51</v>
      </c>
      <c r="B43" s="8">
        <v>21</v>
      </c>
      <c r="C43" s="7" t="s">
        <v>67</v>
      </c>
    </row>
    <row r="44" spans="1:7">
      <c r="A44" s="7"/>
      <c r="B44" s="8"/>
      <c r="C44" s="7" t="s">
        <v>68</v>
      </c>
    </row>
    <row r="45" spans="1:7">
      <c r="A45" s="7"/>
      <c r="B45" s="8"/>
      <c r="C45" s="7" t="s">
        <v>69</v>
      </c>
    </row>
    <row r="46" spans="1:7">
      <c r="A46" s="7"/>
      <c r="B46" s="8"/>
      <c r="C46" s="7" t="s">
        <v>70</v>
      </c>
    </row>
    <row r="47" spans="1:7">
      <c r="A47" s="7"/>
      <c r="B47" s="8"/>
      <c r="C47" s="7" t="s">
        <v>71</v>
      </c>
    </row>
    <row r="48" spans="1:7">
      <c r="A48" s="7"/>
      <c r="B48" s="8"/>
      <c r="C48" s="7" t="s">
        <v>72</v>
      </c>
    </row>
    <row r="49" spans="1:7">
      <c r="A49" s="7"/>
      <c r="B49" s="8"/>
      <c r="C49" s="7" t="s">
        <v>73</v>
      </c>
    </row>
    <row r="50" spans="1:7">
      <c r="A50" s="7" t="s">
        <v>74</v>
      </c>
      <c r="B50" s="8">
        <v>250</v>
      </c>
      <c r="C50" s="7" t="s">
        <v>75</v>
      </c>
    </row>
    <row r="51" spans="1:7">
      <c r="A51" s="7" t="s">
        <v>59</v>
      </c>
      <c r="B51" s="8">
        <v>125</v>
      </c>
      <c r="C51" s="7" t="s">
        <v>76</v>
      </c>
    </row>
    <row r="52" spans="1:7">
      <c r="A52" s="7" t="s">
        <v>61</v>
      </c>
      <c r="B52" s="8">
        <f>SUM(B40:B51)</f>
        <v>1516.84</v>
      </c>
      <c r="C52" s="7"/>
    </row>
    <row r="53" spans="1:7">
      <c r="A53" s="7" t="s">
        <v>62</v>
      </c>
      <c r="B53" s="8">
        <f>B52*1.5</f>
        <v>2275.2599999999998</v>
      </c>
      <c r="C53" s="7"/>
    </row>
    <row r="54" spans="1:7">
      <c r="A54" s="7" t="s">
        <v>63</v>
      </c>
      <c r="B54" s="8">
        <f>B53*1.15</f>
        <v>2616.5489999999995</v>
      </c>
      <c r="C54" s="7"/>
    </row>
    <row r="55" spans="1:7">
      <c r="A55" s="7" t="s">
        <v>64</v>
      </c>
      <c r="B55" s="10">
        <f>B53-B52</f>
        <v>758.41999999999985</v>
      </c>
      <c r="C55" s="7"/>
    </row>
    <row r="56" spans="1:7">
      <c r="A56" s="7" t="s">
        <v>65</v>
      </c>
      <c r="B56" s="9">
        <f>B55/B53</f>
        <v>0.33333333333333331</v>
      </c>
      <c r="C56" s="7"/>
    </row>
    <row r="58" spans="1:7">
      <c r="A58" s="4" t="s">
        <v>77</v>
      </c>
      <c r="B58" s="4"/>
      <c r="C58" s="4"/>
      <c r="D58" s="4"/>
      <c r="E58" s="4"/>
      <c r="F58" s="4"/>
      <c r="G58" s="4"/>
    </row>
    <row r="60" spans="1:7">
      <c r="A60" s="5" t="s">
        <v>42</v>
      </c>
      <c r="B60" s="5" t="s">
        <v>43</v>
      </c>
      <c r="C60" s="5" t="s">
        <v>44</v>
      </c>
    </row>
    <row r="61" spans="1:7">
      <c r="A61" s="7" t="s">
        <v>45</v>
      </c>
      <c r="B61" s="8">
        <v>1422.23</v>
      </c>
      <c r="C61" s="7" t="s">
        <v>46</v>
      </c>
    </row>
    <row r="62" spans="1:7">
      <c r="A62" s="7" t="s">
        <v>47</v>
      </c>
      <c r="B62" s="8">
        <v>50</v>
      </c>
      <c r="C62" s="7" t="s">
        <v>48</v>
      </c>
    </row>
    <row r="63" spans="1:7">
      <c r="A63" s="7" t="s">
        <v>49</v>
      </c>
      <c r="B63" s="8">
        <v>71.84</v>
      </c>
      <c r="C63" s="7" t="s">
        <v>50</v>
      </c>
    </row>
    <row r="64" spans="1:7">
      <c r="A64" s="7" t="s">
        <v>51</v>
      </c>
      <c r="B64" s="8">
        <v>21</v>
      </c>
      <c r="C64" s="7" t="s">
        <v>78</v>
      </c>
    </row>
    <row r="65" spans="1:7">
      <c r="A65" s="7"/>
      <c r="B65" s="8"/>
      <c r="C65" s="7" t="s">
        <v>79</v>
      </c>
    </row>
    <row r="66" spans="1:7">
      <c r="A66" s="7"/>
      <c r="B66" s="8"/>
      <c r="C66" s="7" t="s">
        <v>80</v>
      </c>
    </row>
    <row r="67" spans="1:7">
      <c r="A67" s="7"/>
      <c r="B67" s="8"/>
      <c r="C67" s="7" t="s">
        <v>70</v>
      </c>
    </row>
    <row r="68" spans="1:7">
      <c r="A68" s="7"/>
      <c r="B68" s="8"/>
      <c r="C68" s="7" t="s">
        <v>81</v>
      </c>
    </row>
    <row r="69" spans="1:7">
      <c r="A69" s="7"/>
      <c r="B69" s="8"/>
      <c r="C69" s="7" t="s">
        <v>82</v>
      </c>
    </row>
    <row r="70" spans="1:7">
      <c r="A70" s="7" t="s">
        <v>59</v>
      </c>
      <c r="B70" s="8">
        <v>145.83000000000001</v>
      </c>
      <c r="C70" s="7" t="s">
        <v>83</v>
      </c>
    </row>
    <row r="71" spans="1:7">
      <c r="A71" s="7" t="s">
        <v>61</v>
      </c>
      <c r="B71" s="8">
        <f>SUM(B60:B70)</f>
        <v>1710.8999999999999</v>
      </c>
      <c r="C71" s="7"/>
    </row>
    <row r="72" spans="1:7">
      <c r="A72" s="7" t="s">
        <v>62</v>
      </c>
      <c r="B72" s="8">
        <f>B71*1.5</f>
        <v>2566.35</v>
      </c>
      <c r="C72" s="7"/>
    </row>
    <row r="73" spans="1:7">
      <c r="A73" s="7" t="s">
        <v>63</v>
      </c>
      <c r="B73" s="8">
        <f>B72*1.15</f>
        <v>2951.3024999999998</v>
      </c>
      <c r="C73" s="7"/>
    </row>
    <row r="74" spans="1:7">
      <c r="A74" s="7" t="s">
        <v>64</v>
      </c>
      <c r="B74" s="10">
        <f>B72-B71</f>
        <v>855.45</v>
      </c>
      <c r="C74" s="7"/>
    </row>
    <row r="75" spans="1:7">
      <c r="A75" s="7" t="s">
        <v>65</v>
      </c>
      <c r="B75" s="9">
        <f>B74/B72</f>
        <v>0.33333333333333337</v>
      </c>
      <c r="C75" s="7"/>
    </row>
    <row r="77" spans="1:7">
      <c r="A77" s="4" t="s">
        <v>84</v>
      </c>
      <c r="B77" s="4"/>
      <c r="C77" s="4"/>
      <c r="D77" s="4"/>
      <c r="E77" s="4"/>
      <c r="F77" s="4"/>
      <c r="G77" s="4"/>
    </row>
    <row r="79" spans="1:7">
      <c r="A79" s="5" t="s">
        <v>42</v>
      </c>
      <c r="B79" s="5" t="s">
        <v>43</v>
      </c>
      <c r="C79" s="5" t="s">
        <v>44</v>
      </c>
    </row>
    <row r="80" spans="1:7">
      <c r="A80" s="7" t="s">
        <v>45</v>
      </c>
      <c r="B80" s="8">
        <v>1730.75</v>
      </c>
      <c r="C80" s="7" t="s">
        <v>46</v>
      </c>
    </row>
    <row r="81" spans="1:3">
      <c r="A81" s="7" t="s">
        <v>85</v>
      </c>
      <c r="B81" s="8">
        <v>50</v>
      </c>
      <c r="C81" s="7" t="s">
        <v>48</v>
      </c>
    </row>
    <row r="82" spans="1:3">
      <c r="A82" s="7" t="s">
        <v>49</v>
      </c>
      <c r="B82" s="8">
        <v>71.84</v>
      </c>
      <c r="C82" s="7" t="s">
        <v>50</v>
      </c>
    </row>
    <row r="83" spans="1:3">
      <c r="A83" s="7" t="s">
        <v>86</v>
      </c>
      <c r="B83" s="8">
        <v>99</v>
      </c>
      <c r="C83" s="7" t="s">
        <v>87</v>
      </c>
    </row>
    <row r="84" spans="1:3">
      <c r="A84" s="7"/>
      <c r="B84" s="8"/>
      <c r="C84" s="7" t="s">
        <v>88</v>
      </c>
    </row>
    <row r="85" spans="1:3">
      <c r="A85" s="7"/>
      <c r="B85" s="8"/>
      <c r="C85" s="7" t="s">
        <v>89</v>
      </c>
    </row>
    <row r="86" spans="1:3">
      <c r="A86" s="7"/>
      <c r="B86" s="8"/>
      <c r="C86" s="7" t="s">
        <v>90</v>
      </c>
    </row>
    <row r="87" spans="1:3">
      <c r="A87" s="7"/>
      <c r="B87" s="8"/>
      <c r="C87" s="7" t="s">
        <v>91</v>
      </c>
    </row>
    <row r="88" spans="1:3">
      <c r="A88" s="7"/>
      <c r="B88" s="8"/>
      <c r="C88" s="7" t="s">
        <v>92</v>
      </c>
    </row>
    <row r="89" spans="1:3">
      <c r="A89" s="7"/>
      <c r="B89" s="8"/>
      <c r="C89" s="7" t="s">
        <v>93</v>
      </c>
    </row>
    <row r="90" spans="1:3">
      <c r="A90" s="7"/>
      <c r="B90" s="8"/>
      <c r="C90" s="7" t="s">
        <v>94</v>
      </c>
    </row>
    <row r="91" spans="1:3">
      <c r="A91" s="7" t="s">
        <v>95</v>
      </c>
      <c r="B91" s="8">
        <v>350</v>
      </c>
      <c r="C91" s="7" t="s">
        <v>58</v>
      </c>
    </row>
    <row r="92" spans="1:3">
      <c r="A92" s="7" t="s">
        <v>59</v>
      </c>
      <c r="B92" s="8">
        <v>145.83000000000001</v>
      </c>
      <c r="C92" s="7" t="s">
        <v>83</v>
      </c>
    </row>
    <row r="93" spans="1:3">
      <c r="A93" s="7" t="s">
        <v>61</v>
      </c>
      <c r="B93" s="8">
        <f>SUM(B80:B92)</f>
        <v>2447.42</v>
      </c>
      <c r="C93" s="7"/>
    </row>
    <row r="94" spans="1:3">
      <c r="A94" s="7" t="s">
        <v>62</v>
      </c>
      <c r="B94" s="8">
        <f>B93*1.5</f>
        <v>3671.13</v>
      </c>
      <c r="C94" s="7"/>
    </row>
    <row r="95" spans="1:3">
      <c r="A95" s="7" t="s">
        <v>63</v>
      </c>
      <c r="B95" s="8">
        <f>B94*1.15</f>
        <v>4221.7995000000001</v>
      </c>
      <c r="C95" s="7"/>
    </row>
    <row r="96" spans="1:3">
      <c r="A96" s="7" t="s">
        <v>64</v>
      </c>
      <c r="B96" s="10">
        <f>B94-B93</f>
        <v>1223.71</v>
      </c>
      <c r="C96" s="7"/>
    </row>
    <row r="97" spans="1:7">
      <c r="A97" s="7" t="s">
        <v>65</v>
      </c>
      <c r="B97" s="9">
        <f>B96/B94</f>
        <v>0.33333333333333331</v>
      </c>
      <c r="C97" s="7"/>
    </row>
    <row r="99" spans="1:7">
      <c r="A99" s="4" t="s">
        <v>96</v>
      </c>
      <c r="B99" s="4"/>
      <c r="C99" s="4"/>
      <c r="D99" s="4"/>
      <c r="E99" s="4"/>
      <c r="F99" s="4"/>
      <c r="G99" s="4"/>
    </row>
    <row r="100" spans="1:7">
      <c r="A100" s="7"/>
      <c r="B100" s="7"/>
      <c r="C100" s="7"/>
    </row>
    <row r="101" spans="1:7">
      <c r="A101" s="5" t="s">
        <v>42</v>
      </c>
      <c r="B101" s="5" t="s">
        <v>43</v>
      </c>
      <c r="C101" s="5" t="s">
        <v>44</v>
      </c>
    </row>
    <row r="102" spans="1:7">
      <c r="A102" s="7" t="s">
        <v>45</v>
      </c>
      <c r="B102" s="8">
        <v>2875</v>
      </c>
      <c r="C102" s="7" t="s">
        <v>46</v>
      </c>
    </row>
    <row r="103" spans="1:7">
      <c r="A103" s="7" t="s">
        <v>97</v>
      </c>
      <c r="B103" s="8">
        <v>50</v>
      </c>
      <c r="C103" s="7" t="s">
        <v>48</v>
      </c>
    </row>
    <row r="104" spans="1:7">
      <c r="A104" s="7" t="s">
        <v>49</v>
      </c>
      <c r="B104" s="8">
        <v>71.84</v>
      </c>
      <c r="C104" s="7" t="s">
        <v>50</v>
      </c>
    </row>
    <row r="105" spans="1:7">
      <c r="A105" s="7" t="s">
        <v>86</v>
      </c>
      <c r="B105" s="8">
        <v>149</v>
      </c>
      <c r="C105" s="7" t="s">
        <v>98</v>
      </c>
    </row>
    <row r="106" spans="1:7">
      <c r="A106" s="7"/>
      <c r="B106" s="8"/>
      <c r="C106" s="7" t="s">
        <v>99</v>
      </c>
    </row>
    <row r="107" spans="1:7">
      <c r="A107" s="7"/>
      <c r="B107" s="8"/>
      <c r="C107" s="7" t="s">
        <v>100</v>
      </c>
    </row>
    <row r="108" spans="1:7">
      <c r="A108" s="7"/>
      <c r="B108" s="8"/>
      <c r="C108" s="7" t="s">
        <v>90</v>
      </c>
    </row>
    <row r="109" spans="1:7">
      <c r="A109" s="7"/>
      <c r="B109" s="8"/>
      <c r="C109" s="7" t="s">
        <v>101</v>
      </c>
    </row>
    <row r="110" spans="1:7">
      <c r="A110" s="7"/>
      <c r="B110" s="8"/>
      <c r="C110" s="7" t="s">
        <v>102</v>
      </c>
    </row>
    <row r="111" spans="1:7">
      <c r="A111" s="7"/>
      <c r="B111" s="8"/>
      <c r="C111" s="7" t="s">
        <v>93</v>
      </c>
    </row>
    <row r="112" spans="1:7">
      <c r="A112" s="7"/>
      <c r="B112" s="8"/>
      <c r="C112" s="7" t="s">
        <v>94</v>
      </c>
    </row>
    <row r="113" spans="1:7">
      <c r="A113" s="7" t="s">
        <v>59</v>
      </c>
      <c r="B113" s="8">
        <f>3500/24</f>
        <v>145.83333333333334</v>
      </c>
      <c r="C113" s="7" t="s">
        <v>83</v>
      </c>
    </row>
    <row r="114" spans="1:7">
      <c r="A114" s="7" t="s">
        <v>61</v>
      </c>
      <c r="B114" s="8">
        <f>SUM(B102:B113)</f>
        <v>3291.6733333333336</v>
      </c>
      <c r="C114" s="7"/>
    </row>
    <row r="115" spans="1:7">
      <c r="A115" s="7" t="s">
        <v>62</v>
      </c>
      <c r="B115" s="8">
        <f>B114*1.5</f>
        <v>4937.51</v>
      </c>
      <c r="C115" s="7"/>
    </row>
    <row r="116" spans="1:7">
      <c r="A116" s="7" t="s">
        <v>63</v>
      </c>
      <c r="B116" s="8">
        <f>B115*1.15</f>
        <v>5678.1364999999996</v>
      </c>
      <c r="C116" s="7"/>
    </row>
    <row r="117" spans="1:7">
      <c r="A117" s="7" t="s">
        <v>64</v>
      </c>
      <c r="B117" s="10">
        <f>B115-B114</f>
        <v>1645.8366666666666</v>
      </c>
      <c r="C117" s="7"/>
    </row>
    <row r="118" spans="1:7">
      <c r="A118" s="7" t="s">
        <v>65</v>
      </c>
      <c r="B118" s="9">
        <f>B117/B115</f>
        <v>0.33333333333333331</v>
      </c>
      <c r="C118" s="7"/>
    </row>
    <row r="121" spans="1:7">
      <c r="A121" s="1" t="s">
        <v>103</v>
      </c>
      <c r="B121" s="1"/>
      <c r="C121" s="1"/>
      <c r="D121" s="1"/>
      <c r="E121" s="1"/>
      <c r="F121" s="1"/>
      <c r="G121" s="1"/>
    </row>
    <row r="123" spans="1:7">
      <c r="A123" s="4" t="s">
        <v>104</v>
      </c>
      <c r="B123" s="4"/>
      <c r="C123" s="4"/>
      <c r="D123" s="4"/>
      <c r="E123" s="4"/>
      <c r="F123" s="4"/>
      <c r="G123" s="4"/>
    </row>
    <row r="125" spans="1:7">
      <c r="A125" s="5" t="s">
        <v>105</v>
      </c>
      <c r="B125" s="5" t="s">
        <v>106</v>
      </c>
      <c r="C125" s="5" t="s">
        <v>107</v>
      </c>
      <c r="D125" s="5" t="s">
        <v>108</v>
      </c>
    </row>
    <row r="126" spans="1:7">
      <c r="A126" s="7" t="s">
        <v>109</v>
      </c>
      <c r="B126" s="8">
        <v>6050</v>
      </c>
      <c r="C126" s="8">
        <v>898</v>
      </c>
      <c r="D126" s="7" t="s">
        <v>110</v>
      </c>
    </row>
    <row r="127" spans="1:7">
      <c r="A127" s="7" t="s">
        <v>111</v>
      </c>
      <c r="B127" s="8">
        <v>6050</v>
      </c>
      <c r="C127" s="8">
        <v>3300</v>
      </c>
      <c r="D127" s="7" t="s">
        <v>112</v>
      </c>
    </row>
    <row r="128" spans="1:7">
      <c r="A128" s="7" t="s">
        <v>113</v>
      </c>
      <c r="B128" s="8">
        <v>6050</v>
      </c>
      <c r="C128" s="8">
        <v>898</v>
      </c>
      <c r="D128" s="7" t="s">
        <v>114</v>
      </c>
    </row>
    <row r="129" spans="1:7">
      <c r="A129" s="7" t="s">
        <v>115</v>
      </c>
      <c r="B129" s="8">
        <v>6050</v>
      </c>
      <c r="C129" s="8">
        <v>3300</v>
      </c>
      <c r="D129" s="7" t="s">
        <v>114</v>
      </c>
    </row>
    <row r="130" spans="1:7">
      <c r="A130" s="7" t="s">
        <v>116</v>
      </c>
      <c r="B130" s="8">
        <v>12100</v>
      </c>
      <c r="C130" s="8">
        <v>15000</v>
      </c>
      <c r="D130" s="7" t="s">
        <v>117</v>
      </c>
    </row>
    <row r="132" spans="1:7">
      <c r="A132" s="4" t="s">
        <v>118</v>
      </c>
      <c r="B132" s="4"/>
      <c r="C132" s="4"/>
      <c r="D132" s="4"/>
      <c r="E132" s="4"/>
      <c r="F132" s="4"/>
      <c r="G132" s="4"/>
    </row>
    <row r="134" spans="1:7">
      <c r="A134" s="5" t="s">
        <v>119</v>
      </c>
      <c r="B134" s="5" t="s">
        <v>120</v>
      </c>
      <c r="C134" s="5" t="s">
        <v>121</v>
      </c>
      <c r="D134" s="5" t="s">
        <v>122</v>
      </c>
    </row>
    <row r="135" spans="1:7">
      <c r="A135" s="7" t="s">
        <v>123</v>
      </c>
      <c r="B135" s="8">
        <v>0</v>
      </c>
      <c r="C135" s="7" t="s">
        <v>124</v>
      </c>
      <c r="D135" s="7" t="s">
        <v>125</v>
      </c>
    </row>
    <row r="136" spans="1:7">
      <c r="A136" s="7" t="s">
        <v>126</v>
      </c>
      <c r="B136" s="8">
        <v>0</v>
      </c>
      <c r="C136" s="7" t="s">
        <v>127</v>
      </c>
      <c r="D136" s="7" t="s">
        <v>128</v>
      </c>
    </row>
    <row r="137" spans="1:7">
      <c r="A137" s="7" t="s">
        <v>129</v>
      </c>
      <c r="B137" s="8">
        <v>2000</v>
      </c>
      <c r="C137" s="8">
        <v>1250</v>
      </c>
      <c r="D137" s="7" t="s">
        <v>130</v>
      </c>
    </row>
    <row r="138" spans="1:7">
      <c r="A138" s="7" t="s">
        <v>131</v>
      </c>
      <c r="B138" s="8">
        <v>0</v>
      </c>
      <c r="C138" s="8">
        <v>50</v>
      </c>
      <c r="D138" s="7" t="s">
        <v>132</v>
      </c>
    </row>
    <row r="139" spans="1:7">
      <c r="A139" s="7" t="s">
        <v>133</v>
      </c>
      <c r="B139" s="11">
        <v>10000</v>
      </c>
      <c r="C139" s="7" t="s">
        <v>134</v>
      </c>
      <c r="D139" s="7" t="s">
        <v>135</v>
      </c>
    </row>
    <row r="140" spans="1:7">
      <c r="A140" s="7" t="s">
        <v>136</v>
      </c>
      <c r="B140" s="11">
        <v>1500</v>
      </c>
      <c r="C140" s="11">
        <v>0</v>
      </c>
      <c r="D140" s="7" t="s">
        <v>137</v>
      </c>
    </row>
    <row r="142" spans="1:7">
      <c r="A142" s="4" t="s">
        <v>138</v>
      </c>
      <c r="B142" s="4"/>
      <c r="C142" s="4"/>
      <c r="D142" s="4"/>
      <c r="E142" s="4"/>
      <c r="F142" s="4"/>
      <c r="G142" s="4"/>
    </row>
    <row r="144" spans="1:7">
      <c r="A144" s="1" t="s">
        <v>139</v>
      </c>
    </row>
    <row r="145" spans="1:7">
      <c r="A145" s="5"/>
      <c r="B145" s="5" t="s">
        <v>120</v>
      </c>
      <c r="C145" s="5" t="s">
        <v>121</v>
      </c>
      <c r="D145" s="5" t="s">
        <v>122</v>
      </c>
      <c r="E145" s="5" t="s">
        <v>108</v>
      </c>
    </row>
    <row r="146" spans="1:7">
      <c r="A146" s="7" t="s">
        <v>140</v>
      </c>
      <c r="B146" s="8">
        <v>6050</v>
      </c>
      <c r="C146" s="8">
        <f>C126</f>
        <v>898</v>
      </c>
      <c r="D146" s="8">
        <f>C146/100</f>
        <v>8.98</v>
      </c>
      <c r="E146" s="7" t="s">
        <v>141</v>
      </c>
    </row>
    <row r="147" spans="1:7">
      <c r="A147" s="7" t="s">
        <v>142</v>
      </c>
      <c r="B147" s="8">
        <v>0</v>
      </c>
      <c r="C147" s="8">
        <f>200*7</f>
        <v>1400</v>
      </c>
      <c r="D147" s="8">
        <f>C147/100</f>
        <v>14</v>
      </c>
      <c r="E147" s="7" t="s">
        <v>125</v>
      </c>
    </row>
    <row r="148" spans="1:7">
      <c r="A148" s="7" t="s">
        <v>143</v>
      </c>
      <c r="B148" s="8">
        <v>0</v>
      </c>
      <c r="C148" s="8">
        <f>25.4*100</f>
        <v>2540</v>
      </c>
      <c r="D148" s="8">
        <f>C148/100</f>
        <v>25.4</v>
      </c>
      <c r="E148" s="7" t="s">
        <v>128</v>
      </c>
    </row>
    <row r="149" spans="1:7">
      <c r="A149" s="7" t="s">
        <v>144</v>
      </c>
      <c r="B149" s="8">
        <v>2000</v>
      </c>
      <c r="C149" s="8">
        <v>1250</v>
      </c>
      <c r="D149" s="8">
        <f>C149/100</f>
        <v>12.5</v>
      </c>
      <c r="E149" s="7" t="s">
        <v>130</v>
      </c>
    </row>
    <row r="150" spans="1:7">
      <c r="A150" s="7" t="s">
        <v>133</v>
      </c>
      <c r="B150" s="8">
        <v>0</v>
      </c>
      <c r="C150" s="8">
        <f>10.96*100</f>
        <v>1096</v>
      </c>
      <c r="D150" s="8">
        <f>C150/100</f>
        <v>10.96</v>
      </c>
      <c r="E150" s="7" t="s">
        <v>135</v>
      </c>
    </row>
    <row r="151" spans="1:7">
      <c r="A151" s="5" t="s">
        <v>145</v>
      </c>
      <c r="B151" s="5"/>
      <c r="C151" s="5"/>
      <c r="D151" s="12">
        <f>SUM(D146:D150)</f>
        <v>71.84</v>
      </c>
      <c r="E151" s="7"/>
    </row>
    <row r="152" spans="1:7">
      <c r="A152" s="7" t="s">
        <v>47</v>
      </c>
      <c r="B152" s="7"/>
      <c r="C152" s="7"/>
      <c r="D152" s="8">
        <v>50</v>
      </c>
      <c r="E152" s="7"/>
    </row>
    <row r="153" spans="1:7">
      <c r="A153" s="5" t="s">
        <v>146</v>
      </c>
      <c r="B153" s="5"/>
      <c r="C153" s="5"/>
      <c r="D153" s="12">
        <f>D151+D152</f>
        <v>121.84</v>
      </c>
      <c r="E153" s="7"/>
    </row>
    <row r="155" spans="1:7">
      <c r="A155" s="4" t="s">
        <v>147</v>
      </c>
      <c r="B155" s="4"/>
      <c r="C155" s="4"/>
      <c r="D155" s="4"/>
      <c r="E155" s="4"/>
      <c r="F155" s="4"/>
      <c r="G155" s="4"/>
    </row>
    <row r="157" spans="1:7">
      <c r="A157" s="5" t="s">
        <v>119</v>
      </c>
      <c r="B157" s="5" t="s">
        <v>148</v>
      </c>
      <c r="C157" s="5" t="s">
        <v>149</v>
      </c>
      <c r="D157" s="5" t="s">
        <v>150</v>
      </c>
    </row>
    <row r="158" spans="1:7">
      <c r="A158" s="7" t="s">
        <v>151</v>
      </c>
      <c r="B158" s="8">
        <v>1500</v>
      </c>
      <c r="C158" s="7" t="s">
        <v>152</v>
      </c>
      <c r="D158" s="7" t="s">
        <v>153</v>
      </c>
    </row>
    <row r="159" spans="1:7">
      <c r="A159" s="7" t="s">
        <v>154</v>
      </c>
      <c r="B159" s="8">
        <v>2500</v>
      </c>
      <c r="C159" s="7" t="s">
        <v>155</v>
      </c>
      <c r="D159" s="7" t="s">
        <v>156</v>
      </c>
    </row>
    <row r="160" spans="1:7">
      <c r="A160" s="7" t="s">
        <v>150</v>
      </c>
      <c r="B160" s="8">
        <v>3500</v>
      </c>
      <c r="C160" s="11">
        <v>2500</v>
      </c>
      <c r="D160" s="7" t="s">
        <v>157</v>
      </c>
    </row>
    <row r="161" spans="1:7">
      <c r="A161" s="7" t="s">
        <v>158</v>
      </c>
      <c r="B161" s="8">
        <v>500</v>
      </c>
      <c r="C161" s="7" t="s">
        <v>159</v>
      </c>
      <c r="D161" s="7" t="s">
        <v>160</v>
      </c>
    </row>
    <row r="162" spans="1:7">
      <c r="A162" s="7" t="s">
        <v>161</v>
      </c>
      <c r="B162" s="8">
        <v>750</v>
      </c>
      <c r="C162" s="7" t="s">
        <v>162</v>
      </c>
      <c r="D162" s="7" t="s">
        <v>163</v>
      </c>
    </row>
    <row r="165" spans="1:7">
      <c r="A165" s="4" t="s">
        <v>164</v>
      </c>
      <c r="B165" s="4"/>
      <c r="C165" s="4"/>
      <c r="D165" s="4"/>
      <c r="E165" s="4"/>
      <c r="F165" s="4"/>
      <c r="G165" s="4"/>
    </row>
    <row r="167" spans="1:7">
      <c r="A167" s="1" t="s">
        <v>165</v>
      </c>
      <c r="B167" s="1"/>
      <c r="C167" s="1"/>
      <c r="D167" s="1"/>
      <c r="E167" s="1"/>
      <c r="F167" s="1"/>
      <c r="G167" s="1"/>
    </row>
    <row r="169" spans="1:7">
      <c r="A169" s="5" t="s">
        <v>3</v>
      </c>
      <c r="B169" s="5" t="s">
        <v>166</v>
      </c>
      <c r="C169" s="5" t="s">
        <v>167</v>
      </c>
      <c r="D169" s="5" t="s">
        <v>64</v>
      </c>
      <c r="E169" s="5" t="s">
        <v>168</v>
      </c>
    </row>
    <row r="170" spans="1:7">
      <c r="A170" s="7" t="s">
        <v>169</v>
      </c>
      <c r="B170" s="8">
        <f>B32</f>
        <v>2089.5100000000002</v>
      </c>
      <c r="C170" s="8">
        <f>B31</f>
        <v>1393.0066666666667</v>
      </c>
      <c r="D170" s="8">
        <f>B170-C170</f>
        <v>696.50333333333356</v>
      </c>
      <c r="E170" s="9">
        <f>D170/B170</f>
        <v>0.33333333333333343</v>
      </c>
    </row>
    <row r="171" spans="1:7">
      <c r="A171" s="7" t="s">
        <v>170</v>
      </c>
      <c r="B171" s="8">
        <f>B53</f>
        <v>2275.2599999999998</v>
      </c>
      <c r="C171" s="8">
        <f>B52</f>
        <v>1516.84</v>
      </c>
      <c r="D171" s="8">
        <f>B171-C171</f>
        <v>758.41999999999985</v>
      </c>
      <c r="E171" s="9">
        <f>D171/B171</f>
        <v>0.33333333333333331</v>
      </c>
    </row>
    <row r="172" spans="1:7">
      <c r="A172" s="7" t="s">
        <v>171</v>
      </c>
      <c r="B172" s="8">
        <f>B72</f>
        <v>2566.35</v>
      </c>
      <c r="C172" s="8">
        <f>B71</f>
        <v>1710.8999999999999</v>
      </c>
      <c r="D172" s="8">
        <f>B172-C172</f>
        <v>855.45</v>
      </c>
      <c r="E172" s="9">
        <f>D172/B172</f>
        <v>0.33333333333333337</v>
      </c>
    </row>
    <row r="173" spans="1:7">
      <c r="A173" s="7" t="s">
        <v>172</v>
      </c>
      <c r="B173" s="8">
        <f>B94</f>
        <v>3671.13</v>
      </c>
      <c r="C173" s="8">
        <f>B93</f>
        <v>2447.42</v>
      </c>
      <c r="D173" s="8">
        <f>B173-C173</f>
        <v>1223.71</v>
      </c>
      <c r="E173" s="9">
        <f>D173/B173</f>
        <v>0.33333333333333331</v>
      </c>
    </row>
    <row r="174" spans="1:7">
      <c r="A174" s="7" t="s">
        <v>173</v>
      </c>
      <c r="B174" s="8">
        <f>B115</f>
        <v>4937.51</v>
      </c>
      <c r="C174" s="8">
        <f>B114</f>
        <v>3291.6733333333336</v>
      </c>
      <c r="D174" s="8">
        <f>B174-C174</f>
        <v>1645.8366666666666</v>
      </c>
      <c r="E174" s="9">
        <f>D174/B174</f>
        <v>0.33333333333333331</v>
      </c>
    </row>
    <row r="176" spans="1:7">
      <c r="A176" s="4" t="s">
        <v>174</v>
      </c>
      <c r="B176" s="4"/>
      <c r="C176" s="4"/>
      <c r="D176" s="4"/>
      <c r="E176" s="4"/>
      <c r="F176" s="4"/>
      <c r="G176" s="4"/>
    </row>
    <row r="178" spans="1:7">
      <c r="A178" s="1" t="s">
        <v>175</v>
      </c>
      <c r="B178" s="1"/>
      <c r="C178" s="1"/>
      <c r="D178" s="1"/>
      <c r="E178" s="1"/>
      <c r="F178" s="1"/>
      <c r="G178" s="1"/>
    </row>
    <row r="180" spans="1:7">
      <c r="A180" s="6" t="s">
        <v>176</v>
      </c>
      <c r="B180" s="6">
        <v>898</v>
      </c>
    </row>
    <row r="181" spans="1:7">
      <c r="A181" s="6" t="s">
        <v>177</v>
      </c>
      <c r="B181" s="10">
        <f>C147+C149</f>
        <v>2650</v>
      </c>
    </row>
    <row r="182" spans="1:7">
      <c r="A182" s="6" t="s">
        <v>178</v>
      </c>
    </row>
    <row r="183" spans="1:7">
      <c r="A183" s="6" t="s">
        <v>179</v>
      </c>
    </row>
    <row r="185" spans="1:7">
      <c r="A185" s="1" t="s">
        <v>180</v>
      </c>
      <c r="B185" s="1"/>
      <c r="C185" s="1"/>
      <c r="D185" s="1"/>
      <c r="E185" s="1"/>
      <c r="F185" s="1"/>
      <c r="G185" s="1"/>
    </row>
    <row r="187" spans="1:7">
      <c r="A187" s="6" t="s">
        <v>181</v>
      </c>
    </row>
    <row r="188" spans="1:7">
      <c r="A188" s="6" t="s">
        <v>182</v>
      </c>
    </row>
    <row r="189" spans="1:7">
      <c r="A189" s="6" t="s">
        <v>183</v>
      </c>
    </row>
    <row r="193" spans="1:7">
      <c r="A193" s="4" t="s">
        <v>108</v>
      </c>
      <c r="B193" s="4"/>
      <c r="C193" s="4"/>
      <c r="D193" s="4"/>
      <c r="E193" s="4"/>
      <c r="F193" s="4"/>
      <c r="G193" s="4"/>
    </row>
    <row r="195" spans="1:7">
      <c r="A195" s="3" t="s">
        <v>184</v>
      </c>
    </row>
    <row r="197" spans="1:7">
      <c r="A197" s="1" t="s">
        <v>185</v>
      </c>
    </row>
    <row r="199" spans="1:7">
      <c r="A199" s="6" t="s">
        <v>186</v>
      </c>
    </row>
    <row r="200" spans="1:7">
      <c r="A200" s="6" t="s">
        <v>187</v>
      </c>
    </row>
    <row r="201" spans="1:7">
      <c r="A201" s="6" t="s">
        <v>188</v>
      </c>
    </row>
    <row r="203" spans="1:7">
      <c r="A203" s="1" t="s">
        <v>189</v>
      </c>
    </row>
    <row r="205" spans="1:7">
      <c r="A205" s="6" t="s">
        <v>190</v>
      </c>
    </row>
    <row r="206" spans="1:7">
      <c r="A206" s="6" t="s">
        <v>191</v>
      </c>
    </row>
    <row r="207" spans="1:7">
      <c r="A207" s="6" t="s">
        <v>192</v>
      </c>
    </row>
    <row r="209" spans="1:1">
      <c r="A209" s="3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BizFibre Connect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De Wee</dc:creator>
  <cp:lastModifiedBy>Jeffrey De Wee</cp:lastModifiedBy>
  <dcterms:created xsi:type="dcterms:W3CDTF">2025-10-19T16:24:57Z</dcterms:created>
  <dcterms:modified xsi:type="dcterms:W3CDTF">2025-10-19T16:25:36Z</dcterms:modified>
</cp:coreProperties>
</file>