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charmProjects\leeds-christmas-slump\"/>
    </mc:Choice>
  </mc:AlternateContent>
  <xr:revisionPtr revIDLastSave="0" documentId="13_ncr:1_{66B01E9E-30A1-4DF4-A696-383F85D5AE23}" xr6:coauthVersionLast="45" xr6:coauthVersionMax="45" xr10:uidLastSave="{00000000-0000-0000-0000-000000000000}"/>
  <bookViews>
    <workbookView xWindow="-120" yWindow="-120" windowWidth="29040" windowHeight="15840" activeTab="1" xr2:uid="{4B3B3E7F-88C3-4873-A629-69CA1840347E}"/>
  </bookViews>
  <sheets>
    <sheet name="Sheet1" sheetId="1" r:id="rId1"/>
    <sheet name="Raw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" i="2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K4" i="1" l="1"/>
  <c r="K3" i="1"/>
  <c r="J51" i="1"/>
  <c r="U52" i="1"/>
  <c r="V52" i="1" s="1"/>
  <c r="T52" i="1"/>
  <c r="S52" i="1"/>
  <c r="S51" i="1"/>
  <c r="T51" i="1" s="1"/>
  <c r="U41" i="1"/>
  <c r="V41" i="1" s="1"/>
  <c r="T41" i="1"/>
  <c r="S41" i="1"/>
  <c r="T40" i="1"/>
  <c r="S40" i="1"/>
  <c r="J39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R187" i="1" l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U176" i="1" l="1"/>
  <c r="S79" i="1"/>
  <c r="T79" i="1" s="1"/>
  <c r="U96" i="1"/>
  <c r="U123" i="1"/>
  <c r="U161" i="1"/>
  <c r="U68" i="1"/>
  <c r="S96" i="1"/>
  <c r="T96" i="1" s="1"/>
  <c r="V96" i="1" s="1"/>
  <c r="I3" i="1" s="1"/>
  <c r="U134" i="1"/>
  <c r="U107" i="1"/>
  <c r="U149" i="1"/>
  <c r="S176" i="1"/>
  <c r="T176" i="1" s="1"/>
  <c r="S161" i="1"/>
  <c r="T161" i="1" s="1"/>
  <c r="V161" i="1" s="1"/>
  <c r="G4" i="1" s="1"/>
  <c r="J175" i="1"/>
  <c r="U79" i="1"/>
  <c r="V79" i="1" s="1"/>
  <c r="J4" i="1" s="1"/>
  <c r="U188" i="1"/>
  <c r="S107" i="1"/>
  <c r="T107" i="1" s="1"/>
  <c r="V107" i="1" s="1"/>
  <c r="I4" i="1" s="1"/>
  <c r="S123" i="1"/>
  <c r="T123" i="1" s="1"/>
  <c r="S188" i="1"/>
  <c r="T188" i="1" s="1"/>
  <c r="J148" i="1"/>
  <c r="S160" i="1"/>
  <c r="S106" i="1"/>
  <c r="S134" i="1"/>
  <c r="T134" i="1" s="1"/>
  <c r="V134" i="1" s="1"/>
  <c r="H4" i="1" s="1"/>
  <c r="S149" i="1"/>
  <c r="T149" i="1" s="1"/>
  <c r="V176" i="1"/>
  <c r="F3" i="1" s="1"/>
  <c r="V123" i="1"/>
  <c r="H3" i="1" s="1"/>
  <c r="J187" i="1"/>
  <c r="S133" i="1"/>
  <c r="J122" i="1"/>
  <c r="J160" i="1"/>
  <c r="S175" i="1"/>
  <c r="T175" i="1" s="1"/>
  <c r="S68" i="1"/>
  <c r="T68" i="1" s="1"/>
  <c r="V68" i="1" s="1"/>
  <c r="J3" i="1" s="1"/>
  <c r="J133" i="1"/>
  <c r="S148" i="1"/>
  <c r="S120" i="1"/>
  <c r="J106" i="1"/>
  <c r="S187" i="1"/>
  <c r="J66" i="1"/>
  <c r="J78" i="1"/>
  <c r="S67" i="1"/>
  <c r="S78" i="1"/>
  <c r="J95" i="1"/>
  <c r="S94" i="1"/>
  <c r="V188" i="1" l="1"/>
  <c r="F4" i="1" s="1"/>
  <c r="V149" i="1"/>
  <c r="G3" i="1" s="1"/>
  <c r="T67" i="1"/>
  <c r="T160" i="1"/>
  <c r="T122" i="1"/>
  <c r="T106" i="1"/>
  <c r="T148" i="1"/>
  <c r="T78" i="1"/>
  <c r="T187" i="1"/>
  <c r="T95" i="1"/>
  <c r="T133" i="1"/>
</calcChain>
</file>

<file path=xl/sharedStrings.xml><?xml version="1.0" encoding="utf-8"?>
<sst xmlns="http://schemas.openxmlformats.org/spreadsheetml/2006/main" count="1127" uniqueCount="65">
  <si>
    <t>Leeds</t>
  </si>
  <si>
    <t>Stoke</t>
  </si>
  <si>
    <t>Rotherham</t>
  </si>
  <si>
    <t>Middlesbro</t>
  </si>
  <si>
    <t>Preston NE</t>
  </si>
  <si>
    <t>Birmingham</t>
  </si>
  <si>
    <t>Brentford</t>
  </si>
  <si>
    <t>Ipswich</t>
  </si>
  <si>
    <t>Nott Forest</t>
  </si>
  <si>
    <t>Bristol City</t>
  </si>
  <si>
    <t>Reading</t>
  </si>
  <si>
    <t>QPR</t>
  </si>
  <si>
    <t>Blackburn</t>
  </si>
  <si>
    <t>Hull</t>
  </si>
  <si>
    <t>Derby</t>
  </si>
  <si>
    <t>Norwich</t>
  </si>
  <si>
    <t>Swansea</t>
  </si>
  <si>
    <t>Bolton</t>
  </si>
  <si>
    <t>West Brom</t>
  </si>
  <si>
    <t>Sheffield utd</t>
  </si>
  <si>
    <t>Millwall</t>
  </si>
  <si>
    <t>Sheff Wed</t>
  </si>
  <si>
    <t>Wigan A</t>
  </si>
  <si>
    <t>Aston Villa</t>
  </si>
  <si>
    <t>18/19</t>
  </si>
  <si>
    <t>Fulham</t>
  </si>
  <si>
    <t>Burton Albion</t>
  </si>
  <si>
    <t>Cardiff</t>
  </si>
  <si>
    <t>Wolves</t>
  </si>
  <si>
    <t>Sunderland</t>
  </si>
  <si>
    <t>Barnsley</t>
  </si>
  <si>
    <t>17/18</t>
  </si>
  <si>
    <t>16/17</t>
  </si>
  <si>
    <t>Huddersfield</t>
  </si>
  <si>
    <t>Newcastle</t>
  </si>
  <si>
    <t>Brighton</t>
  </si>
  <si>
    <t>15/16</t>
  </si>
  <si>
    <t>Burnley</t>
  </si>
  <si>
    <t>MK Dons</t>
  </si>
  <si>
    <t>Charlton</t>
  </si>
  <si>
    <t>14/15</t>
  </si>
  <si>
    <t>Blackpool</t>
  </si>
  <si>
    <t>Bournemouth</t>
  </si>
  <si>
    <t>Watford</t>
  </si>
  <si>
    <t>19/20</t>
  </si>
  <si>
    <t>Date</t>
  </si>
  <si>
    <t>Home</t>
  </si>
  <si>
    <t>Score</t>
  </si>
  <si>
    <t>Away</t>
  </si>
  <si>
    <t>Luton</t>
  </si>
  <si>
    <t>Pts. 10-Aug - 14-Dec</t>
  </si>
  <si>
    <t>Pts. 26-Dec - 02-May</t>
  </si>
  <si>
    <t>Pts. 10-Aug - 21-Dec</t>
  </si>
  <si>
    <t>Season</t>
  </si>
  <si>
    <t>Home_Score</t>
  </si>
  <si>
    <t>Away_Score</t>
  </si>
  <si>
    <t>Leeds_Score</t>
  </si>
  <si>
    <t>Points</t>
  </si>
  <si>
    <t>Opponent_Score</t>
  </si>
  <si>
    <t xml:space="preserve">26th December </t>
  </si>
  <si>
    <t>From</t>
  </si>
  <si>
    <t>To</t>
  </si>
  <si>
    <t>In_Window</t>
  </si>
  <si>
    <t>Start Date</t>
  </si>
  <si>
    <t>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</si>
</sst>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9]dd\-mmm\-yy;@"/>
  </numFmts>
  <fonts count="5" x14ac:knownFonts="1">
    <font>
      <sz val="11"/>
      <color theme="1"/>
      <name val="Calibri"/>
      <family val="2"/>
      <scheme val="minor"/>
    </font>
    <font>
      <sz val="10"/>
      <color indexed="22"/>
      <name val="Arial"/>
      <family val="2"/>
    </font>
    <font>
      <sz val="11"/>
      <color rgb="FF242729"/>
      <name val="Calibri"/>
      <family val="2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4" fontId="0" fillId="6" borderId="7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164" fontId="0" fillId="6" borderId="9" xfId="0" applyNumberFormat="1" applyFill="1" applyBorder="1" applyAlignment="1">
      <alignment horizontal="center"/>
    </xf>
    <xf numFmtId="164" fontId="0" fillId="7" borderId="9" xfId="0" applyNumberFormat="1" applyFill="1" applyBorder="1" applyAlignment="1">
      <alignment horizontal="center"/>
    </xf>
    <xf numFmtId="0" fontId="0" fillId="0" borderId="5" xfId="0" applyBorder="1" applyAlignment="1" applyProtection="1">
      <alignment horizontal="center"/>
      <protection locked="0"/>
    </xf>
    <xf numFmtId="164" fontId="0" fillId="2" borderId="9" xfId="0" applyNumberFormat="1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164" fontId="0" fillId="7" borderId="10" xfId="0" applyNumberForma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6" borderId="18" xfId="0" applyNumberFormat="1" applyFill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0" fillId="6" borderId="3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19" xfId="0" applyFill="1" applyBorder="1" applyAlignment="1">
      <alignment horizontal="center"/>
    </xf>
    <xf numFmtId="164" fontId="0" fillId="3" borderId="18" xfId="0" applyNumberFormat="1" applyFill="1" applyBorder="1" applyAlignment="1">
      <alignment horizontal="center"/>
    </xf>
    <xf numFmtId="10" fontId="0" fillId="0" borderId="0" xfId="0" applyNumberFormat="1"/>
    <xf numFmtId="10" fontId="0" fillId="0" borderId="0" xfId="0" applyNumberFormat="1" applyAlignment="1">
      <alignment horizontal="center"/>
    </xf>
    <xf numFmtId="0" fontId="3" fillId="2" borderId="0" xfId="0" applyFont="1" applyFill="1"/>
    <xf numFmtId="164" fontId="3" fillId="2" borderId="0" xfId="0" applyNumberFormat="1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9" borderId="0" xfId="0" applyFont="1" applyFill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0" fontId="0" fillId="0" borderId="12" xfId="0" applyBorder="1" applyAlignment="1" applyProtection="1">
      <alignment horizontal="center"/>
      <protection locked="0"/>
    </xf>
    <xf numFmtId="0" fontId="0" fillId="5" borderId="0" xfId="0" applyFill="1" applyBorder="1" applyAlignment="1">
      <alignment horizontal="center"/>
    </xf>
    <xf numFmtId="16" fontId="0" fillId="0" borderId="0" xfId="0" applyNumberFormat="1"/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72"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Leeds Christmas Slump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Christmas % of points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Sheet1!$F$1:$K$1</c:f>
              <c:strCache>
                <c:ptCount val="6"/>
                <c:pt idx="0">
                  <c:v>14/15</c:v>
                </c:pt>
                <c:pt idx="1">
                  <c:v>15/16</c:v>
                </c:pt>
                <c:pt idx="2">
                  <c:v>16/17</c:v>
                </c:pt>
                <c:pt idx="3">
                  <c:v>17/18</c:v>
                </c:pt>
                <c:pt idx="4">
                  <c:v>18/19</c:v>
                </c:pt>
                <c:pt idx="5">
                  <c:v>19/20</c:v>
                </c:pt>
              </c:strCache>
            </c:strRef>
          </c:cat>
          <c:val>
            <c:numRef>
              <c:f>Sheet1!$F$3:$K$3</c:f>
              <c:numCache>
                <c:formatCode>0.00%</c:formatCode>
                <c:ptCount val="6"/>
                <c:pt idx="0">
                  <c:v>0.44444444444444442</c:v>
                </c:pt>
                <c:pt idx="1">
                  <c:v>0.33333333333333331</c:v>
                </c:pt>
                <c:pt idx="2">
                  <c:v>0.72222222222222221</c:v>
                </c:pt>
                <c:pt idx="3">
                  <c:v>0.27777777777777779</c:v>
                </c:pt>
                <c:pt idx="4">
                  <c:v>0.5</c:v>
                </c:pt>
                <c:pt idx="5">
                  <c:v>0.44444444444444442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00-4504-9C0C-71A78A04CD16}"/>
            </c:ext>
          </c:extLst>
        </c:ser>
        <c:ser>
          <c:idx val="2"/>
          <c:order val="2"/>
          <c:tx>
            <c:v>Season overall % of points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Sheet1!$F$1:$K$1</c:f>
              <c:strCache>
                <c:ptCount val="6"/>
                <c:pt idx="0">
                  <c:v>14/15</c:v>
                </c:pt>
                <c:pt idx="1">
                  <c:v>15/16</c:v>
                </c:pt>
                <c:pt idx="2">
                  <c:v>16/17</c:v>
                </c:pt>
                <c:pt idx="3">
                  <c:v>17/18</c:v>
                </c:pt>
                <c:pt idx="4">
                  <c:v>18/19</c:v>
                </c:pt>
                <c:pt idx="5">
                  <c:v>19/20</c:v>
                </c:pt>
              </c:strCache>
            </c:strRef>
          </c:cat>
          <c:val>
            <c:numRef>
              <c:f>Sheet1!$F$4:$K$4</c:f>
              <c:numCache>
                <c:formatCode>0.00%</c:formatCode>
                <c:ptCount val="6"/>
                <c:pt idx="0">
                  <c:v>0.40579710144927539</c:v>
                </c:pt>
                <c:pt idx="1">
                  <c:v>0.42753623188405798</c:v>
                </c:pt>
                <c:pt idx="2">
                  <c:v>0.54347826086956519</c:v>
                </c:pt>
                <c:pt idx="3">
                  <c:v>0.43478260869565216</c:v>
                </c:pt>
                <c:pt idx="4">
                  <c:v>0.60144927536231885</c:v>
                </c:pt>
                <c:pt idx="5">
                  <c:v>0.63963963963963966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00-4504-9C0C-71A78A04C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778352"/>
        <c:axId val="7783215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Sheet1!$F$1:$K$1</c15:sqref>
                        </c15:formulaRef>
                      </c:ext>
                    </c:extLst>
                    <c:strCache>
                      <c:ptCount val="6"/>
                      <c:pt idx="0">
                        <c:v>14/15</c:v>
                      </c:pt>
                      <c:pt idx="1">
                        <c:v>15/16</c:v>
                      </c:pt>
                      <c:pt idx="2">
                        <c:v>16/17</c:v>
                      </c:pt>
                      <c:pt idx="3">
                        <c:v>17/18</c:v>
                      </c:pt>
                      <c:pt idx="4">
                        <c:v>18/19</c:v>
                      </c:pt>
                      <c:pt idx="5">
                        <c:v>19/20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Sheet1!$F$2:$K$2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400-4504-9C0C-71A78A04CD16}"/>
                  </c:ext>
                </c:extLst>
              </c15:ser>
            </c15:filteredBarSeries>
          </c:ext>
        </c:extLst>
      </c:barChart>
      <c:catAx>
        <c:axId val="83577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321512"/>
        <c:crosses val="autoZero"/>
        <c:auto val="1"/>
        <c:lblAlgn val="ctr"/>
        <c:lblOffset val="100"/>
        <c:noMultiLvlLbl val="0"/>
      </c:catAx>
      <c:valAx>
        <c:axId val="77832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77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389164</xdr:colOff>
      <xdr:row>8</xdr:row>
      <xdr:rowOff>81643</xdr:rowOff>
    </xdr:from>
    <xdr:to>
      <xdr:col>15</xdr:col>
      <xdr:colOff>149678</xdr:colOff>
      <xdr:row>23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D5E010-D12B-4868-96EF-0AE9C3579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A183F-E0D5-4F87-A5CC-7347084BB109}">
  <dimension ref="B1:V267"/>
  <sheetViews>
    <sheetView topLeftCell="A25" workbookViewId="0">
      <selection activeCell="P34" sqref="P34"/>
    </sheetView>
  </sheetViews>
  <sheetFormatPr defaultRowHeight="15" x14ac:dyDescent="0.25"/>
  <cols>
    <col min="4" max="4" width="10.140625" bestFit="1" customWidth="1"/>
    <col min="8" max="8" width="14.42578125" customWidth="1"/>
    <col min="9" max="9" width="9.28515625" style="24"/>
    <col min="10" max="10" width="16.85546875" customWidth="1"/>
    <col min="14" max="14" width="12.5703125" customWidth="1"/>
    <col min="19" max="19" width="18.85546875" customWidth="1"/>
  </cols>
  <sheetData>
    <row r="1" spans="2:11" x14ac:dyDescent="0.25">
      <c r="F1" s="24" t="s">
        <v>40</v>
      </c>
      <c r="G1" s="24" t="s">
        <v>36</v>
      </c>
      <c r="H1" s="24" t="s">
        <v>32</v>
      </c>
      <c r="I1" s="24" t="s">
        <v>31</v>
      </c>
      <c r="J1" s="24" t="s">
        <v>24</v>
      </c>
      <c r="K1" s="24" t="s">
        <v>44</v>
      </c>
    </row>
    <row r="3" spans="2:11" x14ac:dyDescent="0.25">
      <c r="F3" s="36">
        <f>$V176</f>
        <v>0.44444444444444442</v>
      </c>
      <c r="G3" s="36">
        <f>$V149</f>
        <v>0.33333333333333331</v>
      </c>
      <c r="H3" s="36">
        <f>$V123</f>
        <v>0.72222222222222221</v>
      </c>
      <c r="I3" s="36">
        <f>$V96</f>
        <v>0.27777777777777779</v>
      </c>
      <c r="J3" s="36">
        <f>$V68</f>
        <v>0.5</v>
      </c>
      <c r="K3" s="36">
        <f>$V41</f>
        <v>0.44444444444444442</v>
      </c>
    </row>
    <row r="4" spans="2:11" x14ac:dyDescent="0.25">
      <c r="F4" s="36">
        <f>$V188</f>
        <v>0.40579710144927539</v>
      </c>
      <c r="G4" s="36">
        <f>$V161</f>
        <v>0.42753623188405798</v>
      </c>
      <c r="H4" s="36">
        <f>$V134</f>
        <v>0.54347826086956519</v>
      </c>
      <c r="I4" s="36">
        <f>$V107</f>
        <v>0.43478260869565216</v>
      </c>
      <c r="J4" s="36">
        <f>$V79</f>
        <v>0.60144927536231885</v>
      </c>
      <c r="K4" s="36">
        <f>$V52</f>
        <v>0.63963963963963966</v>
      </c>
    </row>
    <row r="9" spans="2:11" x14ac:dyDescent="0.25">
      <c r="B9" t="s">
        <v>60</v>
      </c>
      <c r="D9" t="s">
        <v>61</v>
      </c>
    </row>
    <row r="10" spans="2:11" x14ac:dyDescent="0.25">
      <c r="B10" t="s">
        <v>59</v>
      </c>
      <c r="D10" s="45">
        <v>43861</v>
      </c>
    </row>
    <row r="26" spans="2:18" x14ac:dyDescent="0.25">
      <c r="B26" t="s">
        <v>44</v>
      </c>
    </row>
    <row r="28" spans="2:18" ht="15.75" thickBot="1" x14ac:dyDescent="0.3">
      <c r="B28" t="s">
        <v>53</v>
      </c>
      <c r="C28" s="37"/>
      <c r="D28" s="38" t="s">
        <v>45</v>
      </c>
      <c r="E28" s="39" t="s">
        <v>46</v>
      </c>
      <c r="F28" s="37" t="s">
        <v>47</v>
      </c>
      <c r="G28" s="40"/>
      <c r="H28" s="41" t="s">
        <v>48</v>
      </c>
      <c r="I28" s="30"/>
      <c r="K28" t="s">
        <v>53</v>
      </c>
      <c r="L28" s="37"/>
      <c r="M28" s="38" t="s">
        <v>45</v>
      </c>
      <c r="N28" s="39" t="s">
        <v>46</v>
      </c>
      <c r="O28" s="37" t="s">
        <v>47</v>
      </c>
      <c r="P28" s="40"/>
      <c r="Q28" s="41" t="s">
        <v>48</v>
      </c>
    </row>
    <row r="29" spans="2:18" ht="15.75" thickBot="1" x14ac:dyDescent="0.3">
      <c r="B29">
        <v>19</v>
      </c>
      <c r="C29" s="7">
        <v>0</v>
      </c>
      <c r="D29" s="28">
        <v>43687</v>
      </c>
      <c r="E29" s="4" t="s">
        <v>0</v>
      </c>
      <c r="F29" s="5">
        <v>1</v>
      </c>
      <c r="G29" s="5">
        <v>1</v>
      </c>
      <c r="H29" s="6" t="s">
        <v>8</v>
      </c>
      <c r="I29" s="30">
        <f t="shared" ref="I29:I46" si="0">IF(F29&lt;G29,0,IF(F29=G29,1,IF(F29&gt;G29,3,"")))</f>
        <v>1</v>
      </c>
      <c r="K29">
        <v>19</v>
      </c>
      <c r="L29" s="2">
        <v>0.5</v>
      </c>
      <c r="M29" s="3">
        <v>43681</v>
      </c>
      <c r="N29" s="4" t="s">
        <v>9</v>
      </c>
      <c r="O29" s="5">
        <v>1</v>
      </c>
      <c r="P29" s="5">
        <v>3</v>
      </c>
      <c r="Q29" s="6" t="s">
        <v>0</v>
      </c>
      <c r="R29" s="30">
        <f>IF(O29&gt;P29,0,IF(O29=P29,1,IF(O29&lt;P29,3,"")))</f>
        <v>3</v>
      </c>
    </row>
    <row r="30" spans="2:18" ht="15.75" thickBot="1" x14ac:dyDescent="0.3">
      <c r="B30">
        <v>19</v>
      </c>
      <c r="C30" s="7">
        <v>0</v>
      </c>
      <c r="D30" s="11">
        <v>43699</v>
      </c>
      <c r="E30" s="4" t="s">
        <v>0</v>
      </c>
      <c r="F30" s="5">
        <v>1</v>
      </c>
      <c r="G30" s="5">
        <v>0</v>
      </c>
      <c r="H30" s="6" t="s">
        <v>6</v>
      </c>
      <c r="I30" s="30">
        <f t="shared" si="0"/>
        <v>3</v>
      </c>
      <c r="K30">
        <v>19</v>
      </c>
      <c r="L30" s="21">
        <v>0.5</v>
      </c>
      <c r="M30" s="42">
        <v>43694</v>
      </c>
      <c r="N30" s="16" t="s">
        <v>22</v>
      </c>
      <c r="O30" s="43">
        <v>0</v>
      </c>
      <c r="P30" s="43">
        <v>2</v>
      </c>
      <c r="Q30" s="18" t="s">
        <v>0</v>
      </c>
      <c r="R30" s="30">
        <f t="shared" ref="R30:R47" si="1">IF(O30&gt;P30,0,IF(O30=P30,1,IF(O30&lt;P30,3,"")))</f>
        <v>3</v>
      </c>
    </row>
    <row r="31" spans="2:18" ht="15.75" thickBot="1" x14ac:dyDescent="0.3">
      <c r="B31">
        <v>19</v>
      </c>
      <c r="C31" s="7">
        <v>0</v>
      </c>
      <c r="D31" s="11">
        <v>43708</v>
      </c>
      <c r="E31" s="4" t="s">
        <v>0</v>
      </c>
      <c r="F31" s="5">
        <v>0</v>
      </c>
      <c r="G31" s="5">
        <v>1</v>
      </c>
      <c r="H31" s="6" t="s">
        <v>16</v>
      </c>
      <c r="I31" s="30">
        <f t="shared" si="0"/>
        <v>0</v>
      </c>
      <c r="K31">
        <v>19</v>
      </c>
      <c r="L31" s="7">
        <v>0.5</v>
      </c>
      <c r="M31" s="12">
        <v>43701</v>
      </c>
      <c r="N31" s="4" t="s">
        <v>1</v>
      </c>
      <c r="O31" s="5">
        <v>0</v>
      </c>
      <c r="P31" s="5">
        <v>3</v>
      </c>
      <c r="Q31" s="6" t="s">
        <v>0</v>
      </c>
      <c r="R31" s="30">
        <f t="shared" si="1"/>
        <v>3</v>
      </c>
    </row>
    <row r="32" spans="2:18" ht="15.75" thickBot="1" x14ac:dyDescent="0.3">
      <c r="B32">
        <v>19</v>
      </c>
      <c r="C32" s="7">
        <v>0</v>
      </c>
      <c r="D32" s="11">
        <v>43729</v>
      </c>
      <c r="E32" s="4" t="s">
        <v>0</v>
      </c>
      <c r="F32" s="5">
        <v>1</v>
      </c>
      <c r="G32" s="5">
        <v>1</v>
      </c>
      <c r="H32" s="6" t="s">
        <v>14</v>
      </c>
      <c r="I32" s="30">
        <f t="shared" si="0"/>
        <v>1</v>
      </c>
      <c r="K32">
        <v>19</v>
      </c>
      <c r="L32" s="7">
        <v>0.5</v>
      </c>
      <c r="M32" s="12">
        <v>43722</v>
      </c>
      <c r="N32" s="4" t="s">
        <v>30</v>
      </c>
      <c r="O32" s="24">
        <v>0</v>
      </c>
      <c r="P32" s="24">
        <v>2</v>
      </c>
      <c r="Q32" s="6" t="s">
        <v>0</v>
      </c>
      <c r="R32" s="30">
        <f t="shared" si="1"/>
        <v>3</v>
      </c>
    </row>
    <row r="33" spans="2:22" ht="15.75" thickBot="1" x14ac:dyDescent="0.3">
      <c r="B33">
        <v>19</v>
      </c>
      <c r="C33" s="2">
        <v>0</v>
      </c>
      <c r="D33" s="11">
        <v>43739</v>
      </c>
      <c r="E33" s="4" t="s">
        <v>0</v>
      </c>
      <c r="F33" s="5">
        <v>1</v>
      </c>
      <c r="G33" s="5">
        <v>0</v>
      </c>
      <c r="H33" s="6" t="s">
        <v>18</v>
      </c>
      <c r="I33" s="30">
        <f t="shared" si="0"/>
        <v>3</v>
      </c>
      <c r="K33">
        <v>19</v>
      </c>
      <c r="L33" s="7">
        <v>0.5</v>
      </c>
      <c r="M33" s="12">
        <v>43736</v>
      </c>
      <c r="N33" s="4" t="s">
        <v>39</v>
      </c>
      <c r="O33" s="5">
        <v>1</v>
      </c>
      <c r="P33" s="5">
        <v>0</v>
      </c>
      <c r="Q33" s="6" t="s">
        <v>0</v>
      </c>
      <c r="R33" s="30">
        <f t="shared" si="1"/>
        <v>0</v>
      </c>
    </row>
    <row r="34" spans="2:22" ht="15.75" thickBot="1" x14ac:dyDescent="0.3">
      <c r="B34">
        <v>19</v>
      </c>
      <c r="C34" s="7">
        <v>0</v>
      </c>
      <c r="D34" s="11">
        <v>43757</v>
      </c>
      <c r="E34" s="4" t="s">
        <v>0</v>
      </c>
      <c r="F34" s="5">
        <v>1</v>
      </c>
      <c r="G34" s="5">
        <v>0</v>
      </c>
      <c r="H34" s="6" t="s">
        <v>5</v>
      </c>
      <c r="I34" s="30">
        <f t="shared" si="0"/>
        <v>3</v>
      </c>
      <c r="K34">
        <v>19</v>
      </c>
      <c r="L34" s="7">
        <v>0.5</v>
      </c>
      <c r="M34" s="14">
        <v>43743</v>
      </c>
      <c r="N34" s="4" t="s">
        <v>20</v>
      </c>
      <c r="O34" s="5">
        <v>2</v>
      </c>
      <c r="P34" s="5">
        <v>1</v>
      </c>
      <c r="Q34" s="6" t="s">
        <v>0</v>
      </c>
      <c r="R34" s="30">
        <f t="shared" si="1"/>
        <v>0</v>
      </c>
    </row>
    <row r="35" spans="2:22" ht="15.75" thickBot="1" x14ac:dyDescent="0.3">
      <c r="B35">
        <v>19</v>
      </c>
      <c r="C35" s="7">
        <v>0.5</v>
      </c>
      <c r="D35" s="12">
        <v>43771</v>
      </c>
      <c r="E35" s="4" t="s">
        <v>0</v>
      </c>
      <c r="F35" s="13">
        <v>2</v>
      </c>
      <c r="G35" s="13">
        <v>0</v>
      </c>
      <c r="H35" s="6" t="s">
        <v>11</v>
      </c>
      <c r="I35" s="30">
        <f t="shared" si="0"/>
        <v>3</v>
      </c>
      <c r="K35">
        <v>19</v>
      </c>
      <c r="L35" s="7">
        <v>0.5</v>
      </c>
      <c r="M35" s="14">
        <v>43760</v>
      </c>
      <c r="N35" s="4" t="s">
        <v>4</v>
      </c>
      <c r="O35" s="5">
        <v>1</v>
      </c>
      <c r="P35" s="5">
        <v>1</v>
      </c>
      <c r="Q35" s="6" t="s">
        <v>0</v>
      </c>
      <c r="R35" s="30">
        <f t="shared" si="1"/>
        <v>1</v>
      </c>
    </row>
    <row r="36" spans="2:22" ht="15.75" thickBot="1" x14ac:dyDescent="0.3">
      <c r="B36">
        <v>19</v>
      </c>
      <c r="C36" s="7">
        <v>0</v>
      </c>
      <c r="D36" s="11">
        <v>43778</v>
      </c>
      <c r="E36" s="4" t="s">
        <v>0</v>
      </c>
      <c r="F36" s="5">
        <v>2</v>
      </c>
      <c r="G36" s="5">
        <v>1</v>
      </c>
      <c r="H36" s="6" t="s">
        <v>12</v>
      </c>
      <c r="I36" s="30">
        <f t="shared" si="0"/>
        <v>3</v>
      </c>
      <c r="K36">
        <v>19</v>
      </c>
      <c r="L36" s="2">
        <v>0</v>
      </c>
      <c r="M36" s="11">
        <v>43764</v>
      </c>
      <c r="N36" s="4" t="s">
        <v>21</v>
      </c>
      <c r="O36" s="5">
        <v>0</v>
      </c>
      <c r="P36" s="5">
        <v>0</v>
      </c>
      <c r="Q36" s="6" t="s">
        <v>0</v>
      </c>
      <c r="R36" s="30">
        <f t="shared" si="1"/>
        <v>1</v>
      </c>
    </row>
    <row r="37" spans="2:22" ht="15.75" thickBot="1" x14ac:dyDescent="0.3">
      <c r="B37">
        <v>19</v>
      </c>
      <c r="C37" s="7">
        <v>0.5</v>
      </c>
      <c r="D37" s="14">
        <v>43799</v>
      </c>
      <c r="E37" s="4" t="s">
        <v>0</v>
      </c>
      <c r="F37" s="5">
        <v>4</v>
      </c>
      <c r="G37" s="5">
        <v>0</v>
      </c>
      <c r="H37" s="6" t="s">
        <v>3</v>
      </c>
      <c r="I37" s="30">
        <f t="shared" si="0"/>
        <v>3</v>
      </c>
      <c r="K37">
        <v>19</v>
      </c>
      <c r="L37" s="7">
        <v>0.5</v>
      </c>
      <c r="M37" s="12">
        <v>43792</v>
      </c>
      <c r="N37" s="4" t="s">
        <v>49</v>
      </c>
      <c r="O37" s="13">
        <v>1</v>
      </c>
      <c r="P37" s="13">
        <v>2</v>
      </c>
      <c r="Q37" s="6" t="s">
        <v>0</v>
      </c>
      <c r="R37" s="30">
        <f t="shared" si="1"/>
        <v>3</v>
      </c>
    </row>
    <row r="38" spans="2:22" ht="15.75" thickBot="1" x14ac:dyDescent="0.3">
      <c r="B38">
        <v>19</v>
      </c>
      <c r="C38" s="7">
        <v>0.5</v>
      </c>
      <c r="D38" s="14">
        <v>43809</v>
      </c>
      <c r="E38" s="4" t="s">
        <v>0</v>
      </c>
      <c r="F38" s="5">
        <v>2</v>
      </c>
      <c r="G38" s="5">
        <v>0</v>
      </c>
      <c r="H38" s="6" t="s">
        <v>13</v>
      </c>
      <c r="I38" s="30">
        <f t="shared" si="0"/>
        <v>3</v>
      </c>
      <c r="J38" t="s">
        <v>50</v>
      </c>
      <c r="K38">
        <v>19</v>
      </c>
      <c r="L38" s="7">
        <v>0</v>
      </c>
      <c r="M38" s="11">
        <v>43795</v>
      </c>
      <c r="N38" s="4" t="s">
        <v>10</v>
      </c>
      <c r="O38" s="5">
        <v>0</v>
      </c>
      <c r="P38" s="5">
        <v>1</v>
      </c>
      <c r="Q38" s="6" t="s">
        <v>0</v>
      </c>
      <c r="R38" s="30">
        <f t="shared" si="1"/>
        <v>3</v>
      </c>
    </row>
    <row r="39" spans="2:22" ht="15.75" thickBot="1" x14ac:dyDescent="0.3">
      <c r="B39">
        <v>19</v>
      </c>
      <c r="C39" s="7">
        <v>0</v>
      </c>
      <c r="D39" s="11">
        <v>43813</v>
      </c>
      <c r="E39" s="4" t="s">
        <v>0</v>
      </c>
      <c r="F39" s="5">
        <v>3</v>
      </c>
      <c r="G39" s="5">
        <v>3</v>
      </c>
      <c r="H39" s="6" t="s">
        <v>27</v>
      </c>
      <c r="I39" s="30">
        <f t="shared" si="0"/>
        <v>1</v>
      </c>
      <c r="J39">
        <f>SUM(I29:I39)</f>
        <v>24</v>
      </c>
      <c r="K39">
        <v>19</v>
      </c>
      <c r="L39" s="2">
        <v>0</v>
      </c>
      <c r="M39" s="11">
        <v>43806</v>
      </c>
      <c r="N39" s="4" t="s">
        <v>33</v>
      </c>
      <c r="O39" s="5">
        <v>0</v>
      </c>
      <c r="P39" s="5">
        <v>2</v>
      </c>
      <c r="Q39" s="6" t="s">
        <v>0</v>
      </c>
      <c r="R39" s="30">
        <f t="shared" si="1"/>
        <v>3</v>
      </c>
      <c r="S39" t="s">
        <v>52</v>
      </c>
    </row>
    <row r="40" spans="2:22" ht="15.75" thickBot="1" x14ac:dyDescent="0.3">
      <c r="B40">
        <v>19</v>
      </c>
      <c r="C40" s="7">
        <v>0</v>
      </c>
      <c r="D40" s="11">
        <v>43825</v>
      </c>
      <c r="E40" s="4" t="s">
        <v>0</v>
      </c>
      <c r="F40" s="5">
        <v>1</v>
      </c>
      <c r="G40" s="5">
        <v>1</v>
      </c>
      <c r="H40" s="6" t="s">
        <v>4</v>
      </c>
      <c r="I40" s="30">
        <f t="shared" si="0"/>
        <v>1</v>
      </c>
      <c r="K40">
        <v>19</v>
      </c>
      <c r="L40" s="7">
        <v>0.5</v>
      </c>
      <c r="M40" s="14">
        <v>43820</v>
      </c>
      <c r="N40" s="4" t="s">
        <v>25</v>
      </c>
      <c r="O40" s="5">
        <v>2</v>
      </c>
      <c r="P40" s="5">
        <v>1</v>
      </c>
      <c r="Q40" s="6" t="s">
        <v>0</v>
      </c>
      <c r="R40" s="30">
        <f t="shared" si="1"/>
        <v>0</v>
      </c>
      <c r="S40">
        <f>SUM(R29:R40)</f>
        <v>23</v>
      </c>
      <c r="T40">
        <f>J39+S40</f>
        <v>47</v>
      </c>
    </row>
    <row r="41" spans="2:22" ht="15.75" thickBot="1" x14ac:dyDescent="0.3">
      <c r="B41">
        <v>19</v>
      </c>
      <c r="C41" s="7">
        <v>0.5</v>
      </c>
      <c r="D41" s="12">
        <v>43841</v>
      </c>
      <c r="E41" s="4" t="s">
        <v>0</v>
      </c>
      <c r="F41" s="5">
        <v>0</v>
      </c>
      <c r="G41" s="5">
        <v>2</v>
      </c>
      <c r="H41" s="6" t="s">
        <v>21</v>
      </c>
      <c r="I41" s="30">
        <f t="shared" si="0"/>
        <v>0</v>
      </c>
      <c r="K41">
        <v>19</v>
      </c>
      <c r="L41" s="7">
        <v>0.5</v>
      </c>
      <c r="M41" s="14">
        <v>43828</v>
      </c>
      <c r="N41" s="4" t="s">
        <v>5</v>
      </c>
      <c r="O41" s="5">
        <v>4</v>
      </c>
      <c r="P41" s="5">
        <v>5</v>
      </c>
      <c r="Q41" s="6" t="s">
        <v>0</v>
      </c>
      <c r="R41" s="30">
        <f t="shared" si="1"/>
        <v>3</v>
      </c>
      <c r="S41">
        <f>COUNT(I40:I42)+COUNT(R41:R43)</f>
        <v>6</v>
      </c>
      <c r="T41">
        <f>S41*3</f>
        <v>18</v>
      </c>
      <c r="U41">
        <f>SUM(I40:I42)+SUM(R41:R43)</f>
        <v>8</v>
      </c>
      <c r="V41" s="35">
        <f>U41/T41</f>
        <v>0.44444444444444442</v>
      </c>
    </row>
    <row r="42" spans="2:22" ht="15.75" thickBot="1" x14ac:dyDescent="0.3">
      <c r="B42">
        <v>19</v>
      </c>
      <c r="C42" s="7">
        <v>0.5</v>
      </c>
      <c r="D42" s="14">
        <v>43858</v>
      </c>
      <c r="E42" s="4" t="s">
        <v>0</v>
      </c>
      <c r="F42" s="5">
        <v>3</v>
      </c>
      <c r="G42" s="5">
        <v>2</v>
      </c>
      <c r="H42" s="6" t="s">
        <v>20</v>
      </c>
      <c r="I42" s="30">
        <f t="shared" si="0"/>
        <v>3</v>
      </c>
      <c r="K42">
        <v>19</v>
      </c>
      <c r="L42" s="7">
        <v>0</v>
      </c>
      <c r="M42" s="11">
        <v>43832</v>
      </c>
      <c r="N42" s="4" t="s">
        <v>18</v>
      </c>
      <c r="O42" s="5">
        <v>1</v>
      </c>
      <c r="P42" s="5">
        <v>1</v>
      </c>
      <c r="Q42" s="6" t="s">
        <v>0</v>
      </c>
      <c r="R42" s="30">
        <f t="shared" si="1"/>
        <v>1</v>
      </c>
    </row>
    <row r="43" spans="2:22" ht="15.75" thickBot="1" x14ac:dyDescent="0.3">
      <c r="B43">
        <v>19</v>
      </c>
      <c r="C43" s="7">
        <v>0</v>
      </c>
      <c r="D43" s="11">
        <v>43862</v>
      </c>
      <c r="E43" s="4" t="s">
        <v>0</v>
      </c>
      <c r="F43" s="5">
        <v>0</v>
      </c>
      <c r="G43" s="5">
        <v>1</v>
      </c>
      <c r="H43" s="6" t="s">
        <v>22</v>
      </c>
      <c r="I43" s="30">
        <f t="shared" si="0"/>
        <v>0</v>
      </c>
      <c r="K43">
        <v>19</v>
      </c>
      <c r="L43" s="7">
        <v>0</v>
      </c>
      <c r="M43" s="11">
        <v>43848</v>
      </c>
      <c r="N43" s="4" t="s">
        <v>11</v>
      </c>
      <c r="O43" s="5">
        <v>1</v>
      </c>
      <c r="P43" s="5">
        <v>0</v>
      </c>
      <c r="Q43" s="6" t="s">
        <v>0</v>
      </c>
      <c r="R43" s="30">
        <f t="shared" si="1"/>
        <v>0</v>
      </c>
    </row>
    <row r="44" spans="2:22" ht="15.75" thickBot="1" x14ac:dyDescent="0.3">
      <c r="B44">
        <v>19</v>
      </c>
      <c r="C44" s="21">
        <v>0.5</v>
      </c>
      <c r="D44" s="20">
        <v>43876</v>
      </c>
      <c r="E44" s="16" t="s">
        <v>0</v>
      </c>
      <c r="F44" s="17">
        <v>1</v>
      </c>
      <c r="G44" s="17">
        <v>0</v>
      </c>
      <c r="H44" s="18" t="s">
        <v>9</v>
      </c>
      <c r="I44" s="30">
        <f t="shared" si="0"/>
        <v>3</v>
      </c>
      <c r="K44">
        <v>19</v>
      </c>
      <c r="L44" s="7">
        <v>0.5</v>
      </c>
      <c r="M44" s="14">
        <v>43869</v>
      </c>
      <c r="N44" s="4" t="s">
        <v>8</v>
      </c>
      <c r="O44" s="13">
        <v>2</v>
      </c>
      <c r="P44" s="13">
        <v>0</v>
      </c>
      <c r="Q44" s="6" t="s">
        <v>0</v>
      </c>
      <c r="R44" s="30">
        <f t="shared" si="1"/>
        <v>0</v>
      </c>
    </row>
    <row r="45" spans="2:22" ht="15.75" thickBot="1" x14ac:dyDescent="0.3">
      <c r="B45">
        <v>19</v>
      </c>
      <c r="C45" s="7">
        <v>0</v>
      </c>
      <c r="D45" s="15">
        <v>43883</v>
      </c>
      <c r="E45" s="16" t="s">
        <v>0</v>
      </c>
      <c r="F45" s="17">
        <v>1</v>
      </c>
      <c r="G45" s="17">
        <v>0</v>
      </c>
      <c r="H45" s="18" t="s">
        <v>10</v>
      </c>
      <c r="I45" s="30">
        <f t="shared" si="0"/>
        <v>3</v>
      </c>
      <c r="K45">
        <v>19</v>
      </c>
      <c r="L45" s="7">
        <v>0</v>
      </c>
      <c r="M45" s="11">
        <v>43872</v>
      </c>
      <c r="N45" s="4" t="s">
        <v>6</v>
      </c>
      <c r="O45" s="5">
        <v>1</v>
      </c>
      <c r="P45" s="5">
        <v>1</v>
      </c>
      <c r="Q45" s="6" t="s">
        <v>0</v>
      </c>
      <c r="R45" s="30">
        <f t="shared" si="1"/>
        <v>1</v>
      </c>
    </row>
    <row r="46" spans="2:22" ht="15.75" thickBot="1" x14ac:dyDescent="0.3">
      <c r="B46">
        <v>19</v>
      </c>
      <c r="C46" s="19">
        <v>0.5</v>
      </c>
      <c r="D46" s="20">
        <v>43897</v>
      </c>
      <c r="E46" s="16" t="s">
        <v>0</v>
      </c>
      <c r="F46" s="17">
        <v>2</v>
      </c>
      <c r="G46" s="17">
        <v>0</v>
      </c>
      <c r="H46" s="18" t="s">
        <v>33</v>
      </c>
      <c r="I46" s="30">
        <f t="shared" si="0"/>
        <v>3</v>
      </c>
      <c r="K46">
        <v>19</v>
      </c>
      <c r="L46" s="19">
        <v>0.5</v>
      </c>
      <c r="M46" s="20">
        <v>43894</v>
      </c>
      <c r="N46" s="16" t="s">
        <v>3</v>
      </c>
      <c r="O46" s="17">
        <v>0</v>
      </c>
      <c r="P46" s="17">
        <v>1</v>
      </c>
      <c r="Q46" s="18" t="s">
        <v>0</v>
      </c>
      <c r="R46" s="30">
        <f t="shared" si="1"/>
        <v>3</v>
      </c>
    </row>
    <row r="47" spans="2:22" ht="15.75" thickBot="1" x14ac:dyDescent="0.3">
      <c r="B47">
        <v>19</v>
      </c>
      <c r="C47" s="21">
        <v>0.5</v>
      </c>
      <c r="D47" s="20">
        <v>43908</v>
      </c>
      <c r="E47" s="16" t="s">
        <v>0</v>
      </c>
      <c r="F47" s="17"/>
      <c r="G47" s="17"/>
      <c r="H47" s="18" t="s">
        <v>25</v>
      </c>
      <c r="I47" s="30"/>
      <c r="K47">
        <v>19</v>
      </c>
      <c r="L47" s="2">
        <v>0</v>
      </c>
      <c r="M47" s="15">
        <v>43890</v>
      </c>
      <c r="N47" s="16" t="s">
        <v>13</v>
      </c>
      <c r="O47" s="17">
        <v>0</v>
      </c>
      <c r="P47" s="17">
        <v>4</v>
      </c>
      <c r="Q47" s="18" t="s">
        <v>0</v>
      </c>
      <c r="R47" s="30">
        <f t="shared" si="1"/>
        <v>3</v>
      </c>
    </row>
    <row r="48" spans="2:22" ht="15.75" thickBot="1" x14ac:dyDescent="0.3">
      <c r="B48">
        <v>19</v>
      </c>
      <c r="C48" s="2">
        <v>0</v>
      </c>
      <c r="D48" s="15">
        <v>43911</v>
      </c>
      <c r="E48" s="16" t="s">
        <v>0</v>
      </c>
      <c r="F48" s="17"/>
      <c r="G48" s="17"/>
      <c r="H48" s="18" t="s">
        <v>49</v>
      </c>
      <c r="I48" s="30"/>
      <c r="K48">
        <v>19</v>
      </c>
      <c r="L48" s="2">
        <v>0</v>
      </c>
      <c r="M48" s="15">
        <v>43905</v>
      </c>
      <c r="N48" s="16" t="s">
        <v>27</v>
      </c>
      <c r="O48" s="17"/>
      <c r="P48" s="17"/>
      <c r="Q48" s="18" t="s">
        <v>0</v>
      </c>
      <c r="R48" s="30"/>
    </row>
    <row r="49" spans="2:22" ht="15.75" thickBot="1" x14ac:dyDescent="0.3">
      <c r="B49">
        <v>19</v>
      </c>
      <c r="C49" s="2">
        <v>0</v>
      </c>
      <c r="D49" s="15">
        <v>43931</v>
      </c>
      <c r="E49" s="16" t="s">
        <v>0</v>
      </c>
      <c r="F49" s="17"/>
      <c r="G49" s="17"/>
      <c r="H49" s="18" t="s">
        <v>1</v>
      </c>
      <c r="I49" s="30"/>
      <c r="K49">
        <v>19</v>
      </c>
      <c r="L49" s="2">
        <v>0.5</v>
      </c>
      <c r="M49" s="20">
        <v>43925</v>
      </c>
      <c r="N49" s="16" t="s">
        <v>12</v>
      </c>
      <c r="O49" s="17"/>
      <c r="P49" s="17"/>
      <c r="Q49" s="18" t="s">
        <v>0</v>
      </c>
      <c r="R49" s="30"/>
    </row>
    <row r="50" spans="2:22" ht="15.75" thickBot="1" x14ac:dyDescent="0.3">
      <c r="B50">
        <v>19</v>
      </c>
      <c r="C50" s="2">
        <v>0</v>
      </c>
      <c r="D50" s="15">
        <v>43939</v>
      </c>
      <c r="E50" s="16" t="s">
        <v>0</v>
      </c>
      <c r="F50" s="17"/>
      <c r="G50" s="17"/>
      <c r="H50" s="18" t="s">
        <v>30</v>
      </c>
      <c r="I50" s="30"/>
      <c r="J50" t="s">
        <v>51</v>
      </c>
      <c r="K50">
        <v>19</v>
      </c>
      <c r="L50" s="2">
        <v>0.5</v>
      </c>
      <c r="M50" s="20">
        <v>43934</v>
      </c>
      <c r="N50" s="16" t="s">
        <v>16</v>
      </c>
      <c r="O50" s="17"/>
      <c r="P50" s="17"/>
      <c r="Q50" s="18" t="s">
        <v>0</v>
      </c>
      <c r="R50" s="30"/>
      <c r="S50" t="s">
        <v>51</v>
      </c>
    </row>
    <row r="51" spans="2:22" ht="15.75" thickBot="1" x14ac:dyDescent="0.3">
      <c r="B51">
        <v>19</v>
      </c>
      <c r="C51" s="2">
        <v>0</v>
      </c>
      <c r="D51" s="15">
        <v>43953</v>
      </c>
      <c r="E51" s="16" t="s">
        <v>0</v>
      </c>
      <c r="F51" s="17"/>
      <c r="G51" s="17"/>
      <c r="H51" s="18" t="s">
        <v>39</v>
      </c>
      <c r="J51">
        <f>SUM(I40:I51)</f>
        <v>13</v>
      </c>
      <c r="K51">
        <v>19</v>
      </c>
      <c r="L51" s="7">
        <v>0.5</v>
      </c>
      <c r="M51" s="20">
        <v>43946</v>
      </c>
      <c r="N51" s="16" t="s">
        <v>14</v>
      </c>
      <c r="O51" s="17"/>
      <c r="P51" s="17"/>
      <c r="Q51" s="18" t="s">
        <v>0</v>
      </c>
      <c r="R51" s="30"/>
      <c r="S51">
        <f>SUM(R41:R51)</f>
        <v>11</v>
      </c>
      <c r="T51">
        <f>J51+S51</f>
        <v>24</v>
      </c>
    </row>
    <row r="52" spans="2:22" x14ac:dyDescent="0.25">
      <c r="R52" s="24"/>
      <c r="S52">
        <f>COUNT(I29:I51)+COUNT(R29:R51)</f>
        <v>37</v>
      </c>
      <c r="T52">
        <f>S52*3</f>
        <v>111</v>
      </c>
      <c r="U52">
        <f>SUM(I29:I51)+SUM(R29:R51)</f>
        <v>71</v>
      </c>
      <c r="V52" s="35">
        <f>U52/T52</f>
        <v>0.63963963963963966</v>
      </c>
    </row>
    <row r="53" spans="2:22" x14ac:dyDescent="0.25">
      <c r="R53" s="24"/>
    </row>
    <row r="54" spans="2:22" x14ac:dyDescent="0.25">
      <c r="B54" t="s">
        <v>24</v>
      </c>
      <c r="R54" s="24"/>
    </row>
    <row r="55" spans="2:22" ht="15.75" thickBot="1" x14ac:dyDescent="0.3">
      <c r="R55" s="24"/>
    </row>
    <row r="56" spans="2:22" ht="15.75" thickBot="1" x14ac:dyDescent="0.3">
      <c r="B56" s="1">
        <v>18</v>
      </c>
      <c r="C56" s="2">
        <v>0.5</v>
      </c>
      <c r="D56" s="3">
        <v>43317</v>
      </c>
      <c r="E56" s="4" t="s">
        <v>0</v>
      </c>
      <c r="F56" s="5">
        <v>3</v>
      </c>
      <c r="G56" s="5">
        <v>1</v>
      </c>
      <c r="H56" s="6" t="s">
        <v>1</v>
      </c>
      <c r="I56" s="30">
        <f>IF(F56&lt;G56,0,IF(F56=G56,1,IF(F56&gt;G56,3,"")))</f>
        <v>3</v>
      </c>
      <c r="K56" s="1">
        <v>18</v>
      </c>
      <c r="L56" s="21">
        <v>0</v>
      </c>
      <c r="M56" s="15">
        <v>43324</v>
      </c>
      <c r="N56" s="16" t="s">
        <v>14</v>
      </c>
      <c r="O56" s="17">
        <v>1</v>
      </c>
      <c r="P56" s="17">
        <v>4</v>
      </c>
      <c r="Q56" s="18" t="s">
        <v>0</v>
      </c>
      <c r="R56" s="30">
        <f>IF(O56&gt;P56,0,IF(O56=P56,1,IF(O56&lt;P56,3,"")))</f>
        <v>3</v>
      </c>
    </row>
    <row r="57" spans="2:22" ht="15.75" thickBot="1" x14ac:dyDescent="0.3">
      <c r="B57" s="1">
        <v>18</v>
      </c>
      <c r="C57" s="7">
        <v>0</v>
      </c>
      <c r="D57" s="8">
        <v>43330</v>
      </c>
      <c r="E57" s="9" t="s">
        <v>0</v>
      </c>
      <c r="F57" s="5">
        <v>2</v>
      </c>
      <c r="G57" s="5">
        <v>0</v>
      </c>
      <c r="H57" s="10" t="s">
        <v>2</v>
      </c>
      <c r="I57" s="30">
        <f t="shared" ref="I57:I78" si="2">IF(F57&lt;G57,0,IF(F57=G57,1,IF(F57&gt;G57,3,"")))</f>
        <v>3</v>
      </c>
      <c r="K57" s="1">
        <v>18</v>
      </c>
      <c r="L57" s="7">
        <v>0.5</v>
      </c>
      <c r="M57" s="23">
        <v>43333</v>
      </c>
      <c r="N57" s="4" t="s">
        <v>16</v>
      </c>
      <c r="O57" s="5">
        <v>2</v>
      </c>
      <c r="P57" s="5">
        <v>2</v>
      </c>
      <c r="Q57" s="6" t="s">
        <v>0</v>
      </c>
      <c r="R57" s="30">
        <f t="shared" ref="R57:R78" si="3">IF(O57&gt;P57,0,IF(O57=P57,1,IF(O57&lt;P57,3,"")))</f>
        <v>1</v>
      </c>
    </row>
    <row r="58" spans="2:22" ht="15.75" thickBot="1" x14ac:dyDescent="0.3">
      <c r="B58" s="1">
        <v>18</v>
      </c>
      <c r="C58" s="7">
        <v>0</v>
      </c>
      <c r="D58" s="11">
        <v>43344</v>
      </c>
      <c r="E58" s="4" t="s">
        <v>0</v>
      </c>
      <c r="F58" s="5">
        <v>0</v>
      </c>
      <c r="G58" s="5">
        <v>0</v>
      </c>
      <c r="H58" s="6" t="s">
        <v>3</v>
      </c>
      <c r="I58" s="30">
        <f t="shared" si="2"/>
        <v>1</v>
      </c>
      <c r="K58" s="1">
        <v>18</v>
      </c>
      <c r="L58" s="7">
        <v>0.5</v>
      </c>
      <c r="M58" s="12">
        <v>43337</v>
      </c>
      <c r="N58" s="4" t="s">
        <v>15</v>
      </c>
      <c r="O58" s="5">
        <v>0</v>
      </c>
      <c r="P58" s="5">
        <v>3</v>
      </c>
      <c r="Q58" s="6" t="s">
        <v>0</v>
      </c>
      <c r="R58" s="30">
        <f t="shared" si="3"/>
        <v>3</v>
      </c>
    </row>
    <row r="59" spans="2:22" ht="15.75" thickBot="1" x14ac:dyDescent="0.3">
      <c r="B59" s="1">
        <v>18</v>
      </c>
      <c r="C59" s="7">
        <v>0</v>
      </c>
      <c r="D59" s="11">
        <v>43361</v>
      </c>
      <c r="E59" s="4" t="s">
        <v>0</v>
      </c>
      <c r="F59" s="5">
        <v>3</v>
      </c>
      <c r="G59" s="5">
        <v>0</v>
      </c>
      <c r="H59" s="6" t="s">
        <v>4</v>
      </c>
      <c r="I59" s="30">
        <f t="shared" si="2"/>
        <v>3</v>
      </c>
      <c r="K59" s="1">
        <v>18</v>
      </c>
      <c r="L59" s="7">
        <v>0.5</v>
      </c>
      <c r="M59" s="12">
        <v>43358</v>
      </c>
      <c r="N59" s="4" t="s">
        <v>20</v>
      </c>
      <c r="O59" s="5">
        <v>1</v>
      </c>
      <c r="P59" s="5">
        <v>1</v>
      </c>
      <c r="Q59" s="6" t="s">
        <v>0</v>
      </c>
      <c r="R59" s="30">
        <f t="shared" si="3"/>
        <v>1</v>
      </c>
    </row>
    <row r="60" spans="2:22" ht="15.75" thickBot="1" x14ac:dyDescent="0.3">
      <c r="B60" s="1">
        <v>18</v>
      </c>
      <c r="C60" s="7">
        <v>0.5</v>
      </c>
      <c r="D60" s="12">
        <v>43365</v>
      </c>
      <c r="E60" s="4" t="s">
        <v>0</v>
      </c>
      <c r="F60" s="13">
        <v>1</v>
      </c>
      <c r="G60" s="13">
        <v>2</v>
      </c>
      <c r="H60" s="6" t="s">
        <v>5</v>
      </c>
      <c r="I60" s="30">
        <f t="shared" si="2"/>
        <v>0</v>
      </c>
      <c r="K60" s="1">
        <v>18</v>
      </c>
      <c r="L60" s="7">
        <v>0</v>
      </c>
      <c r="M60" s="11">
        <v>43371</v>
      </c>
      <c r="N60" s="4" t="s">
        <v>21</v>
      </c>
      <c r="O60" s="24">
        <v>1</v>
      </c>
      <c r="P60" s="24">
        <v>1</v>
      </c>
      <c r="Q60" s="6" t="s">
        <v>0</v>
      </c>
      <c r="R60" s="30">
        <f t="shared" si="3"/>
        <v>1</v>
      </c>
    </row>
    <row r="61" spans="2:22" ht="15.75" thickBot="1" x14ac:dyDescent="0.3">
      <c r="B61" s="1">
        <v>18</v>
      </c>
      <c r="C61" s="7">
        <v>0</v>
      </c>
      <c r="D61" s="11">
        <v>43379</v>
      </c>
      <c r="E61" s="4" t="s">
        <v>0</v>
      </c>
      <c r="F61" s="5">
        <v>1</v>
      </c>
      <c r="G61" s="5">
        <v>1</v>
      </c>
      <c r="H61" s="6" t="s">
        <v>6</v>
      </c>
      <c r="I61" s="30">
        <f t="shared" si="2"/>
        <v>1</v>
      </c>
      <c r="K61" s="1">
        <v>18</v>
      </c>
      <c r="L61" s="7">
        <v>0.5</v>
      </c>
      <c r="M61" s="14">
        <v>43375</v>
      </c>
      <c r="N61" s="4" t="s">
        <v>13</v>
      </c>
      <c r="O61" s="5">
        <v>0</v>
      </c>
      <c r="P61" s="5">
        <v>1</v>
      </c>
      <c r="Q61" s="6" t="s">
        <v>0</v>
      </c>
      <c r="R61" s="30">
        <f t="shared" si="3"/>
        <v>3</v>
      </c>
    </row>
    <row r="62" spans="2:22" ht="15.75" thickBot="1" x14ac:dyDescent="0.3">
      <c r="B62" s="1">
        <v>18</v>
      </c>
      <c r="C62" s="2">
        <v>0</v>
      </c>
      <c r="D62" s="11">
        <v>43397</v>
      </c>
      <c r="E62" s="4" t="s">
        <v>0</v>
      </c>
      <c r="F62" s="5">
        <v>2</v>
      </c>
      <c r="G62" s="5">
        <v>0</v>
      </c>
      <c r="H62" s="6" t="s">
        <v>7</v>
      </c>
      <c r="I62" s="30">
        <f t="shared" si="2"/>
        <v>3</v>
      </c>
      <c r="K62" s="1">
        <v>18</v>
      </c>
      <c r="L62" s="7">
        <v>0.5</v>
      </c>
      <c r="M62" s="14">
        <v>43393</v>
      </c>
      <c r="N62" s="4" t="s">
        <v>12</v>
      </c>
      <c r="O62" s="24">
        <v>2</v>
      </c>
      <c r="P62" s="24">
        <v>1</v>
      </c>
      <c r="Q62" s="6" t="s">
        <v>0</v>
      </c>
      <c r="R62" s="30">
        <f t="shared" si="3"/>
        <v>0</v>
      </c>
    </row>
    <row r="63" spans="2:22" ht="15.75" thickBot="1" x14ac:dyDescent="0.3">
      <c r="B63" s="1">
        <v>18</v>
      </c>
      <c r="C63" s="7">
        <v>0.5</v>
      </c>
      <c r="D63" s="12">
        <v>43400</v>
      </c>
      <c r="E63" s="4" t="s">
        <v>0</v>
      </c>
      <c r="F63" s="5">
        <v>1</v>
      </c>
      <c r="G63" s="5">
        <v>1</v>
      </c>
      <c r="H63" s="6" t="s">
        <v>8</v>
      </c>
      <c r="I63" s="30">
        <f t="shared" si="2"/>
        <v>1</v>
      </c>
      <c r="K63" s="1">
        <v>18</v>
      </c>
      <c r="L63" s="25">
        <v>0</v>
      </c>
      <c r="M63" s="11">
        <v>43407</v>
      </c>
      <c r="N63" s="4" t="s">
        <v>22</v>
      </c>
      <c r="O63" s="17">
        <v>1</v>
      </c>
      <c r="P63" s="17">
        <v>2</v>
      </c>
      <c r="Q63" s="6" t="s">
        <v>0</v>
      </c>
      <c r="R63" s="30">
        <f t="shared" si="3"/>
        <v>3</v>
      </c>
    </row>
    <row r="64" spans="2:22" ht="15.75" thickBot="1" x14ac:dyDescent="0.3">
      <c r="B64" s="1">
        <v>18</v>
      </c>
      <c r="C64" s="7">
        <v>0</v>
      </c>
      <c r="D64" s="11">
        <v>43428</v>
      </c>
      <c r="E64" s="4" t="s">
        <v>0</v>
      </c>
      <c r="F64" s="5">
        <v>2</v>
      </c>
      <c r="G64" s="5">
        <v>0</v>
      </c>
      <c r="H64" s="6" t="s">
        <v>9</v>
      </c>
      <c r="I64" s="30">
        <f t="shared" si="2"/>
        <v>3</v>
      </c>
      <c r="K64" s="1">
        <v>18</v>
      </c>
      <c r="L64" s="7">
        <v>0.5</v>
      </c>
      <c r="M64" s="14">
        <v>43414</v>
      </c>
      <c r="N64" s="4" t="s">
        <v>18</v>
      </c>
      <c r="O64" s="17">
        <v>4</v>
      </c>
      <c r="P64" s="17">
        <v>1</v>
      </c>
      <c r="Q64" s="6" t="s">
        <v>0</v>
      </c>
      <c r="R64" s="30">
        <f t="shared" si="3"/>
        <v>0</v>
      </c>
    </row>
    <row r="65" spans="2:22" ht="15.75" thickBot="1" x14ac:dyDescent="0.3">
      <c r="B65" s="1">
        <v>18</v>
      </c>
      <c r="C65" s="7">
        <v>0.5</v>
      </c>
      <c r="D65" s="12">
        <v>43431</v>
      </c>
      <c r="E65" s="4" t="s">
        <v>0</v>
      </c>
      <c r="F65" s="5">
        <v>1</v>
      </c>
      <c r="G65" s="5">
        <v>0</v>
      </c>
      <c r="H65" s="6" t="s">
        <v>10</v>
      </c>
      <c r="I65" s="30">
        <f t="shared" si="2"/>
        <v>3</v>
      </c>
      <c r="K65" s="1">
        <v>18</v>
      </c>
      <c r="L65" s="7">
        <v>0</v>
      </c>
      <c r="M65" s="11">
        <v>43435</v>
      </c>
      <c r="N65" s="4" t="s">
        <v>19</v>
      </c>
      <c r="O65" s="5">
        <v>0</v>
      </c>
      <c r="P65" s="5">
        <v>1</v>
      </c>
      <c r="Q65" s="6" t="s">
        <v>0</v>
      </c>
      <c r="R65" s="30">
        <f t="shared" si="3"/>
        <v>3</v>
      </c>
    </row>
    <row r="66" spans="2:22" ht="15.75" thickBot="1" x14ac:dyDescent="0.3">
      <c r="B66" s="1">
        <v>18</v>
      </c>
      <c r="C66" s="7">
        <v>0.5</v>
      </c>
      <c r="D66" s="14">
        <v>43442</v>
      </c>
      <c r="E66" s="4" t="s">
        <v>0</v>
      </c>
      <c r="F66" s="5">
        <v>2</v>
      </c>
      <c r="G66" s="5">
        <v>1</v>
      </c>
      <c r="H66" s="6" t="s">
        <v>11</v>
      </c>
      <c r="I66" s="30">
        <f t="shared" si="2"/>
        <v>3</v>
      </c>
      <c r="J66">
        <f>SUM(I56:I66)</f>
        <v>24</v>
      </c>
      <c r="K66" s="1">
        <v>18</v>
      </c>
      <c r="L66" s="7">
        <v>0</v>
      </c>
      <c r="M66" s="11">
        <v>43449</v>
      </c>
      <c r="N66" s="4" t="s">
        <v>17</v>
      </c>
      <c r="O66" s="13">
        <v>0</v>
      </c>
      <c r="P66" s="13">
        <v>1</v>
      </c>
      <c r="Q66" s="6" t="s">
        <v>0</v>
      </c>
      <c r="R66" s="30">
        <f t="shared" si="3"/>
        <v>3</v>
      </c>
    </row>
    <row r="67" spans="2:22" ht="15.75" thickBot="1" x14ac:dyDescent="0.3">
      <c r="B67" s="1">
        <v>18</v>
      </c>
      <c r="C67" s="7">
        <v>0</v>
      </c>
      <c r="D67" s="11">
        <v>43460</v>
      </c>
      <c r="E67" s="4" t="s">
        <v>0</v>
      </c>
      <c r="F67" s="13">
        <v>3</v>
      </c>
      <c r="G67" s="13">
        <v>2</v>
      </c>
      <c r="H67" s="6" t="s">
        <v>12</v>
      </c>
      <c r="I67" s="30">
        <f t="shared" si="2"/>
        <v>3</v>
      </c>
      <c r="K67" s="1">
        <v>18</v>
      </c>
      <c r="L67" s="7">
        <v>0.5</v>
      </c>
      <c r="M67" s="14">
        <v>43457</v>
      </c>
      <c r="N67" s="4" t="s">
        <v>23</v>
      </c>
      <c r="O67" s="5">
        <v>2</v>
      </c>
      <c r="P67" s="5">
        <v>3</v>
      </c>
      <c r="Q67" s="6" t="s">
        <v>0</v>
      </c>
      <c r="R67" s="30">
        <f t="shared" si="3"/>
        <v>3</v>
      </c>
      <c r="S67">
        <f>SUM(R56:R67)</f>
        <v>24</v>
      </c>
      <c r="T67">
        <f>J66+S67</f>
        <v>48</v>
      </c>
    </row>
    <row r="68" spans="2:22" ht="15.75" thickBot="1" x14ac:dyDescent="0.3">
      <c r="B68" s="1">
        <v>18</v>
      </c>
      <c r="C68" s="7">
        <v>0.5</v>
      </c>
      <c r="D68" s="12">
        <v>43463</v>
      </c>
      <c r="E68" s="4" t="s">
        <v>0</v>
      </c>
      <c r="F68" s="5">
        <v>0</v>
      </c>
      <c r="G68" s="5">
        <v>2</v>
      </c>
      <c r="H68" s="6" t="s">
        <v>13</v>
      </c>
      <c r="I68" s="30">
        <f t="shared" si="2"/>
        <v>0</v>
      </c>
      <c r="K68" s="1">
        <v>18</v>
      </c>
      <c r="L68" s="26">
        <v>0</v>
      </c>
      <c r="M68" s="11">
        <v>43466</v>
      </c>
      <c r="N68" s="4" t="s">
        <v>8</v>
      </c>
      <c r="O68" s="27">
        <v>4</v>
      </c>
      <c r="P68" s="27">
        <v>2</v>
      </c>
      <c r="Q68" s="6" t="s">
        <v>0</v>
      </c>
      <c r="R68" s="30">
        <f t="shared" si="3"/>
        <v>0</v>
      </c>
      <c r="S68">
        <f>COUNT(I67:I69)+COUNT(R68:R70)</f>
        <v>6</v>
      </c>
      <c r="T68">
        <f>S68*3</f>
        <v>18</v>
      </c>
      <c r="U68">
        <f>SUM(I67:I69)+SUM(R68:R70)</f>
        <v>9</v>
      </c>
      <c r="V68" s="35">
        <f>U68/T68</f>
        <v>0.5</v>
      </c>
    </row>
    <row r="69" spans="2:22" ht="15.75" thickBot="1" x14ac:dyDescent="0.3">
      <c r="B69" s="1">
        <v>18</v>
      </c>
      <c r="C69" s="7">
        <v>0.5</v>
      </c>
      <c r="D69" s="12">
        <v>43477</v>
      </c>
      <c r="E69" s="4" t="s">
        <v>0</v>
      </c>
      <c r="F69" s="13">
        <v>2</v>
      </c>
      <c r="G69" s="13">
        <v>0</v>
      </c>
      <c r="H69" s="6" t="s">
        <v>14</v>
      </c>
      <c r="I69" s="30">
        <f t="shared" si="2"/>
        <v>3</v>
      </c>
      <c r="K69" s="1">
        <v>18</v>
      </c>
      <c r="L69" s="7">
        <v>0</v>
      </c>
      <c r="M69" s="11">
        <v>43484</v>
      </c>
      <c r="N69" s="4" t="s">
        <v>1</v>
      </c>
      <c r="O69" s="5">
        <v>2</v>
      </c>
      <c r="P69" s="5">
        <v>1</v>
      </c>
      <c r="Q69" s="6" t="s">
        <v>0</v>
      </c>
      <c r="R69" s="30">
        <f t="shared" si="3"/>
        <v>0</v>
      </c>
    </row>
    <row r="70" spans="2:22" ht="15.75" thickBot="1" x14ac:dyDescent="0.3">
      <c r="B70" s="1">
        <v>18</v>
      </c>
      <c r="C70" s="7">
        <v>0</v>
      </c>
      <c r="D70" s="11">
        <v>43498</v>
      </c>
      <c r="E70" s="4" t="s">
        <v>0</v>
      </c>
      <c r="F70" s="5">
        <v>1</v>
      </c>
      <c r="G70" s="5">
        <v>3</v>
      </c>
      <c r="H70" s="6" t="s">
        <v>15</v>
      </c>
      <c r="I70" s="30">
        <f t="shared" si="2"/>
        <v>0</v>
      </c>
      <c r="K70" s="1">
        <v>18</v>
      </c>
      <c r="L70" s="7">
        <v>0.5</v>
      </c>
      <c r="M70" s="14">
        <v>43491</v>
      </c>
      <c r="N70" s="4" t="s">
        <v>2</v>
      </c>
      <c r="O70" s="5">
        <v>1</v>
      </c>
      <c r="P70" s="5">
        <v>2</v>
      </c>
      <c r="Q70" s="6" t="s">
        <v>0</v>
      </c>
      <c r="R70" s="30">
        <f t="shared" si="3"/>
        <v>3</v>
      </c>
    </row>
    <row r="71" spans="2:22" ht="15.75" thickBot="1" x14ac:dyDescent="0.3">
      <c r="B71" s="1">
        <v>18</v>
      </c>
      <c r="C71" s="7">
        <v>0</v>
      </c>
      <c r="D71" s="15">
        <v>43509</v>
      </c>
      <c r="E71" s="16" t="s">
        <v>0</v>
      </c>
      <c r="F71" s="17">
        <v>2</v>
      </c>
      <c r="G71" s="17">
        <v>1</v>
      </c>
      <c r="H71" s="18" t="s">
        <v>16</v>
      </c>
      <c r="I71" s="30">
        <f t="shared" si="2"/>
        <v>3</v>
      </c>
      <c r="K71" s="1">
        <v>18</v>
      </c>
      <c r="L71" s="7">
        <v>0.5</v>
      </c>
      <c r="M71" s="14">
        <v>43505</v>
      </c>
      <c r="N71" s="4" t="s">
        <v>3</v>
      </c>
      <c r="O71" s="5">
        <v>1</v>
      </c>
      <c r="P71" s="5">
        <v>1</v>
      </c>
      <c r="Q71" s="6" t="s">
        <v>0</v>
      </c>
      <c r="R71" s="30">
        <f t="shared" si="3"/>
        <v>1</v>
      </c>
    </row>
    <row r="72" spans="2:22" ht="15.75" thickBot="1" x14ac:dyDescent="0.3">
      <c r="B72" s="1">
        <v>18</v>
      </c>
      <c r="C72" s="7">
        <v>0</v>
      </c>
      <c r="D72" s="15">
        <v>43519</v>
      </c>
      <c r="E72" s="16" t="s">
        <v>0</v>
      </c>
      <c r="F72" s="17">
        <v>2</v>
      </c>
      <c r="G72" s="17">
        <v>1</v>
      </c>
      <c r="H72" s="18" t="s">
        <v>17</v>
      </c>
      <c r="I72" s="30">
        <f t="shared" si="2"/>
        <v>3</v>
      </c>
      <c r="K72" s="1">
        <v>18</v>
      </c>
      <c r="L72" s="21">
        <v>0.5</v>
      </c>
      <c r="M72" s="20">
        <v>43522</v>
      </c>
      <c r="N72" s="16" t="s">
        <v>11</v>
      </c>
      <c r="O72" s="17">
        <v>1</v>
      </c>
      <c r="P72" s="17">
        <v>0</v>
      </c>
      <c r="Q72" s="18" t="s">
        <v>0</v>
      </c>
      <c r="R72" s="30">
        <f t="shared" si="3"/>
        <v>0</v>
      </c>
    </row>
    <row r="73" spans="2:22" ht="15.75" thickBot="1" x14ac:dyDescent="0.3">
      <c r="B73" s="1">
        <v>18</v>
      </c>
      <c r="C73" s="19">
        <v>0.5</v>
      </c>
      <c r="D73" s="20">
        <v>43525</v>
      </c>
      <c r="E73" s="16" t="s">
        <v>0</v>
      </c>
      <c r="F73" s="17">
        <v>4</v>
      </c>
      <c r="G73" s="17">
        <v>0</v>
      </c>
      <c r="H73" s="18" t="s">
        <v>18</v>
      </c>
      <c r="I73" s="30">
        <f t="shared" si="2"/>
        <v>3</v>
      </c>
      <c r="K73" s="1">
        <v>18</v>
      </c>
      <c r="L73" s="2">
        <v>0</v>
      </c>
      <c r="M73" s="15">
        <v>43533</v>
      </c>
      <c r="N73" s="16" t="s">
        <v>9</v>
      </c>
      <c r="O73" s="17">
        <v>0</v>
      </c>
      <c r="P73" s="17">
        <v>1</v>
      </c>
      <c r="Q73" s="18" t="s">
        <v>0</v>
      </c>
      <c r="R73" s="30">
        <f t="shared" si="3"/>
        <v>3</v>
      </c>
    </row>
    <row r="74" spans="2:22" ht="15.75" thickBot="1" x14ac:dyDescent="0.3">
      <c r="B74" s="1">
        <v>18</v>
      </c>
      <c r="C74" s="2">
        <v>0</v>
      </c>
      <c r="D74" s="15">
        <v>43540</v>
      </c>
      <c r="E74" s="16" t="s">
        <v>0</v>
      </c>
      <c r="F74" s="17">
        <v>0</v>
      </c>
      <c r="G74" s="17">
        <v>1</v>
      </c>
      <c r="H74" s="18" t="s">
        <v>19</v>
      </c>
      <c r="I74" s="30">
        <f t="shared" si="2"/>
        <v>0</v>
      </c>
      <c r="K74" s="1">
        <v>18</v>
      </c>
      <c r="L74" s="19">
        <v>0.5</v>
      </c>
      <c r="M74" s="20">
        <v>43536</v>
      </c>
      <c r="N74" s="16" t="s">
        <v>10</v>
      </c>
      <c r="O74" s="17">
        <v>0</v>
      </c>
      <c r="P74" s="17">
        <v>3</v>
      </c>
      <c r="Q74" s="18" t="s">
        <v>0</v>
      </c>
      <c r="R74" s="30">
        <f t="shared" si="3"/>
        <v>3</v>
      </c>
    </row>
    <row r="75" spans="2:22" ht="15.75" thickBot="1" x14ac:dyDescent="0.3">
      <c r="B75" s="1">
        <v>18</v>
      </c>
      <c r="C75" s="21">
        <v>0.5</v>
      </c>
      <c r="D75" s="20">
        <v>43554</v>
      </c>
      <c r="E75" s="16" t="s">
        <v>0</v>
      </c>
      <c r="F75" s="17">
        <v>3</v>
      </c>
      <c r="G75" s="17">
        <v>2</v>
      </c>
      <c r="H75" s="18" t="s">
        <v>20</v>
      </c>
      <c r="I75" s="30">
        <f t="shared" si="2"/>
        <v>3</v>
      </c>
      <c r="K75" s="1">
        <v>18</v>
      </c>
      <c r="L75" s="7">
        <v>0</v>
      </c>
      <c r="M75" s="15">
        <v>43561</v>
      </c>
      <c r="N75" s="16" t="s">
        <v>5</v>
      </c>
      <c r="O75" s="17">
        <v>1</v>
      </c>
      <c r="P75" s="17">
        <v>0</v>
      </c>
      <c r="Q75" s="18" t="s">
        <v>0</v>
      </c>
      <c r="R75" s="30">
        <f t="shared" si="3"/>
        <v>0</v>
      </c>
    </row>
    <row r="76" spans="2:22" ht="15.75" thickBot="1" x14ac:dyDescent="0.3">
      <c r="B76" s="1">
        <v>18</v>
      </c>
      <c r="C76" s="2">
        <v>0</v>
      </c>
      <c r="D76" s="15">
        <v>43568</v>
      </c>
      <c r="E76" s="16" t="s">
        <v>0</v>
      </c>
      <c r="F76" s="17">
        <v>1</v>
      </c>
      <c r="G76" s="17">
        <v>0</v>
      </c>
      <c r="H76" s="18" t="s">
        <v>21</v>
      </c>
      <c r="I76" s="30">
        <f t="shared" si="2"/>
        <v>3</v>
      </c>
      <c r="K76" s="1">
        <v>18</v>
      </c>
      <c r="L76" s="2">
        <v>0.5</v>
      </c>
      <c r="M76" s="20">
        <v>43564</v>
      </c>
      <c r="N76" s="16" t="s">
        <v>4</v>
      </c>
      <c r="O76" s="17">
        <v>0</v>
      </c>
      <c r="P76" s="17">
        <v>2</v>
      </c>
      <c r="Q76" s="18" t="s">
        <v>0</v>
      </c>
      <c r="R76" s="30">
        <f t="shared" si="3"/>
        <v>3</v>
      </c>
    </row>
    <row r="77" spans="2:22" ht="15.75" thickBot="1" x14ac:dyDescent="0.3">
      <c r="B77" s="1">
        <v>18</v>
      </c>
      <c r="C77" s="2">
        <v>0.5</v>
      </c>
      <c r="D77" s="20">
        <v>43574</v>
      </c>
      <c r="E77" s="16" t="s">
        <v>0</v>
      </c>
      <c r="F77" s="17">
        <v>1</v>
      </c>
      <c r="G77" s="17">
        <v>2</v>
      </c>
      <c r="H77" s="18" t="s">
        <v>22</v>
      </c>
      <c r="I77" s="30">
        <f t="shared" si="2"/>
        <v>0</v>
      </c>
      <c r="K77" s="1">
        <v>18</v>
      </c>
      <c r="L77" s="2">
        <v>0</v>
      </c>
      <c r="M77" s="15">
        <v>43577</v>
      </c>
      <c r="N77" s="16" t="s">
        <v>6</v>
      </c>
      <c r="O77" s="17">
        <v>2</v>
      </c>
      <c r="P77" s="17">
        <v>0</v>
      </c>
      <c r="Q77" s="18" t="s">
        <v>0</v>
      </c>
      <c r="R77" s="30">
        <f t="shared" si="3"/>
        <v>0</v>
      </c>
    </row>
    <row r="78" spans="2:22" ht="15.75" thickBot="1" x14ac:dyDescent="0.3">
      <c r="B78" s="1">
        <v>18</v>
      </c>
      <c r="C78" s="2">
        <v>0.5</v>
      </c>
      <c r="D78" s="20">
        <v>43583</v>
      </c>
      <c r="E78" s="16" t="s">
        <v>0</v>
      </c>
      <c r="F78" s="17">
        <v>1</v>
      </c>
      <c r="G78" s="17">
        <v>1</v>
      </c>
      <c r="H78" s="18" t="s">
        <v>23</v>
      </c>
      <c r="I78" s="30">
        <f t="shared" si="2"/>
        <v>1</v>
      </c>
      <c r="J78">
        <f>SUM(I67:I78)</f>
        <v>22</v>
      </c>
      <c r="K78" s="1">
        <v>18</v>
      </c>
      <c r="L78" s="2">
        <v>0</v>
      </c>
      <c r="M78" s="15">
        <v>43590</v>
      </c>
      <c r="N78" s="16" t="s">
        <v>7</v>
      </c>
      <c r="O78" s="17">
        <v>3</v>
      </c>
      <c r="P78" s="17">
        <v>2</v>
      </c>
      <c r="Q78" s="18" t="s">
        <v>0</v>
      </c>
      <c r="R78" s="30">
        <f t="shared" si="3"/>
        <v>0</v>
      </c>
      <c r="S78">
        <f>SUM(R68:R78)</f>
        <v>13</v>
      </c>
      <c r="T78">
        <f>J78+S78</f>
        <v>35</v>
      </c>
    </row>
    <row r="79" spans="2:22" ht="15.75" thickBot="1" x14ac:dyDescent="0.3">
      <c r="B79" s="22"/>
      <c r="C79" s="21"/>
      <c r="D79" s="20"/>
      <c r="E79" s="16"/>
      <c r="F79" s="17"/>
      <c r="G79" s="17"/>
      <c r="H79" s="18"/>
      <c r="K79" s="22"/>
      <c r="L79" s="21"/>
      <c r="M79" s="20"/>
      <c r="N79" s="16"/>
      <c r="O79" s="17"/>
      <c r="P79" s="17"/>
      <c r="Q79" s="18"/>
      <c r="R79" s="24"/>
      <c r="S79">
        <f>COUNT(I56:I78)+COUNT(R56:R78)</f>
        <v>46</v>
      </c>
      <c r="T79">
        <f>S79*3</f>
        <v>138</v>
      </c>
      <c r="U79">
        <f>SUM(I56:I78)+SUM(R56:R78)</f>
        <v>83</v>
      </c>
      <c r="V79" s="35">
        <f>U79/T79</f>
        <v>0.60144927536231885</v>
      </c>
    </row>
    <row r="80" spans="2:22" x14ac:dyDescent="0.25">
      <c r="R80" s="24"/>
    </row>
    <row r="81" spans="2:22" x14ac:dyDescent="0.25">
      <c r="R81" s="24"/>
    </row>
    <row r="82" spans="2:22" x14ac:dyDescent="0.25">
      <c r="B82" t="s">
        <v>31</v>
      </c>
      <c r="R82" s="24"/>
    </row>
    <row r="83" spans="2:22" ht="15.75" thickBot="1" x14ac:dyDescent="0.3">
      <c r="R83" s="24"/>
    </row>
    <row r="84" spans="2:22" ht="15.75" thickBot="1" x14ac:dyDescent="0.3">
      <c r="B84" s="1">
        <v>17</v>
      </c>
      <c r="C84" s="7">
        <v>0</v>
      </c>
      <c r="D84" s="28">
        <v>42959</v>
      </c>
      <c r="E84" s="4" t="s">
        <v>0</v>
      </c>
      <c r="F84" s="5">
        <v>0</v>
      </c>
      <c r="G84" s="5">
        <v>0</v>
      </c>
      <c r="H84" s="6" t="s">
        <v>4</v>
      </c>
      <c r="I84" s="30">
        <f t="shared" ref="I84:I106" si="4">IF(F84&lt;G84,0,IF(F84=G84,1,IF(F84&gt;G84,3,"")))</f>
        <v>1</v>
      </c>
      <c r="K84" s="1">
        <v>17</v>
      </c>
      <c r="L84" s="25">
        <v>0.5</v>
      </c>
      <c r="M84" s="3">
        <v>42953</v>
      </c>
      <c r="N84" s="4" t="s">
        <v>17</v>
      </c>
      <c r="O84" s="17">
        <v>2</v>
      </c>
      <c r="P84" s="17">
        <v>3</v>
      </c>
      <c r="Q84" s="6" t="s">
        <v>0</v>
      </c>
      <c r="R84" s="30">
        <f>IF(O84&gt;P84,0,IF(O84=P84,1,IF(O84&lt;P84,3,"")))</f>
        <v>3</v>
      </c>
    </row>
    <row r="85" spans="2:22" ht="15.75" thickBot="1" x14ac:dyDescent="0.3">
      <c r="B85" s="1">
        <v>17</v>
      </c>
      <c r="C85" s="7">
        <v>0.5</v>
      </c>
      <c r="D85" s="29">
        <v>42962</v>
      </c>
      <c r="E85" s="9" t="s">
        <v>0</v>
      </c>
      <c r="F85" s="5">
        <v>0</v>
      </c>
      <c r="G85" s="5">
        <v>0</v>
      </c>
      <c r="H85" s="10" t="s">
        <v>25</v>
      </c>
      <c r="I85" s="30">
        <f t="shared" si="4"/>
        <v>1</v>
      </c>
      <c r="K85" s="1">
        <v>17</v>
      </c>
      <c r="L85" s="21">
        <v>0</v>
      </c>
      <c r="M85" s="15">
        <v>42966</v>
      </c>
      <c r="N85" s="16" t="s">
        <v>29</v>
      </c>
      <c r="O85" s="17">
        <v>0</v>
      </c>
      <c r="P85" s="17">
        <v>2</v>
      </c>
      <c r="Q85" s="18" t="s">
        <v>0</v>
      </c>
      <c r="R85" s="30">
        <f t="shared" ref="R85:R106" si="5">IF(O85&gt;P85,0,IF(O85=P85,1,IF(O85&lt;P85,3,"")))</f>
        <v>3</v>
      </c>
    </row>
    <row r="86" spans="2:22" ht="15.75" thickBot="1" x14ac:dyDescent="0.3">
      <c r="B86" s="1">
        <v>17</v>
      </c>
      <c r="C86" s="7">
        <v>0</v>
      </c>
      <c r="D86" s="11">
        <v>42987</v>
      </c>
      <c r="E86" s="4" t="s">
        <v>0</v>
      </c>
      <c r="F86" s="5">
        <v>5</v>
      </c>
      <c r="G86" s="5">
        <v>0</v>
      </c>
      <c r="H86" s="6" t="s">
        <v>26</v>
      </c>
      <c r="I86" s="30">
        <f t="shared" si="4"/>
        <v>3</v>
      </c>
      <c r="K86" s="1">
        <v>17</v>
      </c>
      <c r="L86" s="7">
        <v>0.5</v>
      </c>
      <c r="M86" s="12">
        <v>42973</v>
      </c>
      <c r="N86" s="4" t="s">
        <v>8</v>
      </c>
      <c r="O86" s="5">
        <v>0</v>
      </c>
      <c r="P86" s="5">
        <v>2</v>
      </c>
      <c r="Q86" s="6" t="s">
        <v>0</v>
      </c>
      <c r="R86" s="30">
        <f t="shared" si="5"/>
        <v>3</v>
      </c>
    </row>
    <row r="87" spans="2:22" ht="15.75" thickBot="1" x14ac:dyDescent="0.3">
      <c r="B87" s="1">
        <v>17</v>
      </c>
      <c r="C87" s="7">
        <v>0.5</v>
      </c>
      <c r="D87" s="12">
        <v>42990</v>
      </c>
      <c r="E87" s="4" t="s">
        <v>0</v>
      </c>
      <c r="F87" s="13">
        <v>2</v>
      </c>
      <c r="G87" s="13">
        <v>0</v>
      </c>
      <c r="H87" s="6" t="s">
        <v>5</v>
      </c>
      <c r="I87" s="30">
        <f t="shared" si="4"/>
        <v>3</v>
      </c>
      <c r="K87" s="1">
        <v>17</v>
      </c>
      <c r="L87" s="2">
        <v>0</v>
      </c>
      <c r="M87" s="11">
        <v>42994</v>
      </c>
      <c r="N87" s="4" t="s">
        <v>20</v>
      </c>
      <c r="O87" s="5">
        <v>1</v>
      </c>
      <c r="P87" s="5">
        <v>0</v>
      </c>
      <c r="Q87" s="6" t="s">
        <v>0</v>
      </c>
      <c r="R87" s="30">
        <f t="shared" si="5"/>
        <v>0</v>
      </c>
    </row>
    <row r="88" spans="2:22" ht="15.75" thickBot="1" x14ac:dyDescent="0.3">
      <c r="B88" s="1">
        <v>17</v>
      </c>
      <c r="C88" s="26">
        <v>0.5</v>
      </c>
      <c r="D88" s="14">
        <v>43001</v>
      </c>
      <c r="E88" s="4" t="s">
        <v>0</v>
      </c>
      <c r="F88" s="5">
        <v>3</v>
      </c>
      <c r="G88" s="5">
        <v>2</v>
      </c>
      <c r="H88" s="6" t="s">
        <v>7</v>
      </c>
      <c r="I88" s="30">
        <f t="shared" si="4"/>
        <v>3</v>
      </c>
      <c r="K88" s="1">
        <v>17</v>
      </c>
      <c r="L88" s="7">
        <v>0</v>
      </c>
      <c r="M88" s="11">
        <v>43004</v>
      </c>
      <c r="N88" s="4" t="s">
        <v>27</v>
      </c>
      <c r="O88" s="5">
        <v>3</v>
      </c>
      <c r="P88" s="5">
        <v>1</v>
      </c>
      <c r="Q88" s="6" t="s">
        <v>0</v>
      </c>
      <c r="R88" s="30">
        <f t="shared" si="5"/>
        <v>0</v>
      </c>
    </row>
    <row r="89" spans="2:22" ht="15.75" thickBot="1" x14ac:dyDescent="0.3">
      <c r="B89" s="1">
        <v>17</v>
      </c>
      <c r="C89" s="7">
        <v>0</v>
      </c>
      <c r="D89" s="11">
        <v>43024</v>
      </c>
      <c r="E89" s="4" t="s">
        <v>0</v>
      </c>
      <c r="F89" s="13">
        <v>0</v>
      </c>
      <c r="G89" s="13">
        <v>1</v>
      </c>
      <c r="H89" s="6" t="s">
        <v>10</v>
      </c>
      <c r="I89" s="30">
        <f t="shared" si="4"/>
        <v>0</v>
      </c>
      <c r="K89" s="1">
        <v>17</v>
      </c>
      <c r="L89" s="7">
        <v>0.5</v>
      </c>
      <c r="M89" s="12">
        <v>43009</v>
      </c>
      <c r="N89" s="4" t="s">
        <v>21</v>
      </c>
      <c r="O89" s="17">
        <v>3</v>
      </c>
      <c r="P89" s="17">
        <v>0</v>
      </c>
      <c r="Q89" s="6" t="s">
        <v>0</v>
      </c>
      <c r="R89" s="30">
        <f t="shared" si="5"/>
        <v>0</v>
      </c>
    </row>
    <row r="90" spans="2:22" ht="15.75" thickBot="1" x14ac:dyDescent="0.3">
      <c r="B90" s="1">
        <v>17</v>
      </c>
      <c r="C90" s="2">
        <v>0</v>
      </c>
      <c r="D90" s="11">
        <v>43035</v>
      </c>
      <c r="E90" s="4" t="s">
        <v>0</v>
      </c>
      <c r="F90" s="5">
        <v>1</v>
      </c>
      <c r="G90" s="5">
        <v>2</v>
      </c>
      <c r="H90" s="6" t="s">
        <v>19</v>
      </c>
      <c r="I90" s="30">
        <f t="shared" si="4"/>
        <v>0</v>
      </c>
      <c r="K90" s="1">
        <v>17</v>
      </c>
      <c r="L90" s="7">
        <v>0.5</v>
      </c>
      <c r="M90" s="14">
        <v>43029</v>
      </c>
      <c r="N90" s="4" t="s">
        <v>9</v>
      </c>
      <c r="O90" s="5">
        <v>0</v>
      </c>
      <c r="P90" s="5">
        <v>3</v>
      </c>
      <c r="Q90" s="6" t="s">
        <v>0</v>
      </c>
      <c r="R90" s="30">
        <f t="shared" si="5"/>
        <v>3</v>
      </c>
    </row>
    <row r="91" spans="2:22" ht="15.75" thickBot="1" x14ac:dyDescent="0.3">
      <c r="B91" s="1">
        <v>17</v>
      </c>
      <c r="C91" s="7">
        <v>0.5</v>
      </c>
      <c r="D91" s="12">
        <v>43039</v>
      </c>
      <c r="E91" s="4" t="s">
        <v>0</v>
      </c>
      <c r="F91" s="5">
        <v>1</v>
      </c>
      <c r="G91" s="5">
        <v>2</v>
      </c>
      <c r="H91" s="6" t="s">
        <v>14</v>
      </c>
      <c r="I91" s="30">
        <f t="shared" si="4"/>
        <v>0</v>
      </c>
      <c r="K91" s="1">
        <v>17</v>
      </c>
      <c r="L91" s="7">
        <v>0</v>
      </c>
      <c r="M91" s="11">
        <v>43043</v>
      </c>
      <c r="N91" s="4" t="s">
        <v>6</v>
      </c>
      <c r="O91" s="5">
        <v>3</v>
      </c>
      <c r="P91" s="5">
        <v>1</v>
      </c>
      <c r="Q91" s="6" t="s">
        <v>0</v>
      </c>
      <c r="R91" s="30">
        <f t="shared" si="5"/>
        <v>0</v>
      </c>
    </row>
    <row r="92" spans="2:22" ht="15.75" thickBot="1" x14ac:dyDescent="0.3">
      <c r="B92" s="1">
        <v>17</v>
      </c>
      <c r="C92" s="7">
        <v>0.5</v>
      </c>
      <c r="D92" s="12">
        <v>43058</v>
      </c>
      <c r="E92" s="4" t="s">
        <v>0</v>
      </c>
      <c r="F92" s="13">
        <v>2</v>
      </c>
      <c r="G92" s="13">
        <v>1</v>
      </c>
      <c r="H92" s="6" t="s">
        <v>3</v>
      </c>
      <c r="I92" s="30">
        <f t="shared" si="4"/>
        <v>3</v>
      </c>
      <c r="K92" s="1">
        <v>17</v>
      </c>
      <c r="L92" s="2">
        <v>0</v>
      </c>
      <c r="M92" s="11">
        <v>43060</v>
      </c>
      <c r="N92" s="4" t="s">
        <v>28</v>
      </c>
      <c r="O92" s="5">
        <v>4</v>
      </c>
      <c r="P92" s="5">
        <v>1</v>
      </c>
      <c r="Q92" s="6" t="s">
        <v>0</v>
      </c>
      <c r="R92" s="30">
        <f t="shared" si="5"/>
        <v>0</v>
      </c>
    </row>
    <row r="93" spans="2:22" ht="15.75" thickBot="1" x14ac:dyDescent="0.3">
      <c r="B93" s="1">
        <v>17</v>
      </c>
      <c r="C93" s="2">
        <v>0</v>
      </c>
      <c r="D93" s="11">
        <v>43070</v>
      </c>
      <c r="E93" s="4" t="s">
        <v>0</v>
      </c>
      <c r="F93" s="13">
        <v>1</v>
      </c>
      <c r="G93" s="13">
        <v>1</v>
      </c>
      <c r="H93" s="6" t="s">
        <v>23</v>
      </c>
      <c r="I93" s="30">
        <f t="shared" si="4"/>
        <v>1</v>
      </c>
      <c r="K93" s="1">
        <v>17</v>
      </c>
      <c r="L93" s="7">
        <v>0.5</v>
      </c>
      <c r="M93" s="12">
        <v>43064</v>
      </c>
      <c r="N93" s="4" t="s">
        <v>30</v>
      </c>
      <c r="O93" s="24">
        <v>0</v>
      </c>
      <c r="P93" s="24">
        <v>2</v>
      </c>
      <c r="Q93" s="6" t="s">
        <v>0</v>
      </c>
      <c r="R93" s="30">
        <f t="shared" si="5"/>
        <v>3</v>
      </c>
    </row>
    <row r="94" spans="2:22" ht="15.75" thickBot="1" x14ac:dyDescent="0.3">
      <c r="B94" s="1">
        <v>17</v>
      </c>
      <c r="C94" s="7">
        <v>0</v>
      </c>
      <c r="D94" s="11">
        <v>43085</v>
      </c>
      <c r="E94" s="4" t="s">
        <v>0</v>
      </c>
      <c r="F94" s="13">
        <v>1</v>
      </c>
      <c r="G94" s="13">
        <v>0</v>
      </c>
      <c r="H94" s="6" t="s">
        <v>15</v>
      </c>
      <c r="I94" s="30">
        <f t="shared" si="4"/>
        <v>3</v>
      </c>
      <c r="K94" s="1">
        <v>17</v>
      </c>
      <c r="L94" s="7">
        <v>0.5</v>
      </c>
      <c r="M94" s="14">
        <v>43078</v>
      </c>
      <c r="N94" s="4" t="s">
        <v>11</v>
      </c>
      <c r="O94" s="5">
        <v>1</v>
      </c>
      <c r="P94" s="5">
        <v>3</v>
      </c>
      <c r="Q94" s="6" t="s">
        <v>0</v>
      </c>
      <c r="R94" s="30">
        <f t="shared" si="5"/>
        <v>3</v>
      </c>
      <c r="S94">
        <f>SUM(Q84:R94)</f>
        <v>18</v>
      </c>
    </row>
    <row r="95" spans="2:22" ht="15.75" thickBot="1" x14ac:dyDescent="0.3">
      <c r="B95" s="1">
        <v>17</v>
      </c>
      <c r="C95" s="21">
        <v>0.5</v>
      </c>
      <c r="D95" s="14">
        <v>43092</v>
      </c>
      <c r="E95" s="4" t="s">
        <v>0</v>
      </c>
      <c r="F95" s="17">
        <v>1</v>
      </c>
      <c r="G95" s="17">
        <v>0</v>
      </c>
      <c r="H95" s="6" t="s">
        <v>13</v>
      </c>
      <c r="I95" s="30">
        <f t="shared" si="4"/>
        <v>3</v>
      </c>
      <c r="J95">
        <f>SUM(I84:I95)</f>
        <v>21</v>
      </c>
      <c r="K95" s="1">
        <v>17</v>
      </c>
      <c r="L95" s="7">
        <v>0</v>
      </c>
      <c r="M95" s="11">
        <v>43095</v>
      </c>
      <c r="N95" s="4" t="s">
        <v>26</v>
      </c>
      <c r="O95" s="5">
        <v>1</v>
      </c>
      <c r="P95" s="5">
        <v>2</v>
      </c>
      <c r="Q95" s="6" t="s">
        <v>0</v>
      </c>
      <c r="R95" s="30">
        <f t="shared" si="5"/>
        <v>3</v>
      </c>
      <c r="T95">
        <f>J95+S94</f>
        <v>39</v>
      </c>
    </row>
    <row r="96" spans="2:22" ht="15.75" thickBot="1" x14ac:dyDescent="0.3">
      <c r="B96" s="1">
        <v>17</v>
      </c>
      <c r="C96" s="7">
        <v>0</v>
      </c>
      <c r="D96" s="11">
        <v>43101</v>
      </c>
      <c r="E96" s="4" t="s">
        <v>0</v>
      </c>
      <c r="F96" s="5">
        <v>0</v>
      </c>
      <c r="G96" s="5">
        <v>0</v>
      </c>
      <c r="H96" s="6" t="s">
        <v>8</v>
      </c>
      <c r="I96" s="30">
        <f t="shared" si="4"/>
        <v>1</v>
      </c>
      <c r="K96" s="1">
        <v>17</v>
      </c>
      <c r="L96" s="7">
        <v>0.5</v>
      </c>
      <c r="M96" s="12">
        <v>43099</v>
      </c>
      <c r="N96" s="4" t="s">
        <v>5</v>
      </c>
      <c r="O96" s="24">
        <v>1</v>
      </c>
      <c r="P96" s="24">
        <v>0</v>
      </c>
      <c r="Q96" s="6" t="s">
        <v>0</v>
      </c>
      <c r="R96" s="30">
        <f t="shared" si="5"/>
        <v>0</v>
      </c>
      <c r="S96">
        <f>COUNT(I96:I97)+COUNT(R95:R98)</f>
        <v>6</v>
      </c>
      <c r="T96">
        <f>S96*3</f>
        <v>18</v>
      </c>
      <c r="U96">
        <f>SUM(I95:I97)+SUM(R96:R98)</f>
        <v>5</v>
      </c>
      <c r="V96" s="35">
        <f>U96/T96</f>
        <v>0.27777777777777779</v>
      </c>
    </row>
    <row r="97" spans="2:22" ht="15.75" thickBot="1" x14ac:dyDescent="0.3">
      <c r="B97" s="1">
        <v>17</v>
      </c>
      <c r="C97" s="7">
        <v>0</v>
      </c>
      <c r="D97" s="11">
        <v>43120</v>
      </c>
      <c r="E97" s="4" t="s">
        <v>0</v>
      </c>
      <c r="F97" s="5">
        <v>3</v>
      </c>
      <c r="G97" s="5">
        <v>4</v>
      </c>
      <c r="H97" s="6" t="s">
        <v>20</v>
      </c>
      <c r="I97" s="30">
        <f t="shared" si="4"/>
        <v>0</v>
      </c>
      <c r="K97" s="1">
        <v>17</v>
      </c>
      <c r="L97" s="7">
        <v>0.5</v>
      </c>
      <c r="M97" s="12">
        <v>43113</v>
      </c>
      <c r="N97" s="4" t="s">
        <v>7</v>
      </c>
      <c r="O97" s="13">
        <v>1</v>
      </c>
      <c r="P97" s="13">
        <v>0</v>
      </c>
      <c r="Q97" s="6" t="s">
        <v>0</v>
      </c>
      <c r="R97" s="30">
        <f t="shared" si="5"/>
        <v>0</v>
      </c>
    </row>
    <row r="98" spans="2:22" ht="15.75" thickBot="1" x14ac:dyDescent="0.3">
      <c r="B98" s="1">
        <v>17</v>
      </c>
      <c r="C98" s="7">
        <v>0</v>
      </c>
      <c r="D98" s="11">
        <v>43134</v>
      </c>
      <c r="E98" s="4" t="s">
        <v>0</v>
      </c>
      <c r="F98" s="5">
        <v>1</v>
      </c>
      <c r="G98" s="5">
        <v>4</v>
      </c>
      <c r="H98" s="6" t="s">
        <v>27</v>
      </c>
      <c r="I98" s="30">
        <f t="shared" si="4"/>
        <v>0</v>
      </c>
      <c r="K98" s="1">
        <v>17</v>
      </c>
      <c r="L98" s="7">
        <v>0.5</v>
      </c>
      <c r="M98" s="14">
        <v>43127</v>
      </c>
      <c r="N98" s="4" t="s">
        <v>13</v>
      </c>
      <c r="O98" s="5">
        <v>0</v>
      </c>
      <c r="P98" s="5">
        <v>0</v>
      </c>
      <c r="Q98" s="6" t="s">
        <v>0</v>
      </c>
      <c r="R98" s="30">
        <f t="shared" si="5"/>
        <v>1</v>
      </c>
    </row>
    <row r="99" spans="2:22" ht="15.75" thickBot="1" x14ac:dyDescent="0.3">
      <c r="B99" s="1">
        <v>17</v>
      </c>
      <c r="C99" s="7">
        <v>0</v>
      </c>
      <c r="D99" s="11">
        <v>43149</v>
      </c>
      <c r="E99" s="4" t="s">
        <v>0</v>
      </c>
      <c r="F99" s="5">
        <v>2</v>
      </c>
      <c r="G99" s="5">
        <v>2</v>
      </c>
      <c r="H99" s="6" t="s">
        <v>9</v>
      </c>
      <c r="I99" s="30">
        <f t="shared" si="4"/>
        <v>1</v>
      </c>
      <c r="K99" s="1">
        <v>17</v>
      </c>
      <c r="L99" s="21">
        <v>0.5</v>
      </c>
      <c r="M99" s="14">
        <v>43141</v>
      </c>
      <c r="N99" s="4" t="s">
        <v>19</v>
      </c>
      <c r="O99" s="13">
        <v>2</v>
      </c>
      <c r="P99" s="13">
        <v>1</v>
      </c>
      <c r="Q99" s="6" t="s">
        <v>0</v>
      </c>
      <c r="R99" s="30">
        <f t="shared" si="5"/>
        <v>0</v>
      </c>
    </row>
    <row r="100" spans="2:22" ht="15.75" thickBot="1" x14ac:dyDescent="0.3">
      <c r="B100" s="1">
        <v>17</v>
      </c>
      <c r="C100" s="7">
        <v>0</v>
      </c>
      <c r="D100" s="15">
        <v>43155</v>
      </c>
      <c r="E100" s="16" t="s">
        <v>0</v>
      </c>
      <c r="F100" s="17">
        <v>1</v>
      </c>
      <c r="G100" s="17">
        <v>0</v>
      </c>
      <c r="H100" s="18" t="s">
        <v>6</v>
      </c>
      <c r="I100" s="30">
        <f t="shared" si="4"/>
        <v>3</v>
      </c>
      <c r="K100" s="1">
        <v>17</v>
      </c>
      <c r="L100" s="21">
        <v>0.5</v>
      </c>
      <c r="M100" s="20">
        <v>43152</v>
      </c>
      <c r="N100" s="16" t="s">
        <v>14</v>
      </c>
      <c r="O100" s="17">
        <v>2</v>
      </c>
      <c r="P100" s="17">
        <v>2</v>
      </c>
      <c r="Q100" s="18" t="s">
        <v>0</v>
      </c>
      <c r="R100" s="30">
        <f t="shared" si="5"/>
        <v>1</v>
      </c>
    </row>
    <row r="101" spans="2:22" ht="15.75" thickBot="1" x14ac:dyDescent="0.3">
      <c r="B101" s="1">
        <v>17</v>
      </c>
      <c r="C101" s="2">
        <v>0</v>
      </c>
      <c r="D101" s="15">
        <v>43166</v>
      </c>
      <c r="E101" s="16" t="s">
        <v>0</v>
      </c>
      <c r="F101" s="17">
        <v>0</v>
      </c>
      <c r="G101" s="17">
        <v>3</v>
      </c>
      <c r="H101" s="18" t="s">
        <v>28</v>
      </c>
      <c r="I101" s="30">
        <f t="shared" si="4"/>
        <v>0</v>
      </c>
      <c r="K101" s="1">
        <v>17</v>
      </c>
      <c r="L101" s="19">
        <v>0.5</v>
      </c>
      <c r="M101" s="20">
        <v>43161</v>
      </c>
      <c r="N101" s="16" t="s">
        <v>3</v>
      </c>
      <c r="O101" s="17">
        <v>3</v>
      </c>
      <c r="P101" s="17">
        <v>0</v>
      </c>
      <c r="Q101" s="18" t="s">
        <v>0</v>
      </c>
      <c r="R101" s="30">
        <f t="shared" si="5"/>
        <v>0</v>
      </c>
    </row>
    <row r="102" spans="2:22" ht="15.75" thickBot="1" x14ac:dyDescent="0.3">
      <c r="B102" s="1">
        <v>17</v>
      </c>
      <c r="C102" s="2">
        <v>0</v>
      </c>
      <c r="D102" s="15">
        <v>43176</v>
      </c>
      <c r="E102" s="16" t="s">
        <v>0</v>
      </c>
      <c r="F102" s="17">
        <v>1</v>
      </c>
      <c r="G102" s="17">
        <v>2</v>
      </c>
      <c r="H102" s="18" t="s">
        <v>21</v>
      </c>
      <c r="I102" s="30">
        <f t="shared" si="4"/>
        <v>0</v>
      </c>
      <c r="K102" s="1">
        <v>17</v>
      </c>
      <c r="L102" s="19">
        <v>0.5</v>
      </c>
      <c r="M102" s="20">
        <v>43169</v>
      </c>
      <c r="N102" s="16" t="s">
        <v>10</v>
      </c>
      <c r="O102" s="17">
        <v>2</v>
      </c>
      <c r="P102" s="17">
        <v>2</v>
      </c>
      <c r="Q102" s="18" t="s">
        <v>0</v>
      </c>
      <c r="R102" s="30">
        <f t="shared" si="5"/>
        <v>1</v>
      </c>
    </row>
    <row r="103" spans="2:22" ht="15.75" thickBot="1" x14ac:dyDescent="0.3">
      <c r="B103" s="1">
        <v>17</v>
      </c>
      <c r="C103" s="21">
        <v>0.5</v>
      </c>
      <c r="D103" s="20">
        <v>43189</v>
      </c>
      <c r="E103" s="16" t="s">
        <v>0</v>
      </c>
      <c r="F103" s="17">
        <v>2</v>
      </c>
      <c r="G103" s="17">
        <v>1</v>
      </c>
      <c r="H103" s="18" t="s">
        <v>17</v>
      </c>
      <c r="I103" s="30">
        <f t="shared" si="4"/>
        <v>3</v>
      </c>
      <c r="K103" s="1">
        <v>17</v>
      </c>
      <c r="L103" s="2">
        <v>0</v>
      </c>
      <c r="M103" s="15">
        <v>43193</v>
      </c>
      <c r="N103" s="16" t="s">
        <v>25</v>
      </c>
      <c r="O103" s="17">
        <v>2</v>
      </c>
      <c r="P103" s="17">
        <v>0</v>
      </c>
      <c r="Q103" s="18" t="s">
        <v>0</v>
      </c>
      <c r="R103" s="30">
        <f t="shared" si="5"/>
        <v>0</v>
      </c>
    </row>
    <row r="104" spans="2:22" ht="15.75" thickBot="1" x14ac:dyDescent="0.3">
      <c r="B104" s="1">
        <v>17</v>
      </c>
      <c r="C104" s="2">
        <v>0.5</v>
      </c>
      <c r="D104" s="20">
        <v>43197</v>
      </c>
      <c r="E104" s="16" t="s">
        <v>0</v>
      </c>
      <c r="F104" s="17">
        <v>1</v>
      </c>
      <c r="G104" s="17">
        <v>1</v>
      </c>
      <c r="H104" s="18" t="s">
        <v>29</v>
      </c>
      <c r="I104" s="30">
        <f t="shared" si="4"/>
        <v>1</v>
      </c>
      <c r="K104" s="1">
        <v>17</v>
      </c>
      <c r="L104" s="2">
        <v>0</v>
      </c>
      <c r="M104" s="15">
        <v>43200</v>
      </c>
      <c r="N104" s="16" t="s">
        <v>4</v>
      </c>
      <c r="O104" s="17">
        <v>3</v>
      </c>
      <c r="P104" s="17">
        <v>1</v>
      </c>
      <c r="Q104" s="18" t="s">
        <v>0</v>
      </c>
      <c r="R104" s="30">
        <f t="shared" si="5"/>
        <v>0</v>
      </c>
    </row>
    <row r="105" spans="2:22" ht="15.75" thickBot="1" x14ac:dyDescent="0.3">
      <c r="B105" s="1">
        <v>17</v>
      </c>
      <c r="C105" s="2">
        <v>0</v>
      </c>
      <c r="D105" s="15">
        <v>43211</v>
      </c>
      <c r="E105" s="16" t="s">
        <v>0</v>
      </c>
      <c r="F105" s="17">
        <v>2</v>
      </c>
      <c r="G105" s="17">
        <v>1</v>
      </c>
      <c r="H105" s="18" t="s">
        <v>30</v>
      </c>
      <c r="I105" s="30">
        <f t="shared" si="4"/>
        <v>3</v>
      </c>
      <c r="K105" s="1">
        <v>17</v>
      </c>
      <c r="L105" s="7">
        <v>0.5</v>
      </c>
      <c r="M105" s="20">
        <v>43204</v>
      </c>
      <c r="N105" s="16" t="s">
        <v>23</v>
      </c>
      <c r="O105" s="17">
        <v>1</v>
      </c>
      <c r="P105" s="17">
        <v>0</v>
      </c>
      <c r="Q105" s="18" t="s">
        <v>0</v>
      </c>
      <c r="R105" s="30">
        <f t="shared" si="5"/>
        <v>0</v>
      </c>
    </row>
    <row r="106" spans="2:22" ht="15.75" thickBot="1" x14ac:dyDescent="0.3">
      <c r="B106" s="1">
        <v>17</v>
      </c>
      <c r="C106" s="2">
        <v>0</v>
      </c>
      <c r="D106" s="15">
        <v>43226</v>
      </c>
      <c r="E106" s="16" t="s">
        <v>0</v>
      </c>
      <c r="F106" s="17">
        <v>2</v>
      </c>
      <c r="G106" s="17">
        <v>0</v>
      </c>
      <c r="H106" s="18" t="s">
        <v>11</v>
      </c>
      <c r="I106" s="30">
        <f t="shared" si="4"/>
        <v>3</v>
      </c>
      <c r="J106">
        <f>SUM(I96:I106)</f>
        <v>15</v>
      </c>
      <c r="K106" s="1">
        <v>17</v>
      </c>
      <c r="L106" s="2">
        <v>0.5</v>
      </c>
      <c r="M106" s="20">
        <v>43218</v>
      </c>
      <c r="N106" s="16" t="s">
        <v>15</v>
      </c>
      <c r="O106" s="17">
        <v>2</v>
      </c>
      <c r="P106" s="17">
        <v>1</v>
      </c>
      <c r="Q106" s="18" t="s">
        <v>0</v>
      </c>
      <c r="R106" s="30">
        <f t="shared" si="5"/>
        <v>0</v>
      </c>
      <c r="S106">
        <f>SUM(R95:R106)</f>
        <v>6</v>
      </c>
      <c r="T106">
        <f>J106+S106</f>
        <v>21</v>
      </c>
    </row>
    <row r="107" spans="2:22" x14ac:dyDescent="0.25">
      <c r="R107" s="24"/>
      <c r="S107">
        <f>COUNT(I84:I106)+COUNT(R84:R106)</f>
        <v>46</v>
      </c>
      <c r="T107">
        <f>S107*3</f>
        <v>138</v>
      </c>
      <c r="U107">
        <f>SUM(I84:I106)+SUM(R84:R106)</f>
        <v>60</v>
      </c>
      <c r="V107" s="35">
        <f>U107/T107</f>
        <v>0.43478260869565216</v>
      </c>
    </row>
    <row r="108" spans="2:22" x14ac:dyDescent="0.25">
      <c r="R108" s="24"/>
    </row>
    <row r="109" spans="2:22" x14ac:dyDescent="0.25">
      <c r="B109" t="s">
        <v>32</v>
      </c>
      <c r="R109" s="24"/>
    </row>
    <row r="110" spans="2:22" ht="15.75" thickBot="1" x14ac:dyDescent="0.3">
      <c r="R110" s="24"/>
    </row>
    <row r="111" spans="2:22" ht="15.75" thickBot="1" x14ac:dyDescent="0.3">
      <c r="B111" s="1">
        <v>16</v>
      </c>
      <c r="C111" s="7">
        <v>0</v>
      </c>
      <c r="D111" s="31">
        <v>42595</v>
      </c>
      <c r="E111" s="4" t="s">
        <v>0</v>
      </c>
      <c r="F111" s="13">
        <v>1</v>
      </c>
      <c r="G111" s="13">
        <v>2</v>
      </c>
      <c r="H111" s="6" t="s">
        <v>5</v>
      </c>
      <c r="I111" s="30">
        <f t="shared" ref="I111:I133" si="6">IF(F111&lt;G111,0,IF(F111=G111,1,IF(F111&gt;G111,3,"")))</f>
        <v>0</v>
      </c>
      <c r="K111" s="1">
        <v>16</v>
      </c>
      <c r="L111" s="2">
        <v>0.5</v>
      </c>
      <c r="M111" s="3">
        <v>42589</v>
      </c>
      <c r="N111" s="4" t="s">
        <v>11</v>
      </c>
      <c r="O111" s="5">
        <v>3</v>
      </c>
      <c r="P111" s="5">
        <v>0</v>
      </c>
      <c r="Q111" s="6" t="s">
        <v>0</v>
      </c>
      <c r="R111" s="30">
        <f t="shared" ref="R111:R133" si="7">IF(O111&gt;P111,0,IF(O111=P111,1,IF(O111&lt;P111,3,"")))</f>
        <v>0</v>
      </c>
    </row>
    <row r="112" spans="2:22" ht="15.75" thickBot="1" x14ac:dyDescent="0.3">
      <c r="B112" s="1">
        <v>16</v>
      </c>
      <c r="C112" s="7">
        <v>0.5</v>
      </c>
      <c r="D112" s="23">
        <v>42598</v>
      </c>
      <c r="E112" s="4" t="s">
        <v>0</v>
      </c>
      <c r="F112" s="5">
        <v>1</v>
      </c>
      <c r="G112" s="5">
        <v>1</v>
      </c>
      <c r="H112" s="6" t="s">
        <v>25</v>
      </c>
      <c r="I112" s="30">
        <f t="shared" si="6"/>
        <v>1</v>
      </c>
      <c r="K112" s="1">
        <v>16</v>
      </c>
      <c r="L112" s="7">
        <v>0</v>
      </c>
      <c r="M112" s="28">
        <v>42602</v>
      </c>
      <c r="N112" s="32" t="s">
        <v>21</v>
      </c>
      <c r="O112" s="24">
        <v>0</v>
      </c>
      <c r="P112" s="24">
        <v>2</v>
      </c>
      <c r="Q112" s="33" t="s">
        <v>0</v>
      </c>
      <c r="R112" s="30">
        <f t="shared" si="7"/>
        <v>3</v>
      </c>
    </row>
    <row r="113" spans="2:22" ht="15.75" thickBot="1" x14ac:dyDescent="0.3">
      <c r="B113" s="1">
        <v>16</v>
      </c>
      <c r="C113" s="7">
        <v>0</v>
      </c>
      <c r="D113" s="11">
        <v>42623</v>
      </c>
      <c r="E113" s="4" t="s">
        <v>0</v>
      </c>
      <c r="F113" s="5">
        <v>0</v>
      </c>
      <c r="G113" s="5">
        <v>1</v>
      </c>
      <c r="H113" s="6" t="s">
        <v>33</v>
      </c>
      <c r="I113" s="30">
        <f t="shared" si="6"/>
        <v>0</v>
      </c>
      <c r="K113" s="1">
        <v>16</v>
      </c>
      <c r="L113" s="7">
        <v>0.5</v>
      </c>
      <c r="M113" s="12">
        <v>42609</v>
      </c>
      <c r="N113" s="4" t="s">
        <v>8</v>
      </c>
      <c r="O113" s="13">
        <v>3</v>
      </c>
      <c r="P113" s="13">
        <v>1</v>
      </c>
      <c r="Q113" s="6" t="s">
        <v>0</v>
      </c>
      <c r="R113" s="30">
        <f t="shared" si="7"/>
        <v>0</v>
      </c>
    </row>
    <row r="114" spans="2:22" ht="15.75" thickBot="1" x14ac:dyDescent="0.3">
      <c r="B114" s="1">
        <v>16</v>
      </c>
      <c r="C114" s="7">
        <v>0.5</v>
      </c>
      <c r="D114" s="12">
        <v>42626</v>
      </c>
      <c r="E114" s="4" t="s">
        <v>0</v>
      </c>
      <c r="F114" s="13">
        <v>2</v>
      </c>
      <c r="G114" s="13">
        <v>1</v>
      </c>
      <c r="H114" s="6" t="s">
        <v>12</v>
      </c>
      <c r="I114" s="30">
        <f t="shared" si="6"/>
        <v>3</v>
      </c>
      <c r="K114" s="1">
        <v>16</v>
      </c>
      <c r="L114" s="7">
        <v>0</v>
      </c>
      <c r="M114" s="11">
        <v>42630</v>
      </c>
      <c r="N114" s="4" t="s">
        <v>27</v>
      </c>
      <c r="O114" s="24">
        <v>0</v>
      </c>
      <c r="P114" s="24">
        <v>2</v>
      </c>
      <c r="Q114" s="6" t="s">
        <v>0</v>
      </c>
      <c r="R114" s="30">
        <f t="shared" si="7"/>
        <v>3</v>
      </c>
    </row>
    <row r="115" spans="2:22" ht="15.75" thickBot="1" x14ac:dyDescent="0.3">
      <c r="B115" s="1">
        <v>16</v>
      </c>
      <c r="C115" s="26">
        <v>0.5</v>
      </c>
      <c r="D115" s="14">
        <v>42637</v>
      </c>
      <c r="E115" s="4" t="s">
        <v>0</v>
      </c>
      <c r="F115" s="5">
        <v>1</v>
      </c>
      <c r="G115" s="5">
        <v>0</v>
      </c>
      <c r="H115" s="6" t="s">
        <v>7</v>
      </c>
      <c r="I115" s="30">
        <f t="shared" si="6"/>
        <v>3</v>
      </c>
      <c r="K115" s="1">
        <v>16</v>
      </c>
      <c r="L115" s="7">
        <v>0</v>
      </c>
      <c r="M115" s="11">
        <v>42640</v>
      </c>
      <c r="N115" s="4" t="s">
        <v>9</v>
      </c>
      <c r="O115" s="5">
        <v>1</v>
      </c>
      <c r="P115" s="5">
        <v>0</v>
      </c>
      <c r="Q115" s="6" t="s">
        <v>0</v>
      </c>
      <c r="R115" s="30">
        <f t="shared" si="7"/>
        <v>0</v>
      </c>
    </row>
    <row r="116" spans="2:22" ht="15.75" thickBot="1" x14ac:dyDescent="0.3">
      <c r="B116" s="1">
        <v>16</v>
      </c>
      <c r="C116" s="7">
        <v>0.5</v>
      </c>
      <c r="D116" s="14">
        <v>42644</v>
      </c>
      <c r="E116" s="4" t="s">
        <v>0</v>
      </c>
      <c r="F116" s="5">
        <v>2</v>
      </c>
      <c r="G116" s="5">
        <v>1</v>
      </c>
      <c r="H116" s="6" t="s">
        <v>30</v>
      </c>
      <c r="I116" s="30">
        <f t="shared" si="6"/>
        <v>3</v>
      </c>
      <c r="K116" s="1">
        <v>16</v>
      </c>
      <c r="L116" s="7">
        <v>0</v>
      </c>
      <c r="M116" s="11">
        <v>42658</v>
      </c>
      <c r="N116" s="4" t="s">
        <v>14</v>
      </c>
      <c r="O116" s="5">
        <v>1</v>
      </c>
      <c r="P116" s="5">
        <v>0</v>
      </c>
      <c r="Q116" s="6" t="s">
        <v>0</v>
      </c>
      <c r="R116" s="30">
        <f t="shared" si="7"/>
        <v>0</v>
      </c>
    </row>
    <row r="117" spans="2:22" ht="15.75" thickBot="1" x14ac:dyDescent="0.3">
      <c r="B117" s="1">
        <v>16</v>
      </c>
      <c r="C117" s="7">
        <v>0.5</v>
      </c>
      <c r="D117" s="12">
        <v>42661</v>
      </c>
      <c r="E117" s="4" t="s">
        <v>0</v>
      </c>
      <c r="F117" s="5">
        <v>1</v>
      </c>
      <c r="G117" s="5">
        <v>1</v>
      </c>
      <c r="H117" s="6" t="s">
        <v>22</v>
      </c>
      <c r="I117" s="30">
        <f t="shared" si="6"/>
        <v>1</v>
      </c>
      <c r="K117" s="1">
        <v>16</v>
      </c>
      <c r="L117" s="25">
        <v>0</v>
      </c>
      <c r="M117" s="11">
        <v>42665</v>
      </c>
      <c r="N117" s="4" t="s">
        <v>28</v>
      </c>
      <c r="O117" s="17">
        <v>0</v>
      </c>
      <c r="P117" s="17">
        <v>1</v>
      </c>
      <c r="Q117" s="6" t="s">
        <v>0</v>
      </c>
      <c r="R117" s="30">
        <f t="shared" si="7"/>
        <v>3</v>
      </c>
    </row>
    <row r="118" spans="2:22" ht="15.75" thickBot="1" x14ac:dyDescent="0.3">
      <c r="B118" s="1">
        <v>16</v>
      </c>
      <c r="C118" s="7">
        <v>0.5</v>
      </c>
      <c r="D118" s="12">
        <v>42672</v>
      </c>
      <c r="E118" s="4" t="s">
        <v>0</v>
      </c>
      <c r="F118" s="13">
        <v>2</v>
      </c>
      <c r="G118" s="13">
        <v>0</v>
      </c>
      <c r="H118" s="6" t="s">
        <v>26</v>
      </c>
      <c r="I118" s="30">
        <f t="shared" si="6"/>
        <v>3</v>
      </c>
      <c r="K118" s="1">
        <v>16</v>
      </c>
      <c r="L118" s="7">
        <v>0</v>
      </c>
      <c r="M118" s="11">
        <v>42679</v>
      </c>
      <c r="N118" s="4" t="s">
        <v>15</v>
      </c>
      <c r="O118" s="5">
        <v>2</v>
      </c>
      <c r="P118" s="5">
        <v>3</v>
      </c>
      <c r="Q118" s="6" t="s">
        <v>0</v>
      </c>
      <c r="R118" s="30">
        <f t="shared" si="7"/>
        <v>3</v>
      </c>
    </row>
    <row r="119" spans="2:22" ht="15.75" thickBot="1" x14ac:dyDescent="0.3">
      <c r="B119" s="1">
        <v>16</v>
      </c>
      <c r="C119" s="26">
        <v>0.5</v>
      </c>
      <c r="D119" s="14">
        <v>42694</v>
      </c>
      <c r="E119" s="4" t="s">
        <v>0</v>
      </c>
      <c r="F119" s="5">
        <v>0</v>
      </c>
      <c r="G119" s="5">
        <v>2</v>
      </c>
      <c r="H119" s="6" t="s">
        <v>34</v>
      </c>
      <c r="I119" s="30">
        <f t="shared" si="6"/>
        <v>0</v>
      </c>
      <c r="K119" s="1">
        <v>16</v>
      </c>
      <c r="L119" s="2">
        <v>0</v>
      </c>
      <c r="M119" s="11">
        <v>42700</v>
      </c>
      <c r="N119" s="4" t="s">
        <v>2</v>
      </c>
      <c r="O119" s="5">
        <v>1</v>
      </c>
      <c r="P119" s="5">
        <v>2</v>
      </c>
      <c r="Q119" s="6" t="s">
        <v>0</v>
      </c>
      <c r="R119" s="30">
        <f t="shared" si="7"/>
        <v>3</v>
      </c>
    </row>
    <row r="120" spans="2:22" ht="15.75" thickBot="1" x14ac:dyDescent="0.3">
      <c r="B120" s="1">
        <v>16</v>
      </c>
      <c r="C120" s="7">
        <v>0.5</v>
      </c>
      <c r="D120" s="14">
        <v>42707</v>
      </c>
      <c r="E120" s="4" t="s">
        <v>0</v>
      </c>
      <c r="F120" s="5">
        <v>2</v>
      </c>
      <c r="G120" s="5">
        <v>0</v>
      </c>
      <c r="H120" s="6" t="s">
        <v>23</v>
      </c>
      <c r="I120" s="30">
        <f t="shared" si="6"/>
        <v>3</v>
      </c>
      <c r="K120" s="1">
        <v>16</v>
      </c>
      <c r="L120" s="2">
        <v>0</v>
      </c>
      <c r="M120" s="11">
        <v>42713</v>
      </c>
      <c r="N120" s="4" t="s">
        <v>35</v>
      </c>
      <c r="O120" s="5">
        <v>2</v>
      </c>
      <c r="P120" s="5">
        <v>0</v>
      </c>
      <c r="Q120" s="6" t="s">
        <v>0</v>
      </c>
      <c r="R120" s="30">
        <f t="shared" si="7"/>
        <v>0</v>
      </c>
      <c r="S120">
        <f>SUM(R111:R120)</f>
        <v>15</v>
      </c>
    </row>
    <row r="121" spans="2:22" ht="15.75" thickBot="1" x14ac:dyDescent="0.3">
      <c r="B121" s="1">
        <v>16</v>
      </c>
      <c r="C121" s="7">
        <v>0.5</v>
      </c>
      <c r="D121" s="14">
        <v>42717</v>
      </c>
      <c r="E121" s="4" t="s">
        <v>0</v>
      </c>
      <c r="F121" s="5">
        <v>2</v>
      </c>
      <c r="G121" s="5">
        <v>0</v>
      </c>
      <c r="H121" s="6" t="s">
        <v>10</v>
      </c>
      <c r="I121" s="30">
        <f t="shared" si="6"/>
        <v>3</v>
      </c>
      <c r="K121" s="1">
        <v>16</v>
      </c>
      <c r="L121" s="7">
        <v>0.5</v>
      </c>
      <c r="M121" s="12">
        <v>42731</v>
      </c>
      <c r="N121" s="4" t="s">
        <v>4</v>
      </c>
      <c r="O121" s="5">
        <v>1</v>
      </c>
      <c r="P121" s="5">
        <v>4</v>
      </c>
      <c r="Q121" s="6" t="s">
        <v>0</v>
      </c>
      <c r="R121" s="30">
        <f t="shared" si="7"/>
        <v>3</v>
      </c>
    </row>
    <row r="122" spans="2:22" ht="15.75" thickBot="1" x14ac:dyDescent="0.3">
      <c r="B122" s="1">
        <v>16</v>
      </c>
      <c r="C122" s="7">
        <v>0</v>
      </c>
      <c r="D122" s="11">
        <v>42721</v>
      </c>
      <c r="E122" s="4" t="s">
        <v>0</v>
      </c>
      <c r="F122" s="5">
        <v>1</v>
      </c>
      <c r="G122" s="5">
        <v>0</v>
      </c>
      <c r="H122" s="6" t="s">
        <v>6</v>
      </c>
      <c r="I122" s="30">
        <f t="shared" si="6"/>
        <v>3</v>
      </c>
      <c r="J122">
        <f>SUM(I111:I122)</f>
        <v>23</v>
      </c>
      <c r="K122" s="1">
        <v>16</v>
      </c>
      <c r="L122" s="7">
        <v>0</v>
      </c>
      <c r="M122" s="11">
        <v>42734</v>
      </c>
      <c r="N122" s="4" t="s">
        <v>23</v>
      </c>
      <c r="O122" s="5">
        <v>1</v>
      </c>
      <c r="P122" s="5">
        <v>1</v>
      </c>
      <c r="Q122" s="6" t="s">
        <v>0</v>
      </c>
      <c r="R122" s="30">
        <f t="shared" si="7"/>
        <v>1</v>
      </c>
      <c r="T122">
        <f>J122+S120</f>
        <v>38</v>
      </c>
    </row>
    <row r="123" spans="2:22" ht="15.75" thickBot="1" x14ac:dyDescent="0.3">
      <c r="B123" s="1">
        <v>16</v>
      </c>
      <c r="C123" s="7">
        <v>0.5</v>
      </c>
      <c r="D123" s="12">
        <v>42737</v>
      </c>
      <c r="E123" s="4" t="s">
        <v>0</v>
      </c>
      <c r="F123" s="5">
        <v>3</v>
      </c>
      <c r="G123" s="5">
        <v>0</v>
      </c>
      <c r="H123" s="6" t="s">
        <v>2</v>
      </c>
      <c r="I123" s="30">
        <f t="shared" si="6"/>
        <v>3</v>
      </c>
      <c r="K123" s="1">
        <v>16</v>
      </c>
      <c r="L123" s="7">
        <v>0.5</v>
      </c>
      <c r="M123" s="12">
        <v>42756</v>
      </c>
      <c r="N123" s="4" t="s">
        <v>30</v>
      </c>
      <c r="O123" s="5">
        <v>3</v>
      </c>
      <c r="P123" s="5">
        <v>2</v>
      </c>
      <c r="Q123" s="6" t="s">
        <v>0</v>
      </c>
      <c r="R123" s="30">
        <f t="shared" si="7"/>
        <v>0</v>
      </c>
      <c r="S123">
        <f>COUNT(I123:I125)+COUNT(R121:R123)</f>
        <v>6</v>
      </c>
      <c r="T123">
        <f>S123*3</f>
        <v>18</v>
      </c>
      <c r="U123">
        <f>SUM(I123:I125)+SUM(R121:R123)</f>
        <v>13</v>
      </c>
      <c r="V123" s="35">
        <f>U123/T123</f>
        <v>0.72222222222222221</v>
      </c>
    </row>
    <row r="124" spans="2:22" ht="15.75" thickBot="1" x14ac:dyDescent="0.3">
      <c r="B124" s="1">
        <v>16</v>
      </c>
      <c r="C124" s="7">
        <v>0</v>
      </c>
      <c r="D124" s="11">
        <v>42748</v>
      </c>
      <c r="E124" s="4" t="s">
        <v>0</v>
      </c>
      <c r="F124" s="5">
        <v>1</v>
      </c>
      <c r="G124" s="5">
        <v>0</v>
      </c>
      <c r="H124" s="6" t="s">
        <v>14</v>
      </c>
      <c r="I124" s="30">
        <f t="shared" si="6"/>
        <v>3</v>
      </c>
      <c r="K124" s="1">
        <v>16</v>
      </c>
      <c r="L124" s="7">
        <v>0.5</v>
      </c>
      <c r="M124" s="14">
        <v>42767</v>
      </c>
      <c r="N124" s="4" t="s">
        <v>12</v>
      </c>
      <c r="O124" s="5">
        <v>1</v>
      </c>
      <c r="P124" s="5">
        <v>2</v>
      </c>
      <c r="Q124" s="6" t="s">
        <v>0</v>
      </c>
      <c r="R124" s="30">
        <f t="shared" si="7"/>
        <v>3</v>
      </c>
    </row>
    <row r="125" spans="2:22" ht="15.75" thickBot="1" x14ac:dyDescent="0.3">
      <c r="B125" s="1">
        <v>16</v>
      </c>
      <c r="C125" s="7">
        <v>0</v>
      </c>
      <c r="D125" s="11">
        <v>42760</v>
      </c>
      <c r="E125" s="4" t="s">
        <v>0</v>
      </c>
      <c r="F125" s="5">
        <v>2</v>
      </c>
      <c r="G125" s="5">
        <v>0</v>
      </c>
      <c r="H125" s="6" t="s">
        <v>8</v>
      </c>
      <c r="I125" s="30">
        <f t="shared" si="6"/>
        <v>3</v>
      </c>
      <c r="K125" s="1">
        <v>16</v>
      </c>
      <c r="L125" s="7">
        <v>0</v>
      </c>
      <c r="M125" s="11">
        <v>42771</v>
      </c>
      <c r="N125" s="4" t="s">
        <v>33</v>
      </c>
      <c r="O125" s="5">
        <v>2</v>
      </c>
      <c r="P125" s="5">
        <v>1</v>
      </c>
      <c r="Q125" s="6" t="s">
        <v>0</v>
      </c>
      <c r="R125" s="30">
        <f t="shared" si="7"/>
        <v>0</v>
      </c>
    </row>
    <row r="126" spans="2:22" ht="15.75" thickBot="1" x14ac:dyDescent="0.3">
      <c r="B126" s="1">
        <v>16</v>
      </c>
      <c r="C126" s="7">
        <v>0.5</v>
      </c>
      <c r="D126" s="14">
        <v>42777</v>
      </c>
      <c r="E126" s="4" t="s">
        <v>0</v>
      </c>
      <c r="F126" s="5">
        <v>0</v>
      </c>
      <c r="G126" s="5">
        <v>2</v>
      </c>
      <c r="H126" s="6" t="s">
        <v>27</v>
      </c>
      <c r="I126" s="30">
        <f t="shared" si="6"/>
        <v>0</v>
      </c>
      <c r="K126" s="1">
        <v>16</v>
      </c>
      <c r="L126" s="21">
        <v>0.5</v>
      </c>
      <c r="M126" s="20">
        <v>42784</v>
      </c>
      <c r="N126" s="16" t="s">
        <v>7</v>
      </c>
      <c r="O126" s="17">
        <v>1</v>
      </c>
      <c r="P126" s="17">
        <v>1</v>
      </c>
      <c r="Q126" s="18" t="s">
        <v>0</v>
      </c>
      <c r="R126" s="30">
        <f t="shared" si="7"/>
        <v>1</v>
      </c>
    </row>
    <row r="127" spans="2:22" ht="15.75" thickBot="1" x14ac:dyDescent="0.3">
      <c r="B127" s="1">
        <v>16</v>
      </c>
      <c r="C127" s="7">
        <v>0</v>
      </c>
      <c r="D127" s="11">
        <v>42780</v>
      </c>
      <c r="E127" s="4" t="s">
        <v>0</v>
      </c>
      <c r="F127" s="5">
        <v>2</v>
      </c>
      <c r="G127" s="5">
        <v>1</v>
      </c>
      <c r="H127" s="6" t="s">
        <v>9</v>
      </c>
      <c r="I127" s="30">
        <f t="shared" si="6"/>
        <v>3</v>
      </c>
      <c r="K127" s="1">
        <v>16</v>
      </c>
      <c r="L127" s="19">
        <v>0.5</v>
      </c>
      <c r="M127" s="20">
        <v>42797</v>
      </c>
      <c r="N127" s="16" t="s">
        <v>5</v>
      </c>
      <c r="O127" s="17">
        <v>1</v>
      </c>
      <c r="P127" s="17">
        <v>3</v>
      </c>
      <c r="Q127" s="18" t="s">
        <v>0</v>
      </c>
      <c r="R127" s="30">
        <f t="shared" si="7"/>
        <v>3</v>
      </c>
    </row>
    <row r="128" spans="2:22" ht="15.75" thickBot="1" x14ac:dyDescent="0.3">
      <c r="B128" s="1">
        <v>16</v>
      </c>
      <c r="C128" s="7">
        <v>0</v>
      </c>
      <c r="D128" s="15">
        <v>42791</v>
      </c>
      <c r="E128" s="16" t="s">
        <v>0</v>
      </c>
      <c r="F128" s="17">
        <v>1</v>
      </c>
      <c r="G128" s="17">
        <v>0</v>
      </c>
      <c r="H128" s="18" t="s">
        <v>21</v>
      </c>
      <c r="I128" s="30">
        <f t="shared" si="6"/>
        <v>3</v>
      </c>
      <c r="K128" s="1">
        <v>16</v>
      </c>
      <c r="L128" s="2">
        <v>0</v>
      </c>
      <c r="M128" s="15">
        <v>42801</v>
      </c>
      <c r="N128" s="16" t="s">
        <v>25</v>
      </c>
      <c r="O128" s="17">
        <v>1</v>
      </c>
      <c r="P128" s="17">
        <v>1</v>
      </c>
      <c r="Q128" s="18" t="s">
        <v>0</v>
      </c>
      <c r="R128" s="30">
        <f t="shared" si="7"/>
        <v>1</v>
      </c>
    </row>
    <row r="129" spans="2:22" ht="15.75" thickBot="1" x14ac:dyDescent="0.3">
      <c r="B129" s="1">
        <v>16</v>
      </c>
      <c r="C129" s="19">
        <v>0.5</v>
      </c>
      <c r="D129" s="20">
        <v>42805</v>
      </c>
      <c r="E129" s="16" t="s">
        <v>0</v>
      </c>
      <c r="F129" s="17">
        <v>0</v>
      </c>
      <c r="G129" s="17">
        <v>0</v>
      </c>
      <c r="H129" s="18" t="s">
        <v>11</v>
      </c>
      <c r="I129" s="30">
        <f t="shared" si="6"/>
        <v>1</v>
      </c>
      <c r="K129" s="1">
        <v>16</v>
      </c>
      <c r="L129" s="21">
        <v>0.5</v>
      </c>
      <c r="M129" s="20">
        <v>42826</v>
      </c>
      <c r="N129" s="16" t="s">
        <v>10</v>
      </c>
      <c r="O129" s="17">
        <v>1</v>
      </c>
      <c r="P129" s="17">
        <v>0</v>
      </c>
      <c r="Q129" s="18" t="s">
        <v>0</v>
      </c>
      <c r="R129" s="30">
        <f t="shared" si="7"/>
        <v>0</v>
      </c>
    </row>
    <row r="130" spans="2:22" ht="15.75" thickBot="1" x14ac:dyDescent="0.3">
      <c r="B130" s="1">
        <v>16</v>
      </c>
      <c r="C130" s="2">
        <v>0</v>
      </c>
      <c r="D130" s="15">
        <v>42812</v>
      </c>
      <c r="E130" s="16" t="s">
        <v>0</v>
      </c>
      <c r="F130" s="17">
        <v>2</v>
      </c>
      <c r="G130" s="17">
        <v>0</v>
      </c>
      <c r="H130" s="18" t="s">
        <v>35</v>
      </c>
      <c r="I130" s="30">
        <f t="shared" si="6"/>
        <v>3</v>
      </c>
      <c r="K130" s="1">
        <v>16</v>
      </c>
      <c r="L130" s="2">
        <v>0</v>
      </c>
      <c r="M130" s="15">
        <v>42829</v>
      </c>
      <c r="N130" s="16" t="s">
        <v>6</v>
      </c>
      <c r="O130" s="17">
        <v>2</v>
      </c>
      <c r="P130" s="17">
        <v>0</v>
      </c>
      <c r="Q130" s="18" t="s">
        <v>0</v>
      </c>
      <c r="R130" s="30">
        <f t="shared" si="7"/>
        <v>0</v>
      </c>
    </row>
    <row r="131" spans="2:22" ht="15.75" thickBot="1" x14ac:dyDescent="0.3">
      <c r="B131" s="1">
        <v>16</v>
      </c>
      <c r="C131" s="2">
        <v>0.5</v>
      </c>
      <c r="D131" s="20">
        <v>42833</v>
      </c>
      <c r="E131" s="16" t="s">
        <v>0</v>
      </c>
      <c r="F131" s="17">
        <v>3</v>
      </c>
      <c r="G131" s="17">
        <v>1</v>
      </c>
      <c r="H131" s="18" t="s">
        <v>4</v>
      </c>
      <c r="I131" s="30">
        <f t="shared" si="6"/>
        <v>3</v>
      </c>
      <c r="K131" s="1">
        <v>16</v>
      </c>
      <c r="L131" s="2">
        <v>0</v>
      </c>
      <c r="M131" s="15">
        <v>42840</v>
      </c>
      <c r="N131" s="16" t="s">
        <v>34</v>
      </c>
      <c r="O131" s="17">
        <v>1</v>
      </c>
      <c r="P131" s="17">
        <v>1</v>
      </c>
      <c r="Q131" s="18" t="s">
        <v>0</v>
      </c>
      <c r="R131" s="30">
        <f t="shared" si="7"/>
        <v>1</v>
      </c>
    </row>
    <row r="132" spans="2:22" ht="15.75" thickBot="1" x14ac:dyDescent="0.3">
      <c r="B132" s="1">
        <v>16</v>
      </c>
      <c r="C132" s="2">
        <v>0.5</v>
      </c>
      <c r="D132" s="20">
        <v>42842</v>
      </c>
      <c r="E132" s="16" t="s">
        <v>0</v>
      </c>
      <c r="F132" s="17">
        <v>0</v>
      </c>
      <c r="G132" s="17">
        <v>1</v>
      </c>
      <c r="H132" s="18" t="s">
        <v>28</v>
      </c>
      <c r="I132" s="30">
        <f t="shared" si="6"/>
        <v>0</v>
      </c>
      <c r="K132" s="1">
        <v>16</v>
      </c>
      <c r="L132" s="2">
        <v>0</v>
      </c>
      <c r="M132" s="15">
        <v>42847</v>
      </c>
      <c r="N132" s="16" t="s">
        <v>26</v>
      </c>
      <c r="O132" s="17">
        <v>2</v>
      </c>
      <c r="P132" s="17">
        <v>1</v>
      </c>
      <c r="Q132" s="18" t="s">
        <v>0</v>
      </c>
      <c r="R132" s="30">
        <f t="shared" si="7"/>
        <v>0</v>
      </c>
    </row>
    <row r="133" spans="2:22" ht="15.75" thickBot="1" x14ac:dyDescent="0.3">
      <c r="B133" s="1">
        <v>16</v>
      </c>
      <c r="C133" s="2">
        <v>0.5</v>
      </c>
      <c r="D133" s="20">
        <v>42854</v>
      </c>
      <c r="E133" s="16" t="s">
        <v>0</v>
      </c>
      <c r="F133" s="17">
        <v>3</v>
      </c>
      <c r="G133" s="17">
        <v>3</v>
      </c>
      <c r="H133" s="18" t="s">
        <v>15</v>
      </c>
      <c r="I133" s="30">
        <f t="shared" si="6"/>
        <v>1</v>
      </c>
      <c r="J133">
        <f>SUM(I123:I133)</f>
        <v>23</v>
      </c>
      <c r="K133" s="1">
        <v>16</v>
      </c>
      <c r="L133" s="2">
        <v>0</v>
      </c>
      <c r="M133" s="15">
        <v>42862</v>
      </c>
      <c r="N133" s="16" t="s">
        <v>22</v>
      </c>
      <c r="O133" s="17">
        <v>1</v>
      </c>
      <c r="P133" s="17">
        <v>1</v>
      </c>
      <c r="Q133" s="18" t="s">
        <v>0</v>
      </c>
      <c r="R133" s="30">
        <f t="shared" si="7"/>
        <v>1</v>
      </c>
      <c r="S133">
        <f>SUM(R121:R133)</f>
        <v>14</v>
      </c>
      <c r="T133">
        <f>J133+S133</f>
        <v>37</v>
      </c>
    </row>
    <row r="134" spans="2:22" x14ac:dyDescent="0.25">
      <c r="R134" s="24"/>
      <c r="S134">
        <f>COUNT(I111:I133)+COUNT(R111:R133)</f>
        <v>46</v>
      </c>
      <c r="T134">
        <f>S134*3</f>
        <v>138</v>
      </c>
      <c r="U134">
        <f>SUM(I111:I133)+SUM(R111:R133)</f>
        <v>75</v>
      </c>
      <c r="V134" s="35">
        <f>U134/T134</f>
        <v>0.54347826086956519</v>
      </c>
    </row>
    <row r="135" spans="2:22" x14ac:dyDescent="0.25">
      <c r="R135" s="24"/>
    </row>
    <row r="136" spans="2:22" x14ac:dyDescent="0.25">
      <c r="B136" t="s">
        <v>36</v>
      </c>
      <c r="R136" s="24"/>
    </row>
    <row r="137" spans="2:22" ht="15.75" thickBot="1" x14ac:dyDescent="0.3">
      <c r="R137" s="24"/>
    </row>
    <row r="138" spans="2:22" ht="15.75" thickBot="1" x14ac:dyDescent="0.3">
      <c r="B138" s="1">
        <v>15</v>
      </c>
      <c r="C138" s="7">
        <v>0.5</v>
      </c>
      <c r="D138" s="3">
        <v>42224</v>
      </c>
      <c r="E138" s="4" t="s">
        <v>0</v>
      </c>
      <c r="F138" s="5">
        <v>1</v>
      </c>
      <c r="G138" s="5">
        <v>1</v>
      </c>
      <c r="H138" s="6" t="s">
        <v>37</v>
      </c>
      <c r="I138" s="30">
        <f t="shared" ref="I138:I160" si="8">IF(F138&lt;G138,0,IF(F138=G138,1,IF(F138&gt;G138,3,"")))</f>
        <v>1</v>
      </c>
      <c r="K138" s="1">
        <v>15</v>
      </c>
      <c r="L138" s="7">
        <v>0</v>
      </c>
      <c r="M138" s="11">
        <v>42232</v>
      </c>
      <c r="N138" s="4" t="s">
        <v>10</v>
      </c>
      <c r="O138" s="5">
        <v>0</v>
      </c>
      <c r="P138" s="5">
        <v>0</v>
      </c>
      <c r="Q138" s="6" t="s">
        <v>0</v>
      </c>
      <c r="R138" s="30">
        <f t="shared" ref="R138:R160" si="9">IF(O138&gt;P138,0,IF(O138=P138,1,IF(O138&lt;P138,3,"")))</f>
        <v>1</v>
      </c>
    </row>
    <row r="139" spans="2:22" ht="15.75" thickBot="1" x14ac:dyDescent="0.3">
      <c r="B139" s="1">
        <v>15</v>
      </c>
      <c r="C139" s="7">
        <v>0</v>
      </c>
      <c r="D139" s="11">
        <v>42238</v>
      </c>
      <c r="E139" s="4" t="s">
        <v>0</v>
      </c>
      <c r="F139" s="5">
        <v>1</v>
      </c>
      <c r="G139" s="5">
        <v>1</v>
      </c>
      <c r="H139" s="6" t="s">
        <v>21</v>
      </c>
      <c r="I139" s="30">
        <f t="shared" si="8"/>
        <v>1</v>
      </c>
      <c r="K139" s="1">
        <v>15</v>
      </c>
      <c r="L139" s="7">
        <v>0.5</v>
      </c>
      <c r="M139" s="23">
        <v>42235</v>
      </c>
      <c r="N139" s="4" t="s">
        <v>9</v>
      </c>
      <c r="O139" s="5">
        <v>2</v>
      </c>
      <c r="P139" s="5">
        <v>2</v>
      </c>
      <c r="Q139" s="6" t="s">
        <v>0</v>
      </c>
      <c r="R139" s="30">
        <f t="shared" si="9"/>
        <v>1</v>
      </c>
    </row>
    <row r="140" spans="2:22" ht="15.75" thickBot="1" x14ac:dyDescent="0.3">
      <c r="B140" s="1">
        <v>15</v>
      </c>
      <c r="C140" s="7">
        <v>0</v>
      </c>
      <c r="D140" s="11">
        <v>42259</v>
      </c>
      <c r="E140" s="4" t="s">
        <v>0</v>
      </c>
      <c r="F140" s="5">
        <v>1</v>
      </c>
      <c r="G140" s="5">
        <v>1</v>
      </c>
      <c r="H140" s="6" t="s">
        <v>6</v>
      </c>
      <c r="I140" s="30">
        <f t="shared" si="8"/>
        <v>1</v>
      </c>
      <c r="K140" s="1">
        <v>15</v>
      </c>
      <c r="L140" s="7">
        <v>0.5</v>
      </c>
      <c r="M140" s="12">
        <v>42245</v>
      </c>
      <c r="N140" s="4" t="s">
        <v>14</v>
      </c>
      <c r="O140" s="5">
        <v>1</v>
      </c>
      <c r="P140" s="5">
        <v>2</v>
      </c>
      <c r="Q140" s="6" t="s">
        <v>0</v>
      </c>
      <c r="R140" s="30">
        <f t="shared" si="9"/>
        <v>3</v>
      </c>
    </row>
    <row r="141" spans="2:22" ht="15.75" thickBot="1" x14ac:dyDescent="0.3">
      <c r="B141" s="1">
        <v>15</v>
      </c>
      <c r="C141" s="7">
        <v>0.5</v>
      </c>
      <c r="D141" s="12">
        <v>42262</v>
      </c>
      <c r="E141" s="4" t="s">
        <v>0</v>
      </c>
      <c r="F141" s="13">
        <v>0</v>
      </c>
      <c r="G141" s="13">
        <v>1</v>
      </c>
      <c r="H141" s="6" t="s">
        <v>7</v>
      </c>
      <c r="I141" s="30">
        <f t="shared" si="8"/>
        <v>0</v>
      </c>
      <c r="K141" s="1">
        <v>15</v>
      </c>
      <c r="L141" s="7">
        <v>0</v>
      </c>
      <c r="M141" s="11">
        <v>42266</v>
      </c>
      <c r="N141" s="4" t="s">
        <v>38</v>
      </c>
      <c r="O141" s="5">
        <v>1</v>
      </c>
      <c r="P141" s="5">
        <v>2</v>
      </c>
      <c r="Q141" s="6" t="s">
        <v>0</v>
      </c>
      <c r="R141" s="30">
        <f t="shared" si="9"/>
        <v>3</v>
      </c>
    </row>
    <row r="142" spans="2:22" ht="15.75" thickBot="1" x14ac:dyDescent="0.3">
      <c r="B142" s="1">
        <v>15</v>
      </c>
      <c r="C142" s="7">
        <v>0</v>
      </c>
      <c r="D142" s="11">
        <v>42280</v>
      </c>
      <c r="E142" s="4" t="s">
        <v>0</v>
      </c>
      <c r="F142" s="5">
        <v>0</v>
      </c>
      <c r="G142" s="5">
        <v>2</v>
      </c>
      <c r="H142" s="6" t="s">
        <v>5</v>
      </c>
      <c r="I142" s="30">
        <f t="shared" si="8"/>
        <v>0</v>
      </c>
      <c r="K142" s="1">
        <v>15</v>
      </c>
      <c r="L142" s="7">
        <v>0.5</v>
      </c>
      <c r="M142" s="14">
        <v>42273</v>
      </c>
      <c r="N142" s="4" t="s">
        <v>3</v>
      </c>
      <c r="O142" s="5">
        <v>3</v>
      </c>
      <c r="P142" s="5">
        <v>0</v>
      </c>
      <c r="Q142" s="6" t="s">
        <v>0</v>
      </c>
      <c r="R142" s="30">
        <f t="shared" si="9"/>
        <v>0</v>
      </c>
    </row>
    <row r="143" spans="2:22" ht="15.75" thickBot="1" x14ac:dyDescent="0.3">
      <c r="B143" s="1">
        <v>15</v>
      </c>
      <c r="C143" s="7">
        <v>0.5</v>
      </c>
      <c r="D143" s="14">
        <v>42294</v>
      </c>
      <c r="E143" s="4" t="s">
        <v>0</v>
      </c>
      <c r="F143" s="5">
        <v>1</v>
      </c>
      <c r="G143" s="5">
        <v>2</v>
      </c>
      <c r="H143" s="6" t="s">
        <v>35</v>
      </c>
      <c r="I143" s="30">
        <f t="shared" si="8"/>
        <v>0</v>
      </c>
      <c r="K143" s="1">
        <v>15</v>
      </c>
      <c r="L143" s="7">
        <v>0</v>
      </c>
      <c r="M143" s="11">
        <v>42297</v>
      </c>
      <c r="N143" s="4" t="s">
        <v>25</v>
      </c>
      <c r="O143" s="13">
        <v>1</v>
      </c>
      <c r="P143" s="13">
        <v>1</v>
      </c>
      <c r="Q143" s="6" t="s">
        <v>0</v>
      </c>
      <c r="R143" s="30">
        <f t="shared" si="9"/>
        <v>1</v>
      </c>
    </row>
    <row r="144" spans="2:22" ht="15.75" thickBot="1" x14ac:dyDescent="0.3">
      <c r="B144" s="1">
        <v>15</v>
      </c>
      <c r="C144" s="2">
        <v>0</v>
      </c>
      <c r="D144" s="11">
        <v>42308</v>
      </c>
      <c r="E144" s="4" t="s">
        <v>0</v>
      </c>
      <c r="F144" s="5">
        <v>0</v>
      </c>
      <c r="G144" s="5">
        <v>2</v>
      </c>
      <c r="H144" s="6" t="s">
        <v>12</v>
      </c>
      <c r="I144" s="30">
        <f t="shared" si="8"/>
        <v>0</v>
      </c>
      <c r="K144" s="1">
        <v>15</v>
      </c>
      <c r="L144" s="7">
        <v>0.5</v>
      </c>
      <c r="M144" s="14">
        <v>42301</v>
      </c>
      <c r="N144" s="4" t="s">
        <v>17</v>
      </c>
      <c r="O144" s="5">
        <v>1</v>
      </c>
      <c r="P144" s="5">
        <v>1</v>
      </c>
      <c r="Q144" s="6" t="s">
        <v>0</v>
      </c>
      <c r="R144" s="30">
        <f t="shared" si="9"/>
        <v>1</v>
      </c>
    </row>
    <row r="145" spans="2:22" ht="15.75" thickBot="1" x14ac:dyDescent="0.3">
      <c r="B145" s="1">
        <v>15</v>
      </c>
      <c r="C145" s="7">
        <v>0.5</v>
      </c>
      <c r="D145" s="12">
        <v>42311</v>
      </c>
      <c r="E145" s="4" t="s">
        <v>0</v>
      </c>
      <c r="F145" s="5">
        <v>1</v>
      </c>
      <c r="G145" s="5">
        <v>0</v>
      </c>
      <c r="H145" s="6" t="s">
        <v>27</v>
      </c>
      <c r="I145" s="30">
        <f t="shared" si="8"/>
        <v>3</v>
      </c>
      <c r="K145" s="1">
        <v>15</v>
      </c>
      <c r="L145" s="7">
        <v>0</v>
      </c>
      <c r="M145" s="11">
        <v>42315</v>
      </c>
      <c r="N145" s="4" t="s">
        <v>33</v>
      </c>
      <c r="O145" s="5">
        <v>0</v>
      </c>
      <c r="P145" s="5">
        <v>3</v>
      </c>
      <c r="Q145" s="6" t="s">
        <v>0</v>
      </c>
      <c r="R145" s="30">
        <f t="shared" si="9"/>
        <v>3</v>
      </c>
    </row>
    <row r="146" spans="2:22" ht="15.75" thickBot="1" x14ac:dyDescent="0.3">
      <c r="B146" s="1">
        <v>15</v>
      </c>
      <c r="C146" s="7">
        <v>0.5</v>
      </c>
      <c r="D146" s="12">
        <v>42329</v>
      </c>
      <c r="E146" s="4" t="s">
        <v>0</v>
      </c>
      <c r="F146" s="5">
        <v>0</v>
      </c>
      <c r="G146" s="5">
        <v>1</v>
      </c>
      <c r="H146" s="6" t="s">
        <v>2</v>
      </c>
      <c r="I146" s="30">
        <f t="shared" si="8"/>
        <v>0</v>
      </c>
      <c r="K146" s="1">
        <v>15</v>
      </c>
      <c r="L146" s="2">
        <v>0</v>
      </c>
      <c r="M146" s="11">
        <v>42336</v>
      </c>
      <c r="N146" s="4" t="s">
        <v>11</v>
      </c>
      <c r="O146" s="5">
        <v>1</v>
      </c>
      <c r="P146" s="5">
        <v>0</v>
      </c>
      <c r="Q146" s="6" t="s">
        <v>0</v>
      </c>
      <c r="R146" s="30">
        <f t="shared" si="9"/>
        <v>0</v>
      </c>
    </row>
    <row r="147" spans="2:22" ht="15.75" thickBot="1" x14ac:dyDescent="0.3">
      <c r="B147" s="1">
        <v>15</v>
      </c>
      <c r="C147" s="7">
        <v>0.5</v>
      </c>
      <c r="D147" s="14">
        <v>42343</v>
      </c>
      <c r="E147" s="4" t="s">
        <v>0</v>
      </c>
      <c r="F147" s="5">
        <v>2</v>
      </c>
      <c r="G147" s="5">
        <v>1</v>
      </c>
      <c r="H147" s="6" t="s">
        <v>13</v>
      </c>
      <c r="I147" s="30">
        <f t="shared" si="8"/>
        <v>3</v>
      </c>
      <c r="K147" s="1">
        <v>15</v>
      </c>
      <c r="L147" s="7">
        <v>0</v>
      </c>
      <c r="M147" s="11">
        <v>42350</v>
      </c>
      <c r="N147" s="4" t="s">
        <v>39</v>
      </c>
      <c r="O147" s="24">
        <v>0</v>
      </c>
      <c r="P147" s="24">
        <v>0</v>
      </c>
      <c r="Q147" s="6" t="s">
        <v>0</v>
      </c>
      <c r="R147" s="30">
        <f t="shared" si="9"/>
        <v>1</v>
      </c>
    </row>
    <row r="148" spans="2:22" ht="15.75" thickBot="1" x14ac:dyDescent="0.3">
      <c r="B148" s="1">
        <v>15</v>
      </c>
      <c r="C148" s="7">
        <v>0</v>
      </c>
      <c r="D148" s="11">
        <v>42357</v>
      </c>
      <c r="E148" s="4" t="s">
        <v>0</v>
      </c>
      <c r="F148" s="13">
        <v>1</v>
      </c>
      <c r="G148" s="13">
        <v>0</v>
      </c>
      <c r="H148" s="6" t="s">
        <v>4</v>
      </c>
      <c r="I148" s="30">
        <f t="shared" si="8"/>
        <v>3</v>
      </c>
      <c r="J148">
        <f>SUM(I138:I148)</f>
        <v>12</v>
      </c>
      <c r="K148" s="1">
        <v>15</v>
      </c>
      <c r="L148" s="7">
        <v>0.5</v>
      </c>
      <c r="M148" s="12">
        <v>42356</v>
      </c>
      <c r="N148" s="4" t="s">
        <v>28</v>
      </c>
      <c r="O148" s="5">
        <v>2</v>
      </c>
      <c r="P148" s="5">
        <v>3</v>
      </c>
      <c r="Q148" s="6" t="s">
        <v>0</v>
      </c>
      <c r="R148" s="30">
        <f t="shared" si="9"/>
        <v>3</v>
      </c>
      <c r="S148">
        <f>SUM(R138:R148)</f>
        <v>17</v>
      </c>
      <c r="T148">
        <f>J148+S148</f>
        <v>29</v>
      </c>
    </row>
    <row r="149" spans="2:22" ht="15.75" thickBot="1" x14ac:dyDescent="0.3">
      <c r="B149" s="1">
        <v>15</v>
      </c>
      <c r="C149" s="7">
        <v>0</v>
      </c>
      <c r="D149" s="11">
        <v>42367</v>
      </c>
      <c r="E149" s="4" t="s">
        <v>0</v>
      </c>
      <c r="F149" s="5">
        <v>2</v>
      </c>
      <c r="G149" s="5">
        <v>2</v>
      </c>
      <c r="H149" s="6" t="s">
        <v>14</v>
      </c>
      <c r="I149" s="30">
        <f t="shared" si="8"/>
        <v>1</v>
      </c>
      <c r="K149" s="1">
        <v>15</v>
      </c>
      <c r="L149" s="7">
        <v>0.5</v>
      </c>
      <c r="M149" s="12">
        <v>42365</v>
      </c>
      <c r="N149" s="4" t="s">
        <v>8</v>
      </c>
      <c r="O149" s="5">
        <v>1</v>
      </c>
      <c r="P149" s="5">
        <v>1</v>
      </c>
      <c r="Q149" s="6" t="s">
        <v>0</v>
      </c>
      <c r="R149" s="30">
        <f t="shared" si="9"/>
        <v>1</v>
      </c>
      <c r="S149">
        <f>COUNT(I149:I151)+COUNT(R149:R152)</f>
        <v>7</v>
      </c>
      <c r="T149">
        <f>S149*3</f>
        <v>21</v>
      </c>
      <c r="U149">
        <f>SUM(I149:I151)+SUM(R149:R152)</f>
        <v>7</v>
      </c>
      <c r="V149" s="35">
        <f>U149/T149</f>
        <v>0.33333333333333331</v>
      </c>
    </row>
    <row r="150" spans="2:22" ht="15.75" thickBot="1" x14ac:dyDescent="0.3">
      <c r="B150" s="1">
        <v>15</v>
      </c>
      <c r="C150" s="7">
        <v>0.5</v>
      </c>
      <c r="D150" s="12">
        <v>42371</v>
      </c>
      <c r="E150" s="4" t="s">
        <v>0</v>
      </c>
      <c r="F150" s="13">
        <v>1</v>
      </c>
      <c r="G150" s="13">
        <v>1</v>
      </c>
      <c r="H150" s="6" t="s">
        <v>38</v>
      </c>
      <c r="I150" s="30">
        <f t="shared" si="8"/>
        <v>1</v>
      </c>
      <c r="K150" s="1">
        <v>15</v>
      </c>
      <c r="L150" s="7">
        <v>0</v>
      </c>
      <c r="M150" s="11">
        <v>42381</v>
      </c>
      <c r="N150" s="4" t="s">
        <v>7</v>
      </c>
      <c r="O150" s="5">
        <v>2</v>
      </c>
      <c r="P150" s="5">
        <v>1</v>
      </c>
      <c r="Q150" s="6" t="s">
        <v>0</v>
      </c>
      <c r="R150" s="30">
        <f t="shared" si="9"/>
        <v>0</v>
      </c>
    </row>
    <row r="151" spans="2:22" ht="15.75" thickBot="1" x14ac:dyDescent="0.3">
      <c r="B151" s="1">
        <v>15</v>
      </c>
      <c r="C151" s="7">
        <v>0</v>
      </c>
      <c r="D151" s="11">
        <v>42392</v>
      </c>
      <c r="E151" s="4" t="s">
        <v>0</v>
      </c>
      <c r="F151" s="5">
        <v>1</v>
      </c>
      <c r="G151" s="5">
        <v>0</v>
      </c>
      <c r="H151" s="6" t="s">
        <v>9</v>
      </c>
      <c r="I151" s="30">
        <f t="shared" si="8"/>
        <v>3</v>
      </c>
      <c r="K151" s="1">
        <v>15</v>
      </c>
      <c r="L151" s="7">
        <v>0.5</v>
      </c>
      <c r="M151" s="14">
        <v>42385</v>
      </c>
      <c r="N151" s="4" t="s">
        <v>21</v>
      </c>
      <c r="O151" s="5">
        <v>2</v>
      </c>
      <c r="P151" s="5">
        <v>0</v>
      </c>
      <c r="Q151" s="6" t="s">
        <v>0</v>
      </c>
      <c r="R151" s="30">
        <f t="shared" si="9"/>
        <v>0</v>
      </c>
    </row>
    <row r="152" spans="2:22" ht="15.75" thickBot="1" x14ac:dyDescent="0.3">
      <c r="B152" s="1">
        <v>15</v>
      </c>
      <c r="C152" s="7">
        <v>0</v>
      </c>
      <c r="D152" s="11">
        <v>42406</v>
      </c>
      <c r="E152" s="4" t="s">
        <v>0</v>
      </c>
      <c r="F152" s="13">
        <v>0</v>
      </c>
      <c r="G152" s="13">
        <v>1</v>
      </c>
      <c r="H152" s="6" t="s">
        <v>8</v>
      </c>
      <c r="I152" s="30">
        <f t="shared" si="8"/>
        <v>0</v>
      </c>
      <c r="K152" s="1">
        <v>15</v>
      </c>
      <c r="L152" s="7">
        <v>0.5</v>
      </c>
      <c r="M152" s="12">
        <v>42395</v>
      </c>
      <c r="N152" s="4" t="s">
        <v>6</v>
      </c>
      <c r="O152" s="13">
        <v>1</v>
      </c>
      <c r="P152" s="13">
        <v>1</v>
      </c>
      <c r="Q152" s="6" t="s">
        <v>0</v>
      </c>
      <c r="R152" s="30">
        <f t="shared" si="9"/>
        <v>1</v>
      </c>
    </row>
    <row r="153" spans="2:22" ht="15.75" thickBot="1" x14ac:dyDescent="0.3">
      <c r="B153" s="1">
        <v>15</v>
      </c>
      <c r="C153" s="7">
        <v>0.5</v>
      </c>
      <c r="D153" s="14">
        <v>42415</v>
      </c>
      <c r="E153" s="4" t="s">
        <v>0</v>
      </c>
      <c r="F153" s="13">
        <v>0</v>
      </c>
      <c r="G153" s="13">
        <v>0</v>
      </c>
      <c r="H153" s="6" t="s">
        <v>3</v>
      </c>
      <c r="I153" s="30">
        <f t="shared" si="8"/>
        <v>1</v>
      </c>
      <c r="K153" s="1">
        <v>15</v>
      </c>
      <c r="L153" s="7">
        <v>0</v>
      </c>
      <c r="M153" s="11">
        <v>42473</v>
      </c>
      <c r="N153" s="4" t="s">
        <v>5</v>
      </c>
      <c r="O153" s="5">
        <v>1</v>
      </c>
      <c r="P153" s="5">
        <v>2</v>
      </c>
      <c r="Q153" s="6" t="s">
        <v>0</v>
      </c>
      <c r="R153" s="30">
        <f t="shared" si="9"/>
        <v>3</v>
      </c>
    </row>
    <row r="154" spans="2:22" ht="15.75" thickBot="1" x14ac:dyDescent="0.3">
      <c r="B154" s="1">
        <v>15</v>
      </c>
      <c r="C154" s="21">
        <v>0.5</v>
      </c>
      <c r="D154" s="20">
        <v>42423</v>
      </c>
      <c r="E154" s="16" t="s">
        <v>0</v>
      </c>
      <c r="F154" s="17">
        <v>1</v>
      </c>
      <c r="G154" s="17">
        <v>1</v>
      </c>
      <c r="H154" s="18" t="s">
        <v>25</v>
      </c>
      <c r="I154" s="30">
        <f t="shared" si="8"/>
        <v>1</v>
      </c>
      <c r="K154" s="1">
        <v>15</v>
      </c>
      <c r="L154" s="7">
        <v>0</v>
      </c>
      <c r="M154" s="15">
        <v>42427</v>
      </c>
      <c r="N154" s="16" t="s">
        <v>35</v>
      </c>
      <c r="O154" s="17">
        <v>4</v>
      </c>
      <c r="P154" s="17">
        <v>0</v>
      </c>
      <c r="Q154" s="18" t="s">
        <v>0</v>
      </c>
      <c r="R154" s="30">
        <f t="shared" si="9"/>
        <v>0</v>
      </c>
    </row>
    <row r="155" spans="2:22" ht="15.75" thickBot="1" x14ac:dyDescent="0.3">
      <c r="B155" s="1">
        <v>15</v>
      </c>
      <c r="C155" s="19">
        <v>0.5</v>
      </c>
      <c r="D155" s="20">
        <v>42434</v>
      </c>
      <c r="E155" s="16" t="s">
        <v>0</v>
      </c>
      <c r="F155" s="17">
        <v>2</v>
      </c>
      <c r="G155" s="17">
        <v>1</v>
      </c>
      <c r="H155" s="18" t="s">
        <v>17</v>
      </c>
      <c r="I155" s="30">
        <f t="shared" si="8"/>
        <v>3</v>
      </c>
      <c r="K155" s="1">
        <v>15</v>
      </c>
      <c r="L155" s="2">
        <v>0</v>
      </c>
      <c r="M155" s="15">
        <v>42437</v>
      </c>
      <c r="N155" s="16" t="s">
        <v>27</v>
      </c>
      <c r="O155" s="17">
        <v>0</v>
      </c>
      <c r="P155" s="17">
        <v>2</v>
      </c>
      <c r="Q155" s="18" t="s">
        <v>0</v>
      </c>
      <c r="R155" s="30">
        <f t="shared" si="9"/>
        <v>3</v>
      </c>
    </row>
    <row r="156" spans="2:22" ht="15.75" thickBot="1" x14ac:dyDescent="0.3">
      <c r="B156" s="1">
        <v>15</v>
      </c>
      <c r="C156" s="2">
        <v>0</v>
      </c>
      <c r="D156" s="15">
        <v>42448</v>
      </c>
      <c r="E156" s="16" t="s">
        <v>0</v>
      </c>
      <c r="F156" s="17">
        <v>1</v>
      </c>
      <c r="G156" s="17">
        <v>4</v>
      </c>
      <c r="H156" s="18" t="s">
        <v>33</v>
      </c>
      <c r="I156" s="30">
        <f t="shared" si="8"/>
        <v>0</v>
      </c>
      <c r="K156" s="1">
        <v>15</v>
      </c>
      <c r="L156" s="19">
        <v>0.5</v>
      </c>
      <c r="M156" s="20">
        <v>42440</v>
      </c>
      <c r="N156" s="16" t="s">
        <v>12</v>
      </c>
      <c r="O156" s="17">
        <v>1</v>
      </c>
      <c r="P156" s="17">
        <v>2</v>
      </c>
      <c r="Q156" s="18" t="s">
        <v>0</v>
      </c>
      <c r="R156" s="30">
        <f t="shared" si="9"/>
        <v>3</v>
      </c>
    </row>
    <row r="157" spans="2:22" ht="15.75" thickBot="1" x14ac:dyDescent="0.3">
      <c r="B157" s="1">
        <v>15</v>
      </c>
      <c r="C157" s="2">
        <v>0</v>
      </c>
      <c r="D157" s="15">
        <v>42465</v>
      </c>
      <c r="E157" s="16" t="s">
        <v>0</v>
      </c>
      <c r="F157" s="17">
        <v>1</v>
      </c>
      <c r="G157" s="17">
        <v>1</v>
      </c>
      <c r="H157" s="18" t="s">
        <v>11</v>
      </c>
      <c r="I157" s="30">
        <f t="shared" si="8"/>
        <v>1</v>
      </c>
      <c r="K157" s="1">
        <v>15</v>
      </c>
      <c r="L157" s="21">
        <v>0.5</v>
      </c>
      <c r="M157" s="20">
        <v>42462</v>
      </c>
      <c r="N157" s="16" t="s">
        <v>2</v>
      </c>
      <c r="O157" s="17">
        <v>2</v>
      </c>
      <c r="P157" s="17">
        <v>1</v>
      </c>
      <c r="Q157" s="18" t="s">
        <v>0</v>
      </c>
      <c r="R157" s="30">
        <f t="shared" si="9"/>
        <v>0</v>
      </c>
    </row>
    <row r="158" spans="2:22" ht="15.75" thickBot="1" x14ac:dyDescent="0.3">
      <c r="B158" s="1">
        <v>15</v>
      </c>
      <c r="C158" s="2">
        <v>0</v>
      </c>
      <c r="D158" s="15">
        <v>42476</v>
      </c>
      <c r="E158" s="16" t="s">
        <v>0</v>
      </c>
      <c r="F158" s="17">
        <v>3</v>
      </c>
      <c r="G158" s="17">
        <v>2</v>
      </c>
      <c r="H158" s="18" t="s">
        <v>10</v>
      </c>
      <c r="I158" s="30">
        <f t="shared" si="8"/>
        <v>3</v>
      </c>
      <c r="K158" s="1">
        <v>15</v>
      </c>
      <c r="L158" s="2">
        <v>0.5</v>
      </c>
      <c r="M158" s="20">
        <v>42469</v>
      </c>
      <c r="N158" s="16" t="s">
        <v>37</v>
      </c>
      <c r="O158" s="17">
        <v>1</v>
      </c>
      <c r="P158" s="17">
        <v>0</v>
      </c>
      <c r="Q158" s="18" t="s">
        <v>0</v>
      </c>
      <c r="R158" s="30">
        <f t="shared" si="9"/>
        <v>0</v>
      </c>
    </row>
    <row r="159" spans="2:22" ht="15.75" thickBot="1" x14ac:dyDescent="0.3">
      <c r="B159" s="1">
        <v>15</v>
      </c>
      <c r="C159" s="2">
        <v>0.5</v>
      </c>
      <c r="D159" s="20">
        <v>42479</v>
      </c>
      <c r="E159" s="16" t="s">
        <v>0</v>
      </c>
      <c r="F159" s="17">
        <v>2</v>
      </c>
      <c r="G159" s="17">
        <v>1</v>
      </c>
      <c r="H159" s="18" t="s">
        <v>28</v>
      </c>
      <c r="I159" s="30">
        <f t="shared" si="8"/>
        <v>3</v>
      </c>
      <c r="K159" s="1">
        <v>15</v>
      </c>
      <c r="L159" s="2">
        <v>0</v>
      </c>
      <c r="M159" s="15">
        <v>42483</v>
      </c>
      <c r="N159" s="16" t="s">
        <v>13</v>
      </c>
      <c r="O159" s="17">
        <v>2</v>
      </c>
      <c r="P159" s="17">
        <v>2</v>
      </c>
      <c r="Q159" s="18" t="s">
        <v>0</v>
      </c>
      <c r="R159" s="30">
        <f t="shared" si="9"/>
        <v>1</v>
      </c>
    </row>
    <row r="160" spans="2:22" ht="15.75" thickBot="1" x14ac:dyDescent="0.3">
      <c r="B160" s="1">
        <v>15</v>
      </c>
      <c r="C160" s="2">
        <v>0.5</v>
      </c>
      <c r="D160" s="20">
        <v>42490</v>
      </c>
      <c r="E160" s="16" t="s">
        <v>0</v>
      </c>
      <c r="F160" s="17">
        <v>1</v>
      </c>
      <c r="G160" s="17">
        <v>2</v>
      </c>
      <c r="H160" s="18" t="s">
        <v>39</v>
      </c>
      <c r="I160" s="30">
        <f t="shared" si="8"/>
        <v>0</v>
      </c>
      <c r="J160">
        <f>SUM(I149:I160)</f>
        <v>17</v>
      </c>
      <c r="K160" s="1">
        <v>15</v>
      </c>
      <c r="L160" s="2">
        <v>0</v>
      </c>
      <c r="M160" s="15">
        <v>42497</v>
      </c>
      <c r="N160" s="16" t="s">
        <v>4</v>
      </c>
      <c r="O160" s="17">
        <v>1</v>
      </c>
      <c r="P160" s="17">
        <v>1</v>
      </c>
      <c r="Q160" s="18" t="s">
        <v>0</v>
      </c>
      <c r="R160" s="30">
        <f t="shared" si="9"/>
        <v>1</v>
      </c>
      <c r="S160">
        <f>SUM(R149:R160)</f>
        <v>13</v>
      </c>
      <c r="T160">
        <f>J160+S160</f>
        <v>30</v>
      </c>
    </row>
    <row r="161" spans="2:22" x14ac:dyDescent="0.25">
      <c r="R161" s="24"/>
      <c r="S161">
        <f>COUNT(I138:I160)+COUNT(R138:R160)</f>
        <v>46</v>
      </c>
      <c r="T161">
        <f>S161*3</f>
        <v>138</v>
      </c>
      <c r="U161">
        <f>SUM(I138:I160)+SUM(R138:R160)</f>
        <v>59</v>
      </c>
      <c r="V161" s="35">
        <f>U161/T161</f>
        <v>0.42753623188405798</v>
      </c>
    </row>
    <row r="162" spans="2:22" x14ac:dyDescent="0.25">
      <c r="R162" s="24"/>
    </row>
    <row r="163" spans="2:22" x14ac:dyDescent="0.25">
      <c r="B163" t="s">
        <v>40</v>
      </c>
      <c r="R163" s="24"/>
    </row>
    <row r="164" spans="2:22" ht="15.75" thickBot="1" x14ac:dyDescent="0.3">
      <c r="R164" s="24"/>
    </row>
    <row r="165" spans="2:22" ht="15.75" thickBot="1" x14ac:dyDescent="0.3">
      <c r="B165" s="1">
        <v>14</v>
      </c>
      <c r="C165" s="7">
        <v>0</v>
      </c>
      <c r="D165" s="28">
        <v>41867</v>
      </c>
      <c r="E165" s="4" t="s">
        <v>0</v>
      </c>
      <c r="F165" s="5">
        <v>1</v>
      </c>
      <c r="G165" s="5">
        <v>0</v>
      </c>
      <c r="H165" s="6" t="s">
        <v>3</v>
      </c>
      <c r="I165" s="30">
        <f t="shared" ref="I165:I187" si="10">IF(F165&lt;G165,0,IF(F165=G165,1,IF(F165&gt;G165,3,"")))</f>
        <v>3</v>
      </c>
      <c r="K165" s="1">
        <v>14</v>
      </c>
      <c r="L165" s="7">
        <v>0.5</v>
      </c>
      <c r="M165" s="34">
        <v>41860</v>
      </c>
      <c r="N165" s="4" t="s">
        <v>20</v>
      </c>
      <c r="O165" s="5">
        <v>2</v>
      </c>
      <c r="P165" s="5">
        <v>0</v>
      </c>
      <c r="Q165" s="6" t="s">
        <v>0</v>
      </c>
      <c r="R165" s="30">
        <f t="shared" ref="R165:R187" si="11">IF(O165&gt;P165,0,IF(O165=P165,1,IF(O165&lt;P165,3,"")))</f>
        <v>0</v>
      </c>
    </row>
    <row r="166" spans="2:22" ht="15.75" thickBot="1" x14ac:dyDescent="0.3">
      <c r="B166" s="1">
        <v>14</v>
      </c>
      <c r="C166" s="7">
        <v>0.5</v>
      </c>
      <c r="D166" s="23">
        <v>41870</v>
      </c>
      <c r="E166" s="4" t="s">
        <v>0</v>
      </c>
      <c r="F166" s="5">
        <v>0</v>
      </c>
      <c r="G166" s="5">
        <v>2</v>
      </c>
      <c r="H166" s="6" t="s">
        <v>35</v>
      </c>
      <c r="I166" s="30">
        <f t="shared" si="10"/>
        <v>0</v>
      </c>
      <c r="K166" s="1">
        <v>14</v>
      </c>
      <c r="L166" s="7">
        <v>0</v>
      </c>
      <c r="M166" s="11">
        <v>41874</v>
      </c>
      <c r="N166" s="4" t="s">
        <v>43</v>
      </c>
      <c r="O166" s="5">
        <v>4</v>
      </c>
      <c r="P166" s="5">
        <v>1</v>
      </c>
      <c r="Q166" s="6" t="s">
        <v>0</v>
      </c>
      <c r="R166" s="30">
        <f t="shared" si="11"/>
        <v>0</v>
      </c>
    </row>
    <row r="167" spans="2:22" ht="15.75" thickBot="1" x14ac:dyDescent="0.3">
      <c r="B167" s="1">
        <v>14</v>
      </c>
      <c r="C167" s="7">
        <v>0.5</v>
      </c>
      <c r="D167" s="12">
        <v>41881</v>
      </c>
      <c r="E167" s="4" t="s">
        <v>0</v>
      </c>
      <c r="F167" s="5">
        <v>1</v>
      </c>
      <c r="G167" s="5">
        <v>0</v>
      </c>
      <c r="H167" s="6" t="s">
        <v>17</v>
      </c>
      <c r="I167" s="30">
        <f t="shared" si="10"/>
        <v>3</v>
      </c>
      <c r="K167" s="1">
        <v>14</v>
      </c>
      <c r="L167" s="26">
        <v>0</v>
      </c>
      <c r="M167" s="11">
        <v>41895</v>
      </c>
      <c r="N167" s="4" t="s">
        <v>5</v>
      </c>
      <c r="O167" s="27">
        <v>1</v>
      </c>
      <c r="P167" s="27">
        <v>1</v>
      </c>
      <c r="Q167" s="6" t="s">
        <v>0</v>
      </c>
      <c r="R167" s="30">
        <f t="shared" si="11"/>
        <v>1</v>
      </c>
    </row>
    <row r="168" spans="2:22" ht="15.75" thickBot="1" x14ac:dyDescent="0.3">
      <c r="B168" s="1">
        <v>14</v>
      </c>
      <c r="C168" s="7">
        <v>0</v>
      </c>
      <c r="D168" s="11">
        <v>41902</v>
      </c>
      <c r="E168" s="4" t="s">
        <v>0</v>
      </c>
      <c r="F168" s="5">
        <v>3</v>
      </c>
      <c r="G168" s="5">
        <v>0</v>
      </c>
      <c r="H168" s="6" t="s">
        <v>33</v>
      </c>
      <c r="I168" s="30">
        <f t="shared" si="10"/>
        <v>3</v>
      </c>
      <c r="K168" s="1">
        <v>14</v>
      </c>
      <c r="L168" s="7">
        <v>0.5</v>
      </c>
      <c r="M168" s="12">
        <v>41898</v>
      </c>
      <c r="N168" s="4" t="s">
        <v>42</v>
      </c>
      <c r="O168" s="5">
        <v>1</v>
      </c>
      <c r="P168" s="5">
        <v>3</v>
      </c>
      <c r="Q168" s="6" t="s">
        <v>0</v>
      </c>
      <c r="R168" s="30">
        <f t="shared" si="11"/>
        <v>3</v>
      </c>
    </row>
    <row r="169" spans="2:22" ht="15.75" thickBot="1" x14ac:dyDescent="0.3">
      <c r="B169" s="1">
        <v>14</v>
      </c>
      <c r="C169" s="7">
        <v>0</v>
      </c>
      <c r="D169" s="11">
        <v>41913</v>
      </c>
      <c r="E169" s="4" t="s">
        <v>0</v>
      </c>
      <c r="F169" s="13">
        <v>0</v>
      </c>
      <c r="G169" s="13">
        <v>0</v>
      </c>
      <c r="H169" s="6" t="s">
        <v>10</v>
      </c>
      <c r="I169" s="30">
        <f t="shared" si="10"/>
        <v>1</v>
      </c>
      <c r="K169" s="1">
        <v>14</v>
      </c>
      <c r="L169" s="7">
        <v>0.5</v>
      </c>
      <c r="M169" s="14">
        <v>41909</v>
      </c>
      <c r="N169" s="4" t="s">
        <v>6</v>
      </c>
      <c r="O169" s="5">
        <v>2</v>
      </c>
      <c r="P169" s="5">
        <v>0</v>
      </c>
      <c r="Q169" s="6" t="s">
        <v>0</v>
      </c>
      <c r="R169" s="30">
        <f t="shared" si="11"/>
        <v>0</v>
      </c>
    </row>
    <row r="170" spans="2:22" ht="15.75" thickBot="1" x14ac:dyDescent="0.3">
      <c r="B170" s="1">
        <v>14</v>
      </c>
      <c r="C170" s="7">
        <v>0.5</v>
      </c>
      <c r="D170" s="14">
        <v>41916</v>
      </c>
      <c r="E170" s="4" t="s">
        <v>0</v>
      </c>
      <c r="F170" s="5">
        <v>1</v>
      </c>
      <c r="G170" s="5">
        <v>1</v>
      </c>
      <c r="H170" s="6" t="s">
        <v>21</v>
      </c>
      <c r="I170" s="30">
        <f t="shared" si="10"/>
        <v>1</v>
      </c>
      <c r="K170" s="1">
        <v>14</v>
      </c>
      <c r="L170" s="7">
        <v>0</v>
      </c>
      <c r="M170" s="11">
        <v>41929</v>
      </c>
      <c r="N170" s="4" t="s">
        <v>2</v>
      </c>
      <c r="O170" s="5">
        <v>2</v>
      </c>
      <c r="P170" s="5">
        <v>1</v>
      </c>
      <c r="Q170" s="6" t="s">
        <v>0</v>
      </c>
      <c r="R170" s="30">
        <f t="shared" si="11"/>
        <v>0</v>
      </c>
    </row>
    <row r="171" spans="2:22" ht="15.75" thickBot="1" x14ac:dyDescent="0.3">
      <c r="B171" s="1">
        <v>14</v>
      </c>
      <c r="C171" s="2">
        <v>0</v>
      </c>
      <c r="D171" s="11">
        <v>41937</v>
      </c>
      <c r="E171" s="4" t="s">
        <v>0</v>
      </c>
      <c r="F171" s="5">
        <v>1</v>
      </c>
      <c r="G171" s="5">
        <v>2</v>
      </c>
      <c r="H171" s="6" t="s">
        <v>28</v>
      </c>
      <c r="I171" s="30">
        <f t="shared" si="10"/>
        <v>0</v>
      </c>
      <c r="K171" s="1">
        <v>14</v>
      </c>
      <c r="L171" s="7">
        <v>0.5</v>
      </c>
      <c r="M171" s="12">
        <v>41933</v>
      </c>
      <c r="N171" s="4" t="s">
        <v>15</v>
      </c>
      <c r="O171" s="5">
        <v>1</v>
      </c>
      <c r="P171" s="5">
        <v>1</v>
      </c>
      <c r="Q171" s="6" t="s">
        <v>0</v>
      </c>
      <c r="R171" s="30">
        <f t="shared" si="11"/>
        <v>1</v>
      </c>
    </row>
    <row r="172" spans="2:22" ht="15.75" thickBot="1" x14ac:dyDescent="0.3">
      <c r="B172" s="1">
        <v>14</v>
      </c>
      <c r="C172" s="7">
        <v>0</v>
      </c>
      <c r="D172" s="11">
        <v>41947</v>
      </c>
      <c r="E172" s="4" t="s">
        <v>0</v>
      </c>
      <c r="F172" s="5">
        <v>2</v>
      </c>
      <c r="G172" s="5">
        <v>2</v>
      </c>
      <c r="H172" s="6" t="s">
        <v>39</v>
      </c>
      <c r="I172" s="30">
        <f t="shared" si="10"/>
        <v>1</v>
      </c>
      <c r="K172" s="1">
        <v>14</v>
      </c>
      <c r="L172" s="7">
        <v>0.5</v>
      </c>
      <c r="M172" s="12">
        <v>41944</v>
      </c>
      <c r="N172" s="4" t="s">
        <v>27</v>
      </c>
      <c r="O172" s="5">
        <v>3</v>
      </c>
      <c r="P172" s="5">
        <v>1</v>
      </c>
      <c r="Q172" s="6" t="s">
        <v>0</v>
      </c>
      <c r="R172" s="30">
        <f t="shared" si="11"/>
        <v>0</v>
      </c>
    </row>
    <row r="173" spans="2:22" ht="15.75" thickBot="1" x14ac:dyDescent="0.3">
      <c r="B173" s="1">
        <v>14</v>
      </c>
      <c r="C173" s="7">
        <v>0.5</v>
      </c>
      <c r="D173" s="12">
        <v>41951</v>
      </c>
      <c r="E173" s="4" t="s">
        <v>0</v>
      </c>
      <c r="F173" s="5">
        <v>3</v>
      </c>
      <c r="G173" s="5">
        <v>1</v>
      </c>
      <c r="H173" s="6" t="s">
        <v>41</v>
      </c>
      <c r="I173" s="30">
        <f t="shared" si="10"/>
        <v>3</v>
      </c>
      <c r="K173" s="1">
        <v>14</v>
      </c>
      <c r="L173" s="7">
        <v>0</v>
      </c>
      <c r="M173" s="11">
        <v>41965</v>
      </c>
      <c r="N173" s="4" t="s">
        <v>12</v>
      </c>
      <c r="O173" s="5">
        <v>2</v>
      </c>
      <c r="P173" s="5">
        <v>1</v>
      </c>
      <c r="Q173" s="6" t="s">
        <v>0</v>
      </c>
      <c r="R173" s="30">
        <f t="shared" si="11"/>
        <v>0</v>
      </c>
    </row>
    <row r="174" spans="2:22" ht="15.75" thickBot="1" x14ac:dyDescent="0.3">
      <c r="B174" s="1">
        <v>14</v>
      </c>
      <c r="C174" s="7">
        <v>0.5</v>
      </c>
      <c r="D174" s="14">
        <v>41972</v>
      </c>
      <c r="E174" s="4" t="s">
        <v>0</v>
      </c>
      <c r="F174" s="5">
        <v>2</v>
      </c>
      <c r="G174" s="5">
        <v>0</v>
      </c>
      <c r="H174" s="6" t="s">
        <v>14</v>
      </c>
      <c r="I174" s="30">
        <f t="shared" si="10"/>
        <v>3</v>
      </c>
      <c r="K174" s="1">
        <v>14</v>
      </c>
      <c r="L174" s="7">
        <v>0</v>
      </c>
      <c r="M174" s="11">
        <v>41979</v>
      </c>
      <c r="N174" s="4" t="s">
        <v>7</v>
      </c>
      <c r="O174" s="5">
        <v>4</v>
      </c>
      <c r="P174" s="5">
        <v>1</v>
      </c>
      <c r="Q174" s="6" t="s">
        <v>0</v>
      </c>
      <c r="R174" s="30">
        <f t="shared" si="11"/>
        <v>0</v>
      </c>
    </row>
    <row r="175" spans="2:22" ht="15.75" thickBot="1" x14ac:dyDescent="0.3">
      <c r="B175" s="1">
        <v>14</v>
      </c>
      <c r="C175" s="7">
        <v>0.5</v>
      </c>
      <c r="D175" s="14">
        <v>41986</v>
      </c>
      <c r="E175" s="4" t="s">
        <v>0</v>
      </c>
      <c r="F175" s="5">
        <v>0</v>
      </c>
      <c r="G175" s="5">
        <v>1</v>
      </c>
      <c r="H175" s="6" t="s">
        <v>25</v>
      </c>
      <c r="I175" s="30">
        <f t="shared" si="10"/>
        <v>0</v>
      </c>
      <c r="J175">
        <f>SUM(I165:I175)</f>
        <v>18</v>
      </c>
      <c r="K175" s="1">
        <v>14</v>
      </c>
      <c r="L175" s="7">
        <v>0</v>
      </c>
      <c r="M175" s="11">
        <v>41993</v>
      </c>
      <c r="N175" s="4" t="s">
        <v>8</v>
      </c>
      <c r="O175" s="5">
        <v>1</v>
      </c>
      <c r="P175" s="5">
        <v>1</v>
      </c>
      <c r="Q175" s="6" t="s">
        <v>0</v>
      </c>
      <c r="R175" s="30">
        <f t="shared" si="11"/>
        <v>1</v>
      </c>
      <c r="S175">
        <f>SUM(R165:R175)</f>
        <v>6</v>
      </c>
      <c r="T175">
        <f>J175+S175</f>
        <v>24</v>
      </c>
    </row>
    <row r="176" spans="2:22" ht="15.75" thickBot="1" x14ac:dyDescent="0.3">
      <c r="B176" s="1">
        <v>14</v>
      </c>
      <c r="C176" s="7">
        <v>0.5</v>
      </c>
      <c r="D176" s="12">
        <v>41999</v>
      </c>
      <c r="E176" s="4" t="s">
        <v>0</v>
      </c>
      <c r="F176" s="24">
        <v>0</v>
      </c>
      <c r="G176" s="24">
        <v>2</v>
      </c>
      <c r="H176" s="6" t="s">
        <v>22</v>
      </c>
      <c r="I176" s="30">
        <f t="shared" si="10"/>
        <v>0</v>
      </c>
      <c r="K176" s="1">
        <v>14</v>
      </c>
      <c r="L176" s="7">
        <v>0</v>
      </c>
      <c r="M176" s="11">
        <v>42003</v>
      </c>
      <c r="N176" s="4" t="s">
        <v>14</v>
      </c>
      <c r="O176" s="5">
        <v>2</v>
      </c>
      <c r="P176" s="5">
        <v>0</v>
      </c>
      <c r="Q176" s="6" t="s">
        <v>0</v>
      </c>
      <c r="R176" s="30">
        <f t="shared" si="11"/>
        <v>0</v>
      </c>
      <c r="S176">
        <f>COUNT(I176:I178)+COUNT(R176:R178)</f>
        <v>6</v>
      </c>
      <c r="T176">
        <f>S176*3</f>
        <v>18</v>
      </c>
      <c r="U176">
        <f>SUM(I176:I178)+SUM(R176:R178)</f>
        <v>8</v>
      </c>
      <c r="V176" s="35">
        <f>U176/T176</f>
        <v>0.44444444444444442</v>
      </c>
    </row>
    <row r="177" spans="2:22" ht="15.75" thickBot="1" x14ac:dyDescent="0.3">
      <c r="B177" s="1">
        <v>14</v>
      </c>
      <c r="C177" s="7">
        <v>0</v>
      </c>
      <c r="D177" s="11">
        <v>42021</v>
      </c>
      <c r="E177" s="4" t="s">
        <v>0</v>
      </c>
      <c r="F177" s="5">
        <v>1</v>
      </c>
      <c r="G177" s="5">
        <v>1</v>
      </c>
      <c r="H177" s="6" t="s">
        <v>5</v>
      </c>
      <c r="I177" s="30">
        <f t="shared" si="10"/>
        <v>1</v>
      </c>
      <c r="K177" s="1">
        <v>14</v>
      </c>
      <c r="L177" s="7">
        <v>0.5</v>
      </c>
      <c r="M177" s="12">
        <v>42014</v>
      </c>
      <c r="N177" s="4" t="s">
        <v>17</v>
      </c>
      <c r="O177" s="5">
        <v>1</v>
      </c>
      <c r="P177" s="5">
        <v>1</v>
      </c>
      <c r="Q177" s="6" t="s">
        <v>0</v>
      </c>
      <c r="R177" s="30">
        <f t="shared" si="11"/>
        <v>1</v>
      </c>
    </row>
    <row r="178" spans="2:22" ht="15.75" thickBot="1" x14ac:dyDescent="0.3">
      <c r="B178" s="1">
        <v>14</v>
      </c>
      <c r="C178" s="7">
        <v>0.5</v>
      </c>
      <c r="D178" s="12">
        <v>42025</v>
      </c>
      <c r="E178" s="4" t="s">
        <v>0</v>
      </c>
      <c r="F178" s="13">
        <v>1</v>
      </c>
      <c r="G178" s="13">
        <v>0</v>
      </c>
      <c r="H178" s="6" t="s">
        <v>42</v>
      </c>
      <c r="I178" s="30">
        <f t="shared" si="10"/>
        <v>3</v>
      </c>
      <c r="K178" s="1">
        <v>14</v>
      </c>
      <c r="L178" s="7">
        <v>0</v>
      </c>
      <c r="M178" s="11">
        <v>42035</v>
      </c>
      <c r="N178" s="4" t="s">
        <v>33</v>
      </c>
      <c r="O178" s="5">
        <v>1</v>
      </c>
      <c r="P178" s="5">
        <v>2</v>
      </c>
      <c r="Q178" s="6" t="s">
        <v>0</v>
      </c>
      <c r="R178" s="30">
        <f t="shared" si="11"/>
        <v>3</v>
      </c>
    </row>
    <row r="179" spans="2:22" ht="15.75" thickBot="1" x14ac:dyDescent="0.3">
      <c r="B179" s="1">
        <v>14</v>
      </c>
      <c r="C179" s="7">
        <v>0.5</v>
      </c>
      <c r="D179" s="12">
        <v>42042</v>
      </c>
      <c r="E179" s="4" t="s">
        <v>0</v>
      </c>
      <c r="F179" s="13">
        <v>0</v>
      </c>
      <c r="G179" s="13">
        <v>1</v>
      </c>
      <c r="H179" s="6" t="s">
        <v>6</v>
      </c>
      <c r="I179" s="30">
        <f t="shared" si="10"/>
        <v>0</v>
      </c>
      <c r="K179" s="1">
        <v>14</v>
      </c>
      <c r="L179" s="7">
        <v>0</v>
      </c>
      <c r="M179" s="11">
        <v>42045</v>
      </c>
      <c r="N179" s="4" t="s">
        <v>10</v>
      </c>
      <c r="O179" s="5">
        <v>0</v>
      </c>
      <c r="P179" s="5">
        <v>2</v>
      </c>
      <c r="Q179" s="6" t="s">
        <v>0</v>
      </c>
      <c r="R179" s="30">
        <f t="shared" si="11"/>
        <v>3</v>
      </c>
    </row>
    <row r="180" spans="2:22" ht="15.75" thickBot="1" x14ac:dyDescent="0.3">
      <c r="B180" s="1">
        <v>14</v>
      </c>
      <c r="C180" s="7">
        <v>0.5</v>
      </c>
      <c r="D180" s="14">
        <v>42049</v>
      </c>
      <c r="E180" s="4" t="s">
        <v>0</v>
      </c>
      <c r="F180" s="13">
        <v>1</v>
      </c>
      <c r="G180" s="13">
        <v>0</v>
      </c>
      <c r="H180" s="6" t="s">
        <v>20</v>
      </c>
      <c r="I180" s="30">
        <f t="shared" si="10"/>
        <v>3</v>
      </c>
      <c r="K180" s="1">
        <v>14</v>
      </c>
      <c r="L180" s="7">
        <v>0</v>
      </c>
      <c r="M180" s="11">
        <v>42056</v>
      </c>
      <c r="N180" s="4" t="s">
        <v>3</v>
      </c>
      <c r="O180" s="5">
        <v>0</v>
      </c>
      <c r="P180" s="5">
        <v>1</v>
      </c>
      <c r="Q180" s="6" t="s">
        <v>0</v>
      </c>
      <c r="R180" s="30">
        <f t="shared" si="11"/>
        <v>3</v>
      </c>
    </row>
    <row r="181" spans="2:22" ht="15.75" thickBot="1" x14ac:dyDescent="0.3">
      <c r="B181" s="1">
        <v>14</v>
      </c>
      <c r="C181" s="7">
        <v>0</v>
      </c>
      <c r="D181" s="15">
        <v>42063</v>
      </c>
      <c r="E181" s="16" t="s">
        <v>0</v>
      </c>
      <c r="F181" s="17">
        <v>2</v>
      </c>
      <c r="G181" s="17">
        <v>3</v>
      </c>
      <c r="H181" s="18" t="s">
        <v>43</v>
      </c>
      <c r="I181" s="30">
        <f t="shared" si="10"/>
        <v>0</v>
      </c>
      <c r="K181" s="1">
        <v>14</v>
      </c>
      <c r="L181" s="21">
        <v>0.5</v>
      </c>
      <c r="M181" s="20">
        <v>42059</v>
      </c>
      <c r="N181" s="16" t="s">
        <v>35</v>
      </c>
      <c r="O181" s="17">
        <v>2</v>
      </c>
      <c r="P181" s="17">
        <v>0</v>
      </c>
      <c r="Q181" s="18" t="s">
        <v>0</v>
      </c>
      <c r="R181" s="30">
        <f t="shared" si="11"/>
        <v>0</v>
      </c>
    </row>
    <row r="182" spans="2:22" ht="15.75" thickBot="1" x14ac:dyDescent="0.3">
      <c r="B182" s="1">
        <v>14</v>
      </c>
      <c r="C182" s="19">
        <v>0.5</v>
      </c>
      <c r="D182" s="20">
        <v>42067</v>
      </c>
      <c r="E182" s="16" t="s">
        <v>0</v>
      </c>
      <c r="F182" s="17">
        <v>2</v>
      </c>
      <c r="G182" s="17">
        <v>1</v>
      </c>
      <c r="H182" s="18" t="s">
        <v>7</v>
      </c>
      <c r="I182" s="30">
        <f t="shared" si="10"/>
        <v>3</v>
      </c>
      <c r="K182" s="1">
        <v>14</v>
      </c>
      <c r="L182" s="2">
        <v>0</v>
      </c>
      <c r="M182" s="15">
        <v>42070</v>
      </c>
      <c r="N182" s="16" t="s">
        <v>22</v>
      </c>
      <c r="O182" s="17">
        <v>0</v>
      </c>
      <c r="P182" s="17">
        <v>1</v>
      </c>
      <c r="Q182" s="18" t="s">
        <v>0</v>
      </c>
      <c r="R182" s="30">
        <f t="shared" si="11"/>
        <v>3</v>
      </c>
    </row>
    <row r="183" spans="2:22" ht="15.75" thickBot="1" x14ac:dyDescent="0.3">
      <c r="B183" s="1">
        <v>14</v>
      </c>
      <c r="C183" s="19">
        <v>0.5</v>
      </c>
      <c r="D183" s="20">
        <v>42077</v>
      </c>
      <c r="E183" s="16" t="s">
        <v>0</v>
      </c>
      <c r="F183" s="17">
        <v>0</v>
      </c>
      <c r="G183" s="17">
        <v>0</v>
      </c>
      <c r="H183" s="18" t="s">
        <v>8</v>
      </c>
      <c r="I183" s="30">
        <f t="shared" si="10"/>
        <v>1</v>
      </c>
      <c r="K183" s="1">
        <v>14</v>
      </c>
      <c r="L183" s="2">
        <v>0</v>
      </c>
      <c r="M183" s="15">
        <v>42081</v>
      </c>
      <c r="N183" s="16" t="s">
        <v>25</v>
      </c>
      <c r="O183" s="17">
        <v>0</v>
      </c>
      <c r="P183" s="17">
        <v>3</v>
      </c>
      <c r="Q183" s="18" t="s">
        <v>0</v>
      </c>
      <c r="R183" s="30">
        <f t="shared" si="11"/>
        <v>3</v>
      </c>
    </row>
    <row r="184" spans="2:22" ht="15.75" thickBot="1" x14ac:dyDescent="0.3">
      <c r="B184" s="1">
        <v>14</v>
      </c>
      <c r="C184" s="2">
        <v>0</v>
      </c>
      <c r="D184" s="15">
        <v>42098</v>
      </c>
      <c r="E184" s="16" t="s">
        <v>0</v>
      </c>
      <c r="F184" s="17">
        <v>0</v>
      </c>
      <c r="G184" s="17">
        <v>3</v>
      </c>
      <c r="H184" s="18" t="s">
        <v>12</v>
      </c>
      <c r="I184" s="30">
        <f t="shared" si="10"/>
        <v>0</v>
      </c>
      <c r="K184" s="1">
        <v>14</v>
      </c>
      <c r="L184" s="19">
        <v>0.5</v>
      </c>
      <c r="M184" s="20">
        <v>42084</v>
      </c>
      <c r="N184" s="16" t="s">
        <v>41</v>
      </c>
      <c r="O184" s="17">
        <v>1</v>
      </c>
      <c r="P184" s="17">
        <v>1</v>
      </c>
      <c r="Q184" s="18" t="s">
        <v>0</v>
      </c>
      <c r="R184" s="30">
        <f t="shared" si="11"/>
        <v>1</v>
      </c>
    </row>
    <row r="185" spans="2:22" ht="15.75" thickBot="1" x14ac:dyDescent="0.3">
      <c r="B185" s="1">
        <v>14</v>
      </c>
      <c r="C185" s="2">
        <v>0</v>
      </c>
      <c r="D185" s="15">
        <v>42105</v>
      </c>
      <c r="E185" s="16" t="s">
        <v>0</v>
      </c>
      <c r="F185" s="17">
        <v>1</v>
      </c>
      <c r="G185" s="17">
        <v>2</v>
      </c>
      <c r="H185" s="18" t="s">
        <v>27</v>
      </c>
      <c r="I185" s="30">
        <f t="shared" si="10"/>
        <v>0</v>
      </c>
      <c r="K185" s="1">
        <v>14</v>
      </c>
      <c r="L185" s="2">
        <v>0.5</v>
      </c>
      <c r="M185" s="20">
        <v>42100</v>
      </c>
      <c r="N185" s="16" t="s">
        <v>28</v>
      </c>
      <c r="O185" s="17">
        <v>4</v>
      </c>
      <c r="P185" s="17">
        <v>3</v>
      </c>
      <c r="Q185" s="18" t="s">
        <v>0</v>
      </c>
      <c r="R185" s="30">
        <f t="shared" si="11"/>
        <v>0</v>
      </c>
    </row>
    <row r="186" spans="2:22" ht="15.75" thickBot="1" x14ac:dyDescent="0.3">
      <c r="B186" s="1">
        <v>14</v>
      </c>
      <c r="C186" s="2">
        <v>0.5</v>
      </c>
      <c r="D186" s="20">
        <v>42108</v>
      </c>
      <c r="E186" s="16" t="s">
        <v>0</v>
      </c>
      <c r="F186" s="17">
        <v>0</v>
      </c>
      <c r="G186" s="17">
        <v>2</v>
      </c>
      <c r="H186" s="18" t="s">
        <v>15</v>
      </c>
      <c r="I186" s="30">
        <f t="shared" si="10"/>
        <v>0</v>
      </c>
      <c r="K186" s="1">
        <v>14</v>
      </c>
      <c r="L186" s="2">
        <v>0</v>
      </c>
      <c r="M186" s="15">
        <v>42112</v>
      </c>
      <c r="N186" s="16" t="s">
        <v>39</v>
      </c>
      <c r="O186" s="17">
        <v>2</v>
      </c>
      <c r="P186" s="17">
        <v>1</v>
      </c>
      <c r="Q186" s="18" t="s">
        <v>0</v>
      </c>
      <c r="R186" s="30">
        <f t="shared" si="11"/>
        <v>0</v>
      </c>
    </row>
    <row r="187" spans="2:22" ht="15.75" thickBot="1" x14ac:dyDescent="0.3">
      <c r="B187" s="1">
        <v>14</v>
      </c>
      <c r="C187" s="2">
        <v>0</v>
      </c>
      <c r="D187" s="15">
        <v>42126</v>
      </c>
      <c r="E187" s="16" t="s">
        <v>0</v>
      </c>
      <c r="F187" s="17">
        <v>0</v>
      </c>
      <c r="G187" s="17">
        <v>0</v>
      </c>
      <c r="H187" s="18" t="s">
        <v>2</v>
      </c>
      <c r="I187" s="30">
        <f t="shared" si="10"/>
        <v>1</v>
      </c>
      <c r="J187">
        <f>SUM(I176:I187)</f>
        <v>12</v>
      </c>
      <c r="K187" s="1">
        <v>14</v>
      </c>
      <c r="L187" s="2">
        <v>0.5</v>
      </c>
      <c r="M187" s="20">
        <v>42119</v>
      </c>
      <c r="N187" s="16" t="s">
        <v>21</v>
      </c>
      <c r="O187" s="17">
        <v>1</v>
      </c>
      <c r="P187" s="17">
        <v>2</v>
      </c>
      <c r="Q187" s="18" t="s">
        <v>0</v>
      </c>
      <c r="R187" s="30">
        <f t="shared" si="11"/>
        <v>3</v>
      </c>
      <c r="S187">
        <f>SUM(R176:R187)</f>
        <v>20</v>
      </c>
      <c r="T187">
        <f>J187+S187</f>
        <v>32</v>
      </c>
    </row>
    <row r="188" spans="2:22" x14ac:dyDescent="0.25">
      <c r="R188" s="24"/>
      <c r="S188">
        <f>COUNT(I165:I187)+COUNT(R165:R187)</f>
        <v>46</v>
      </c>
      <c r="T188">
        <f>S188*3</f>
        <v>138</v>
      </c>
      <c r="U188">
        <f>SUM(I165:I187)+SUM(R165:R187)</f>
        <v>56</v>
      </c>
      <c r="V188" s="35">
        <f>U188/T188</f>
        <v>0.40579710144927539</v>
      </c>
    </row>
    <row r="189" spans="2:22" x14ac:dyDescent="0.25">
      <c r="R189" s="24"/>
    </row>
    <row r="190" spans="2:22" x14ac:dyDescent="0.25">
      <c r="R190" s="24"/>
    </row>
    <row r="191" spans="2:22" x14ac:dyDescent="0.25">
      <c r="R191" s="24"/>
    </row>
    <row r="192" spans="2:22" x14ac:dyDescent="0.25">
      <c r="R192" s="24"/>
    </row>
    <row r="193" spans="18:18" x14ac:dyDescent="0.25">
      <c r="R193" s="24"/>
    </row>
    <row r="194" spans="18:18" x14ac:dyDescent="0.25">
      <c r="R194" s="24"/>
    </row>
    <row r="195" spans="18:18" x14ac:dyDescent="0.25">
      <c r="R195" s="24"/>
    </row>
    <row r="196" spans="18:18" x14ac:dyDescent="0.25">
      <c r="R196" s="24"/>
    </row>
    <row r="197" spans="18:18" x14ac:dyDescent="0.25">
      <c r="R197" s="24"/>
    </row>
    <row r="198" spans="18:18" x14ac:dyDescent="0.25">
      <c r="R198" s="24"/>
    </row>
    <row r="199" spans="18:18" x14ac:dyDescent="0.25">
      <c r="R199" s="24"/>
    </row>
    <row r="200" spans="18:18" x14ac:dyDescent="0.25">
      <c r="R200" s="24"/>
    </row>
    <row r="201" spans="18:18" x14ac:dyDescent="0.25">
      <c r="R201" s="24"/>
    </row>
    <row r="202" spans="18:18" x14ac:dyDescent="0.25">
      <c r="R202" s="24"/>
    </row>
    <row r="203" spans="18:18" x14ac:dyDescent="0.25">
      <c r="R203" s="24"/>
    </row>
    <row r="204" spans="18:18" x14ac:dyDescent="0.25">
      <c r="R204" s="24"/>
    </row>
    <row r="205" spans="18:18" x14ac:dyDescent="0.25">
      <c r="R205" s="24"/>
    </row>
    <row r="206" spans="18:18" x14ac:dyDescent="0.25">
      <c r="R206" s="24"/>
    </row>
    <row r="207" spans="18:18" x14ac:dyDescent="0.25">
      <c r="R207" s="24"/>
    </row>
    <row r="208" spans="18:18" x14ac:dyDescent="0.25">
      <c r="R208" s="24"/>
    </row>
    <row r="209" spans="18:18" x14ac:dyDescent="0.25">
      <c r="R209" s="24"/>
    </row>
    <row r="210" spans="18:18" x14ac:dyDescent="0.25">
      <c r="R210" s="24"/>
    </row>
    <row r="211" spans="18:18" x14ac:dyDescent="0.25">
      <c r="R211" s="24"/>
    </row>
    <row r="212" spans="18:18" x14ac:dyDescent="0.25">
      <c r="R212" s="24"/>
    </row>
    <row r="213" spans="18:18" x14ac:dyDescent="0.25">
      <c r="R213" s="24"/>
    </row>
    <row r="214" spans="18:18" x14ac:dyDescent="0.25">
      <c r="R214" s="24"/>
    </row>
    <row r="215" spans="18:18" x14ac:dyDescent="0.25">
      <c r="R215" s="24"/>
    </row>
    <row r="216" spans="18:18" x14ac:dyDescent="0.25">
      <c r="R216" s="24"/>
    </row>
    <row r="217" spans="18:18" x14ac:dyDescent="0.25">
      <c r="R217" s="24"/>
    </row>
    <row r="218" spans="18:18" x14ac:dyDescent="0.25">
      <c r="R218" s="24"/>
    </row>
    <row r="219" spans="18:18" x14ac:dyDescent="0.25">
      <c r="R219" s="24"/>
    </row>
    <row r="220" spans="18:18" x14ac:dyDescent="0.25">
      <c r="R220" s="24"/>
    </row>
    <row r="221" spans="18:18" x14ac:dyDescent="0.25">
      <c r="R221" s="24"/>
    </row>
    <row r="222" spans="18:18" x14ac:dyDescent="0.25">
      <c r="R222" s="24"/>
    </row>
    <row r="223" spans="18:18" x14ac:dyDescent="0.25">
      <c r="R223" s="24"/>
    </row>
    <row r="224" spans="18:18" x14ac:dyDescent="0.25">
      <c r="R224" s="24"/>
    </row>
    <row r="225" spans="18:18" x14ac:dyDescent="0.25">
      <c r="R225" s="24"/>
    </row>
    <row r="226" spans="18:18" x14ac:dyDescent="0.25">
      <c r="R226" s="24"/>
    </row>
    <row r="227" spans="18:18" x14ac:dyDescent="0.25">
      <c r="R227" s="24"/>
    </row>
    <row r="228" spans="18:18" x14ac:dyDescent="0.25">
      <c r="R228" s="24"/>
    </row>
    <row r="229" spans="18:18" x14ac:dyDescent="0.25">
      <c r="R229" s="24"/>
    </row>
    <row r="230" spans="18:18" x14ac:dyDescent="0.25">
      <c r="R230" s="24"/>
    </row>
    <row r="231" spans="18:18" x14ac:dyDescent="0.25">
      <c r="R231" s="24"/>
    </row>
    <row r="232" spans="18:18" x14ac:dyDescent="0.25">
      <c r="R232" s="24"/>
    </row>
    <row r="233" spans="18:18" x14ac:dyDescent="0.25">
      <c r="R233" s="24"/>
    </row>
    <row r="234" spans="18:18" x14ac:dyDescent="0.25">
      <c r="R234" s="24"/>
    </row>
    <row r="235" spans="18:18" x14ac:dyDescent="0.25">
      <c r="R235" s="24"/>
    </row>
    <row r="236" spans="18:18" x14ac:dyDescent="0.25">
      <c r="R236" s="24"/>
    </row>
    <row r="237" spans="18:18" x14ac:dyDescent="0.25">
      <c r="R237" s="24"/>
    </row>
    <row r="238" spans="18:18" x14ac:dyDescent="0.25">
      <c r="R238" s="24"/>
    </row>
    <row r="239" spans="18:18" x14ac:dyDescent="0.25">
      <c r="R239" s="24"/>
    </row>
    <row r="240" spans="18:18" x14ac:dyDescent="0.25">
      <c r="R240" s="24"/>
    </row>
    <row r="241" spans="18:18" x14ac:dyDescent="0.25">
      <c r="R241" s="24"/>
    </row>
    <row r="242" spans="18:18" x14ac:dyDescent="0.25">
      <c r="R242" s="24"/>
    </row>
    <row r="243" spans="18:18" x14ac:dyDescent="0.25">
      <c r="R243" s="24"/>
    </row>
    <row r="244" spans="18:18" x14ac:dyDescent="0.25">
      <c r="R244" s="24"/>
    </row>
    <row r="245" spans="18:18" x14ac:dyDescent="0.25">
      <c r="R245" s="24"/>
    </row>
    <row r="246" spans="18:18" x14ac:dyDescent="0.25">
      <c r="R246" s="24"/>
    </row>
    <row r="247" spans="18:18" x14ac:dyDescent="0.25">
      <c r="R247" s="24"/>
    </row>
    <row r="248" spans="18:18" x14ac:dyDescent="0.25">
      <c r="R248" s="24"/>
    </row>
    <row r="249" spans="18:18" x14ac:dyDescent="0.25">
      <c r="R249" s="24"/>
    </row>
    <row r="250" spans="18:18" x14ac:dyDescent="0.25">
      <c r="R250" s="24"/>
    </row>
    <row r="251" spans="18:18" x14ac:dyDescent="0.25">
      <c r="R251" s="24"/>
    </row>
    <row r="252" spans="18:18" x14ac:dyDescent="0.25">
      <c r="R252" s="24"/>
    </row>
    <row r="253" spans="18:18" x14ac:dyDescent="0.25">
      <c r="R253" s="24"/>
    </row>
    <row r="254" spans="18:18" x14ac:dyDescent="0.25">
      <c r="R254" s="24"/>
    </row>
    <row r="255" spans="18:18" x14ac:dyDescent="0.25">
      <c r="R255" s="24"/>
    </row>
    <row r="256" spans="18:18" x14ac:dyDescent="0.25">
      <c r="R256" s="24"/>
    </row>
    <row r="257" spans="18:18" x14ac:dyDescent="0.25">
      <c r="R257" s="24"/>
    </row>
    <row r="258" spans="18:18" x14ac:dyDescent="0.25">
      <c r="R258" s="24"/>
    </row>
    <row r="259" spans="18:18" x14ac:dyDescent="0.25">
      <c r="R259" s="24"/>
    </row>
    <row r="260" spans="18:18" x14ac:dyDescent="0.25">
      <c r="R260" s="24"/>
    </row>
    <row r="261" spans="18:18" x14ac:dyDescent="0.25">
      <c r="R261" s="24"/>
    </row>
    <row r="262" spans="18:18" x14ac:dyDescent="0.25">
      <c r="R262" s="24"/>
    </row>
    <row r="263" spans="18:18" x14ac:dyDescent="0.25">
      <c r="R263" s="24"/>
    </row>
    <row r="264" spans="18:18" x14ac:dyDescent="0.25">
      <c r="R264" s="24"/>
    </row>
    <row r="265" spans="18:18" x14ac:dyDescent="0.25">
      <c r="R265" s="24"/>
    </row>
    <row r="266" spans="18:18" x14ac:dyDescent="0.25">
      <c r="R266" s="24"/>
    </row>
    <row r="267" spans="18:18" x14ac:dyDescent="0.25">
      <c r="R267" s="24"/>
    </row>
  </sheetData>
  <conditionalFormatting sqref="C56:C79">
    <cfRule type="cellIs" dxfId="71" priority="34" stopIfTrue="1" operator="equal">
      <formula>0</formula>
    </cfRule>
    <cfRule type="cellIs" dxfId="70" priority="35" stopIfTrue="1" operator="notEqual">
      <formula>0</formula>
    </cfRule>
  </conditionalFormatting>
  <conditionalFormatting sqref="F56:G79">
    <cfRule type="cellIs" dxfId="69" priority="36" stopIfTrue="1" operator="notEqual">
      <formula>""</formula>
    </cfRule>
  </conditionalFormatting>
  <conditionalFormatting sqref="L56:L79">
    <cfRule type="cellIs" dxfId="68" priority="31" stopIfTrue="1" operator="equal">
      <formula>0</formula>
    </cfRule>
    <cfRule type="cellIs" dxfId="67" priority="32" stopIfTrue="1" operator="notEqual">
      <formula>0</formula>
    </cfRule>
  </conditionalFormatting>
  <conditionalFormatting sqref="O56:P79">
    <cfRule type="cellIs" dxfId="66" priority="33" stopIfTrue="1" operator="notEqual">
      <formula>""</formula>
    </cfRule>
  </conditionalFormatting>
  <conditionalFormatting sqref="C84:C106">
    <cfRule type="cellIs" dxfId="65" priority="28" stopIfTrue="1" operator="equal">
      <formula>0</formula>
    </cfRule>
    <cfRule type="cellIs" dxfId="64" priority="29" stopIfTrue="1" operator="notEqual">
      <formula>0</formula>
    </cfRule>
  </conditionalFormatting>
  <conditionalFormatting sqref="F84:G106">
    <cfRule type="cellIs" dxfId="63" priority="30" stopIfTrue="1" operator="notEqual">
      <formula>""</formula>
    </cfRule>
  </conditionalFormatting>
  <conditionalFormatting sqref="L84:L106">
    <cfRule type="cellIs" dxfId="62" priority="25" stopIfTrue="1" operator="equal">
      <formula>0</formula>
    </cfRule>
    <cfRule type="cellIs" dxfId="61" priority="26" stopIfTrue="1" operator="notEqual">
      <formula>0</formula>
    </cfRule>
  </conditionalFormatting>
  <conditionalFormatting sqref="O84:P106">
    <cfRule type="cellIs" dxfId="60" priority="27" stopIfTrue="1" operator="notEqual">
      <formula>""</formula>
    </cfRule>
  </conditionalFormatting>
  <conditionalFormatting sqref="C111:C133">
    <cfRule type="cellIs" dxfId="59" priority="22" stopIfTrue="1" operator="equal">
      <formula>0</formula>
    </cfRule>
    <cfRule type="cellIs" dxfId="58" priority="23" stopIfTrue="1" operator="notEqual">
      <formula>0</formula>
    </cfRule>
  </conditionalFormatting>
  <conditionalFormatting sqref="F111:G133">
    <cfRule type="cellIs" dxfId="57" priority="24" stopIfTrue="1" operator="notEqual">
      <formula>""</formula>
    </cfRule>
  </conditionalFormatting>
  <conditionalFormatting sqref="L111:L133">
    <cfRule type="cellIs" dxfId="56" priority="19" stopIfTrue="1" operator="equal">
      <formula>0</formula>
    </cfRule>
    <cfRule type="cellIs" dxfId="55" priority="20" stopIfTrue="1" operator="notEqual">
      <formula>0</formula>
    </cfRule>
  </conditionalFormatting>
  <conditionalFormatting sqref="O111:P133">
    <cfRule type="cellIs" dxfId="54" priority="21" stopIfTrue="1" operator="notEqual">
      <formula>""</formula>
    </cfRule>
  </conditionalFormatting>
  <conditionalFormatting sqref="C138:C160">
    <cfRule type="cellIs" dxfId="53" priority="16" stopIfTrue="1" operator="equal">
      <formula>0</formula>
    </cfRule>
    <cfRule type="cellIs" dxfId="52" priority="17" stopIfTrue="1" operator="notEqual">
      <formula>0</formula>
    </cfRule>
  </conditionalFormatting>
  <conditionalFormatting sqref="F138:G160">
    <cfRule type="cellIs" dxfId="51" priority="18" stopIfTrue="1" operator="notEqual">
      <formula>""</formula>
    </cfRule>
  </conditionalFormatting>
  <conditionalFormatting sqref="L138:L160">
    <cfRule type="cellIs" dxfId="50" priority="13" stopIfTrue="1" operator="equal">
      <formula>0</formula>
    </cfRule>
    <cfRule type="cellIs" dxfId="49" priority="14" stopIfTrue="1" operator="notEqual">
      <formula>0</formula>
    </cfRule>
  </conditionalFormatting>
  <conditionalFormatting sqref="O138:P160">
    <cfRule type="cellIs" dxfId="48" priority="15" stopIfTrue="1" operator="notEqual">
      <formula>""</formula>
    </cfRule>
  </conditionalFormatting>
  <conditionalFormatting sqref="C165:C187">
    <cfRule type="cellIs" dxfId="47" priority="10" stopIfTrue="1" operator="equal">
      <formula>0</formula>
    </cfRule>
    <cfRule type="cellIs" dxfId="46" priority="11" stopIfTrue="1" operator="notEqual">
      <formula>0</formula>
    </cfRule>
  </conditionalFormatting>
  <conditionalFormatting sqref="F165:G187">
    <cfRule type="cellIs" dxfId="45" priority="12" stopIfTrue="1" operator="notEqual">
      <formula>""</formula>
    </cfRule>
  </conditionalFormatting>
  <conditionalFormatting sqref="L165:L187">
    <cfRule type="cellIs" dxfId="44" priority="7" stopIfTrue="1" operator="equal">
      <formula>0</formula>
    </cfRule>
    <cfRule type="cellIs" dxfId="43" priority="8" stopIfTrue="1" operator="notEqual">
      <formula>0</formula>
    </cfRule>
  </conditionalFormatting>
  <conditionalFormatting sqref="O165:P187">
    <cfRule type="cellIs" dxfId="42" priority="9" stopIfTrue="1" operator="notEqual">
      <formula>""</formula>
    </cfRule>
  </conditionalFormatting>
  <conditionalFormatting sqref="C29:C51">
    <cfRule type="cellIs" dxfId="41" priority="4" stopIfTrue="1" operator="equal">
      <formula>0</formula>
    </cfRule>
    <cfRule type="cellIs" dxfId="40" priority="5" stopIfTrue="1" operator="notEqual">
      <formula>0</formula>
    </cfRule>
  </conditionalFormatting>
  <conditionalFormatting sqref="F29:G51">
    <cfRule type="cellIs" dxfId="39" priority="6" stopIfTrue="1" operator="notEqual">
      <formula>""</formula>
    </cfRule>
  </conditionalFormatting>
  <conditionalFormatting sqref="L29:L51">
    <cfRule type="cellIs" dxfId="38" priority="1" stopIfTrue="1" operator="equal">
      <formula>0</formula>
    </cfRule>
    <cfRule type="cellIs" dxfId="37" priority="2" stopIfTrue="1" operator="notEqual">
      <formula>0</formula>
    </cfRule>
  </conditionalFormatting>
  <conditionalFormatting sqref="O29:P51">
    <cfRule type="cellIs" dxfId="36" priority="3" stopIfTrue="1" operator="notEqual">
      <formula>""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C6045-46CC-406C-BD23-283713016401}">
  <dimension ref="A1:J268"/>
  <sheetViews>
    <sheetView tabSelected="1" workbookViewId="0">
      <selection activeCell="H2" sqref="H2"/>
    </sheetView>
  </sheetViews>
  <sheetFormatPr defaultRowHeight="15" x14ac:dyDescent="0.25"/>
  <cols>
    <col min="2" max="2" width="10.140625" bestFit="1" customWidth="1"/>
    <col min="3" max="3" width="13.42578125" bestFit="1" customWidth="1"/>
    <col min="4" max="4" width="12.5703125" bestFit="1" customWidth="1"/>
    <col min="5" max="5" width="11.7109375" bestFit="1" customWidth="1"/>
    <col min="6" max="6" width="13.42578125" bestFit="1" customWidth="1"/>
    <col min="7" max="7" width="12.7109375" bestFit="1" customWidth="1"/>
    <col min="8" max="8" width="16.28515625" bestFit="1" customWidth="1"/>
    <col min="9" max="9" width="6.5703125" bestFit="1" customWidth="1"/>
    <col min="10" max="10" width="11.140625" bestFit="1" customWidth="1"/>
  </cols>
  <sheetData>
    <row r="1" spans="1:10" ht="15.75" thickBot="1" x14ac:dyDescent="0.3">
      <c r="A1" t="s">
        <v>53</v>
      </c>
      <c r="B1" s="38" t="s">
        <v>45</v>
      </c>
      <c r="C1" s="39" t="s">
        <v>46</v>
      </c>
      <c r="D1" s="37" t="s">
        <v>54</v>
      </c>
      <c r="E1" s="40" t="s">
        <v>55</v>
      </c>
      <c r="F1" s="41" t="s">
        <v>48</v>
      </c>
      <c r="G1" s="41" t="s">
        <v>56</v>
      </c>
      <c r="H1" s="41" t="s">
        <v>58</v>
      </c>
      <c r="I1" s="30" t="s">
        <v>57</v>
      </c>
      <c r="J1" s="41" t="s">
        <v>62</v>
      </c>
    </row>
    <row r="2" spans="1:10" ht="15.75" thickBot="1" x14ac:dyDescent="0.3">
      <c r="A2" s="48">
        <v>2019</v>
      </c>
      <c r="B2" s="28">
        <v>43687</v>
      </c>
      <c r="C2" s="4" t="s">
        <v>0</v>
      </c>
      <c r="D2" s="5">
        <v>1</v>
      </c>
      <c r="E2" s="5">
        <v>1</v>
      </c>
      <c r="F2" s="6" t="s">
        <v>8</v>
      </c>
      <c r="G2" s="44">
        <f>IF(C2="Leeds",D2,E2)</f>
        <v>1</v>
      </c>
      <c r="H2" s="44">
        <f>IF(C2="Leeds",E2,D2)</f>
        <v>1</v>
      </c>
      <c r="I2" s="30">
        <f>IF(D2&lt;E2,0,IF(D2=E2,1,IF(D2&gt;E2,3,"")))</f>
        <v>1</v>
      </c>
      <c r="J2">
        <f>IF(B2&gt;=DATE(Raw!A2, MONTH(Sheet2!$B$2), DAY(Sheet2!$B$2)), IF(Raw!B2&lt;=DATE(Raw!A2+1,MONTH(Sheet2!$B$3), DAY(Sheet2!$B$3)),1,0),0)</f>
        <v>0</v>
      </c>
    </row>
    <row r="3" spans="1:10" ht="15.75" thickBot="1" x14ac:dyDescent="0.3">
      <c r="A3" s="48">
        <v>2019</v>
      </c>
      <c r="B3" s="11">
        <v>43699</v>
      </c>
      <c r="C3" s="4" t="s">
        <v>0</v>
      </c>
      <c r="D3" s="5">
        <v>1</v>
      </c>
      <c r="E3" s="5">
        <v>0</v>
      </c>
      <c r="F3" s="6" t="s">
        <v>6</v>
      </c>
      <c r="G3" s="44">
        <f>IF(C3="Leeds",D3,E3)</f>
        <v>1</v>
      </c>
      <c r="H3" s="44">
        <f>IF(C3="Leeds",E3,D3)</f>
        <v>0</v>
      </c>
      <c r="I3" s="30">
        <f>IF(D3&lt;E3,0,IF(D3=E3,1,IF(D3&gt;E3,3,"")))</f>
        <v>3</v>
      </c>
      <c r="J3">
        <f>IF(B3&gt;=DATE(Raw!A3, MONTH(Sheet2!$B$2), DAY(Sheet2!$B$2)), IF(Raw!B3&lt;=DATE(Raw!A3+1,MONTH(Sheet2!$B$3), DAY(Sheet2!$B$3)),1,0),0)</f>
        <v>0</v>
      </c>
    </row>
    <row r="4" spans="1:10" ht="15.75" thickBot="1" x14ac:dyDescent="0.3">
      <c r="A4" s="48">
        <v>2019</v>
      </c>
      <c r="B4" s="11">
        <v>43708</v>
      </c>
      <c r="C4" s="4" t="s">
        <v>0</v>
      </c>
      <c r="D4" s="5">
        <v>0</v>
      </c>
      <c r="E4" s="5">
        <v>1</v>
      </c>
      <c r="F4" s="6" t="s">
        <v>16</v>
      </c>
      <c r="G4" s="44">
        <f>IF(C4="Leeds",D4,E4)</f>
        <v>0</v>
      </c>
      <c r="H4" s="44">
        <f>IF(C4="Leeds",E4,D4)</f>
        <v>1</v>
      </c>
      <c r="I4" s="30">
        <f>IF(D4&lt;E4,0,IF(D4=E4,1,IF(D4&gt;E4,3,"")))</f>
        <v>0</v>
      </c>
      <c r="J4">
        <f>IF(B4&gt;=DATE(Raw!A4, MONTH(Sheet2!$B$2), DAY(Sheet2!$B$2)), IF(Raw!B4&lt;=DATE(Raw!A4+1,MONTH(Sheet2!$B$3), DAY(Sheet2!$B$3)),1,0),0)</f>
        <v>0</v>
      </c>
    </row>
    <row r="5" spans="1:10" ht="15.75" thickBot="1" x14ac:dyDescent="0.3">
      <c r="A5" s="48">
        <v>2019</v>
      </c>
      <c r="B5" s="11">
        <v>43729</v>
      </c>
      <c r="C5" s="4" t="s">
        <v>0</v>
      </c>
      <c r="D5" s="5">
        <v>1</v>
      </c>
      <c r="E5" s="5">
        <v>1</v>
      </c>
      <c r="F5" s="6" t="s">
        <v>14</v>
      </c>
      <c r="G5" s="44">
        <f>IF(C5="Leeds",D5,E5)</f>
        <v>1</v>
      </c>
      <c r="H5" s="44">
        <f>IF(C5="Leeds",E5,D5)</f>
        <v>1</v>
      </c>
      <c r="I5" s="30">
        <f>IF(D5&lt;E5,0,IF(D5=E5,1,IF(D5&gt;E5,3,"")))</f>
        <v>1</v>
      </c>
      <c r="J5">
        <f>IF(B5&gt;=DATE(Raw!A5, MONTH(Sheet2!$B$2), DAY(Sheet2!$B$2)), IF(Raw!B5&lt;=DATE(Raw!A5+1,MONTH(Sheet2!$B$3), DAY(Sheet2!$B$3)),1,0),0)</f>
        <v>0</v>
      </c>
    </row>
    <row r="6" spans="1:10" ht="15.75" thickBot="1" x14ac:dyDescent="0.3">
      <c r="A6" s="48">
        <v>2019</v>
      </c>
      <c r="B6" s="11">
        <v>43739</v>
      </c>
      <c r="C6" s="4" t="s">
        <v>0</v>
      </c>
      <c r="D6" s="5">
        <v>1</v>
      </c>
      <c r="E6" s="5">
        <v>0</v>
      </c>
      <c r="F6" s="6" t="s">
        <v>18</v>
      </c>
      <c r="G6" s="44">
        <f>IF(C6="Leeds",D6,E6)</f>
        <v>1</v>
      </c>
      <c r="H6" s="44">
        <f>IF(C6="Leeds",E6,D6)</f>
        <v>0</v>
      </c>
      <c r="I6" s="30">
        <f>IF(D6&lt;E6,0,IF(D6=E6,1,IF(D6&gt;E6,3,"")))</f>
        <v>3</v>
      </c>
      <c r="J6">
        <f>IF(B6&gt;=DATE(Raw!A6, MONTH(Sheet2!$B$2), DAY(Sheet2!$B$2)), IF(Raw!B6&lt;=DATE(Raw!A6+1,MONTH(Sheet2!$B$3), DAY(Sheet2!$B$3)),1,0),0)</f>
        <v>0</v>
      </c>
    </row>
    <row r="7" spans="1:10" ht="15.75" thickBot="1" x14ac:dyDescent="0.3">
      <c r="A7" s="48">
        <v>2019</v>
      </c>
      <c r="B7" s="11">
        <v>43757</v>
      </c>
      <c r="C7" s="4" t="s">
        <v>0</v>
      </c>
      <c r="D7" s="5">
        <v>1</v>
      </c>
      <c r="E7" s="5">
        <v>0</v>
      </c>
      <c r="F7" s="6" t="s">
        <v>5</v>
      </c>
      <c r="G7" s="44">
        <f>IF(C7="Leeds",D7,E7)</f>
        <v>1</v>
      </c>
      <c r="H7" s="44">
        <f>IF(C7="Leeds",E7,D7)</f>
        <v>0</v>
      </c>
      <c r="I7" s="30">
        <f>IF(D7&lt;E7,0,IF(D7=E7,1,IF(D7&gt;E7,3,"")))</f>
        <v>3</v>
      </c>
      <c r="J7">
        <f>IF(B7&gt;=DATE(Raw!A7, MONTH(Sheet2!$B$2), DAY(Sheet2!$B$2)), IF(Raw!B7&lt;=DATE(Raw!A7+1,MONTH(Sheet2!$B$3), DAY(Sheet2!$B$3)),1,0),0)</f>
        <v>0</v>
      </c>
    </row>
    <row r="8" spans="1:10" ht="15.75" thickBot="1" x14ac:dyDescent="0.3">
      <c r="A8" s="48">
        <v>2019</v>
      </c>
      <c r="B8" s="12">
        <v>43771</v>
      </c>
      <c r="C8" s="4" t="s">
        <v>0</v>
      </c>
      <c r="D8" s="13">
        <v>2</v>
      </c>
      <c r="E8" s="13">
        <v>0</v>
      </c>
      <c r="F8" s="6" t="s">
        <v>11</v>
      </c>
      <c r="G8" s="44">
        <f>IF(C8="Leeds",D8,E8)</f>
        <v>2</v>
      </c>
      <c r="H8" s="44">
        <f>IF(C8="Leeds",E8,D8)</f>
        <v>0</v>
      </c>
      <c r="I8" s="30">
        <f>IF(D8&lt;E8,0,IF(D8=E8,1,IF(D8&gt;E8,3,"")))</f>
        <v>3</v>
      </c>
      <c r="J8">
        <f>IF(B8&gt;=DATE(Raw!A8, MONTH(Sheet2!$B$2), DAY(Sheet2!$B$2)), IF(Raw!B8&lt;=DATE(Raw!A8+1,MONTH(Sheet2!$B$3), DAY(Sheet2!$B$3)),1,0),0)</f>
        <v>0</v>
      </c>
    </row>
    <row r="9" spans="1:10" ht="15.75" thickBot="1" x14ac:dyDescent="0.3">
      <c r="A9" s="48">
        <v>2019</v>
      </c>
      <c r="B9" s="11">
        <v>43778</v>
      </c>
      <c r="C9" s="4" t="s">
        <v>0</v>
      </c>
      <c r="D9" s="5">
        <v>2</v>
      </c>
      <c r="E9" s="5">
        <v>1</v>
      </c>
      <c r="F9" s="6" t="s">
        <v>12</v>
      </c>
      <c r="G9" s="44">
        <f>IF(C9="Leeds",D9,E9)</f>
        <v>2</v>
      </c>
      <c r="H9" s="44">
        <f>IF(C9="Leeds",E9,D9)</f>
        <v>1</v>
      </c>
      <c r="I9" s="30">
        <f>IF(D9&lt;E9,0,IF(D9=E9,1,IF(D9&gt;E9,3,"")))</f>
        <v>3</v>
      </c>
      <c r="J9">
        <f>IF(B9&gt;=DATE(Raw!A9, MONTH(Sheet2!$B$2), DAY(Sheet2!$B$2)), IF(Raw!B9&lt;=DATE(Raw!A9+1,MONTH(Sheet2!$B$3), DAY(Sheet2!$B$3)),1,0),0)</f>
        <v>0</v>
      </c>
    </row>
    <row r="10" spans="1:10" ht="15.75" thickBot="1" x14ac:dyDescent="0.3">
      <c r="A10" s="48">
        <v>2019</v>
      </c>
      <c r="B10" s="14">
        <v>43799</v>
      </c>
      <c r="C10" s="4" t="s">
        <v>0</v>
      </c>
      <c r="D10" s="5">
        <v>4</v>
      </c>
      <c r="E10" s="5">
        <v>0</v>
      </c>
      <c r="F10" s="6" t="s">
        <v>3</v>
      </c>
      <c r="G10" s="44">
        <f>IF(C10="Leeds",D10,E10)</f>
        <v>4</v>
      </c>
      <c r="H10" s="44">
        <f>IF(C10="Leeds",E10,D10)</f>
        <v>0</v>
      </c>
      <c r="I10" s="30">
        <f>IF(D10&lt;E10,0,IF(D10=E10,1,IF(D10&gt;E10,3,"")))</f>
        <v>3</v>
      </c>
      <c r="J10">
        <f>IF(B10&gt;=DATE(Raw!A10, MONTH(Sheet2!$B$2), DAY(Sheet2!$B$2)), IF(Raw!B10&lt;=DATE(Raw!A10+1,MONTH(Sheet2!$B$3), DAY(Sheet2!$B$3)),1,0),0)</f>
        <v>0</v>
      </c>
    </row>
    <row r="11" spans="1:10" ht="15.75" thickBot="1" x14ac:dyDescent="0.3">
      <c r="A11" s="48">
        <v>2019</v>
      </c>
      <c r="B11" s="14">
        <v>43809</v>
      </c>
      <c r="C11" s="4" t="s">
        <v>0</v>
      </c>
      <c r="D11" s="5">
        <v>2</v>
      </c>
      <c r="E11" s="5">
        <v>0</v>
      </c>
      <c r="F11" s="6" t="s">
        <v>13</v>
      </c>
      <c r="G11" s="44">
        <f>IF(C11="Leeds",D11,E11)</f>
        <v>2</v>
      </c>
      <c r="H11" s="44">
        <f>IF(C11="Leeds",E11,D11)</f>
        <v>0</v>
      </c>
      <c r="I11" s="30">
        <f>IF(D11&lt;E11,0,IF(D11=E11,1,IF(D11&gt;E11,3,"")))</f>
        <v>3</v>
      </c>
      <c r="J11">
        <f>IF(B11&gt;=DATE(Raw!A11, MONTH(Sheet2!$B$2), DAY(Sheet2!$B$2)), IF(Raw!B11&lt;=DATE(Raw!A11+1,MONTH(Sheet2!$B$3), DAY(Sheet2!$B$3)),1,0),0)</f>
        <v>0</v>
      </c>
    </row>
    <row r="12" spans="1:10" ht="15.75" thickBot="1" x14ac:dyDescent="0.3">
      <c r="A12" s="48">
        <v>2019</v>
      </c>
      <c r="B12" s="11">
        <v>43813</v>
      </c>
      <c r="C12" s="4" t="s">
        <v>0</v>
      </c>
      <c r="D12" s="5">
        <v>3</v>
      </c>
      <c r="E12" s="5">
        <v>3</v>
      </c>
      <c r="F12" s="6" t="s">
        <v>27</v>
      </c>
      <c r="G12" s="44">
        <f>IF(C12="Leeds",D12,E12)</f>
        <v>3</v>
      </c>
      <c r="H12" s="44">
        <f>IF(C12="Leeds",E12,D12)</f>
        <v>3</v>
      </c>
      <c r="I12" s="30">
        <f>IF(D12&lt;E12,0,IF(D12=E12,1,IF(D12&gt;E12,3,"")))</f>
        <v>1</v>
      </c>
      <c r="J12">
        <f>IF(B12&gt;=DATE(Raw!A12, MONTH(Sheet2!$B$2), DAY(Sheet2!$B$2)), IF(Raw!B12&lt;=DATE(Raw!A12+1,MONTH(Sheet2!$B$3), DAY(Sheet2!$B$3)),1,0),0)</f>
        <v>0</v>
      </c>
    </row>
    <row r="13" spans="1:10" ht="15.75" thickBot="1" x14ac:dyDescent="0.3">
      <c r="A13" s="48">
        <v>2019</v>
      </c>
      <c r="B13" s="11">
        <v>43825</v>
      </c>
      <c r="C13" s="4" t="s">
        <v>0</v>
      </c>
      <c r="D13" s="5">
        <v>1</v>
      </c>
      <c r="E13" s="5">
        <v>1</v>
      </c>
      <c r="F13" s="6" t="s">
        <v>4</v>
      </c>
      <c r="G13" s="44">
        <f>IF(C13="Leeds",D13,E13)</f>
        <v>1</v>
      </c>
      <c r="H13" s="44">
        <f>IF(C13="Leeds",E13,D13)</f>
        <v>1</v>
      </c>
      <c r="I13" s="30">
        <f>IF(D13&lt;E13,0,IF(D13=E13,1,IF(D13&gt;E13,3,"")))</f>
        <v>1</v>
      </c>
      <c r="J13">
        <f>IF(B13&gt;=DATE(Raw!A13, MONTH(Sheet2!$B$2), DAY(Sheet2!$B$2)), IF(Raw!B13&lt;=DATE(Raw!A13+1,MONTH(Sheet2!$B$3), DAY(Sheet2!$B$3)),1,0),0)</f>
        <v>1</v>
      </c>
    </row>
    <row r="14" spans="1:10" ht="15.75" thickBot="1" x14ac:dyDescent="0.3">
      <c r="A14" s="48">
        <v>2019</v>
      </c>
      <c r="B14" s="12">
        <v>43841</v>
      </c>
      <c r="C14" s="4" t="s">
        <v>0</v>
      </c>
      <c r="D14" s="5">
        <v>0</v>
      </c>
      <c r="E14" s="5">
        <v>2</v>
      </c>
      <c r="F14" s="6" t="s">
        <v>21</v>
      </c>
      <c r="G14" s="44">
        <f>IF(C14="Leeds",D14,E14)</f>
        <v>0</v>
      </c>
      <c r="H14" s="44">
        <f>IF(C14="Leeds",E14,D14)</f>
        <v>2</v>
      </c>
      <c r="I14" s="30">
        <f>IF(D14&lt;E14,0,IF(D14=E14,1,IF(D14&gt;E14,3,"")))</f>
        <v>0</v>
      </c>
      <c r="J14">
        <f>IF(B14&gt;=DATE(Raw!A14, MONTH(Sheet2!$B$2), DAY(Sheet2!$B$2)), IF(Raw!B14&lt;=DATE(Raw!A14+1,MONTH(Sheet2!$B$3), DAY(Sheet2!$B$3)),1,0),0)</f>
        <v>1</v>
      </c>
    </row>
    <row r="15" spans="1:10" ht="15.75" thickBot="1" x14ac:dyDescent="0.3">
      <c r="A15" s="48">
        <v>2019</v>
      </c>
      <c r="B15" s="14">
        <v>43858</v>
      </c>
      <c r="C15" s="4" t="s">
        <v>0</v>
      </c>
      <c r="D15" s="5">
        <v>3</v>
      </c>
      <c r="E15" s="5">
        <v>2</v>
      </c>
      <c r="F15" s="6" t="s">
        <v>20</v>
      </c>
      <c r="G15" s="44">
        <f>IF(C15="Leeds",D15,E15)</f>
        <v>3</v>
      </c>
      <c r="H15" s="44">
        <f>IF(C15="Leeds",E15,D15)</f>
        <v>2</v>
      </c>
      <c r="I15" s="30">
        <f>IF(D15&lt;E15,0,IF(D15=E15,1,IF(D15&gt;E15,3,"")))</f>
        <v>3</v>
      </c>
      <c r="J15">
        <f>IF(B15&gt;=DATE(Raw!A15, MONTH(Sheet2!$B$2), DAY(Sheet2!$B$2)), IF(Raw!B15&lt;=DATE(Raw!A15+1,MONTH(Sheet2!$B$3), DAY(Sheet2!$B$3)),1,0),0)</f>
        <v>1</v>
      </c>
    </row>
    <row r="16" spans="1:10" ht="15.75" thickBot="1" x14ac:dyDescent="0.3">
      <c r="A16" s="48">
        <v>2019</v>
      </c>
      <c r="B16" s="11">
        <v>43862</v>
      </c>
      <c r="C16" s="4" t="s">
        <v>0</v>
      </c>
      <c r="D16" s="5">
        <v>0</v>
      </c>
      <c r="E16" s="5">
        <v>1</v>
      </c>
      <c r="F16" s="6" t="s">
        <v>22</v>
      </c>
      <c r="G16" s="44">
        <f>IF(C16="Leeds",D16,E16)</f>
        <v>0</v>
      </c>
      <c r="H16" s="44">
        <f>IF(C16="Leeds",E16,D16)</f>
        <v>1</v>
      </c>
      <c r="I16" s="30">
        <f>IF(D16&lt;E16,0,IF(D16=E16,1,IF(D16&gt;E16,3,"")))</f>
        <v>0</v>
      </c>
      <c r="J16">
        <f>IF(B16&gt;=DATE(Raw!A16, MONTH(Sheet2!$B$2), DAY(Sheet2!$B$2)), IF(Raw!B16&lt;=DATE(Raw!A16+1,MONTH(Sheet2!$B$3), DAY(Sheet2!$B$3)),1,0),0)</f>
        <v>0</v>
      </c>
    </row>
    <row r="17" spans="1:10" ht="15.75" thickBot="1" x14ac:dyDescent="0.3">
      <c r="A17" s="48">
        <v>2019</v>
      </c>
      <c r="B17" s="20">
        <v>43876</v>
      </c>
      <c r="C17" s="16" t="s">
        <v>0</v>
      </c>
      <c r="D17" s="17">
        <v>1</v>
      </c>
      <c r="E17" s="17">
        <v>0</v>
      </c>
      <c r="F17" s="18" t="s">
        <v>9</v>
      </c>
      <c r="G17" s="44">
        <f>IF(C17="Leeds",D17,E17)</f>
        <v>1</v>
      </c>
      <c r="H17" s="44">
        <f>IF(C17="Leeds",E17,D17)</f>
        <v>0</v>
      </c>
      <c r="I17" s="30">
        <f>IF(D17&lt;E17,0,IF(D17=E17,1,IF(D17&gt;E17,3,"")))</f>
        <v>3</v>
      </c>
      <c r="J17">
        <f>IF(B17&gt;=DATE(Raw!A17, MONTH(Sheet2!$B$2), DAY(Sheet2!$B$2)), IF(Raw!B17&lt;=DATE(Raw!A17+1,MONTH(Sheet2!$B$3), DAY(Sheet2!$B$3)),1,0),0)</f>
        <v>0</v>
      </c>
    </row>
    <row r="18" spans="1:10" ht="15.75" thickBot="1" x14ac:dyDescent="0.3">
      <c r="A18" s="48">
        <v>2019</v>
      </c>
      <c r="B18" s="15">
        <v>43883</v>
      </c>
      <c r="C18" s="16" t="s">
        <v>0</v>
      </c>
      <c r="D18" s="17">
        <v>1</v>
      </c>
      <c r="E18" s="17">
        <v>0</v>
      </c>
      <c r="F18" s="18" t="s">
        <v>10</v>
      </c>
      <c r="G18" s="44">
        <f>IF(C18="Leeds",D18,E18)</f>
        <v>1</v>
      </c>
      <c r="H18" s="44">
        <f>IF(C18="Leeds",E18,D18)</f>
        <v>0</v>
      </c>
      <c r="I18" s="30">
        <f>IF(D18&lt;E18,0,IF(D18=E18,1,IF(D18&gt;E18,3,"")))</f>
        <v>3</v>
      </c>
      <c r="J18">
        <f>IF(B18&gt;=DATE(Raw!A18, MONTH(Sheet2!$B$2), DAY(Sheet2!$B$2)), IF(Raw!B18&lt;=DATE(Raw!A18+1,MONTH(Sheet2!$B$3), DAY(Sheet2!$B$3)),1,0),0)</f>
        <v>0</v>
      </c>
    </row>
    <row r="19" spans="1:10" ht="15.75" thickBot="1" x14ac:dyDescent="0.3">
      <c r="A19" s="48">
        <v>2019</v>
      </c>
      <c r="B19" s="20">
        <v>43897</v>
      </c>
      <c r="C19" s="16" t="s">
        <v>0</v>
      </c>
      <c r="D19" s="17">
        <v>2</v>
      </c>
      <c r="E19" s="17">
        <v>0</v>
      </c>
      <c r="F19" s="18" t="s">
        <v>33</v>
      </c>
      <c r="G19" s="44">
        <f>IF(C19="Leeds",D19,E19)</f>
        <v>2</v>
      </c>
      <c r="H19" s="44">
        <f>IF(C19="Leeds",E19,D19)</f>
        <v>0</v>
      </c>
      <c r="I19" s="30">
        <f>IF(D19&lt;E19,0,IF(D19=E19,1,IF(D19&gt;E19,3,"")))</f>
        <v>3</v>
      </c>
      <c r="J19">
        <f>IF(B19&gt;=DATE(Raw!A19, MONTH(Sheet2!$B$2), DAY(Sheet2!$B$2)), IF(Raw!B19&lt;=DATE(Raw!A19+1,MONTH(Sheet2!$B$3), DAY(Sheet2!$B$3)),1,0),0)</f>
        <v>0</v>
      </c>
    </row>
    <row r="20" spans="1:10" ht="15.75" thickBot="1" x14ac:dyDescent="0.3">
      <c r="A20" s="48">
        <v>2019</v>
      </c>
      <c r="B20" s="3">
        <v>43681</v>
      </c>
      <c r="C20" s="4" t="s">
        <v>9</v>
      </c>
      <c r="D20" s="5">
        <v>1</v>
      </c>
      <c r="E20" s="5">
        <v>3</v>
      </c>
      <c r="F20" s="6" t="s">
        <v>0</v>
      </c>
      <c r="G20" s="44">
        <f>IF(C20="Leeds",D20,E20)</f>
        <v>3</v>
      </c>
      <c r="H20" s="44">
        <f>IF(C20="Leeds",E20,D20)</f>
        <v>1</v>
      </c>
      <c r="I20" s="30">
        <f>IF(D20&gt;E20,0,IF(D20=E20,1,IF(D20&lt;E20,3,"")))</f>
        <v>3</v>
      </c>
      <c r="J20">
        <f>IF(B20&gt;=DATE(Raw!A20, MONTH(Sheet2!$B$2), DAY(Sheet2!$B$2)), IF(Raw!B20&lt;=DATE(Raw!A20+1,MONTH(Sheet2!$B$3), DAY(Sheet2!$B$3)),1,0),0)</f>
        <v>0</v>
      </c>
    </row>
    <row r="21" spans="1:10" ht="15.75" thickBot="1" x14ac:dyDescent="0.3">
      <c r="A21" s="48">
        <v>2019</v>
      </c>
      <c r="B21" s="42">
        <v>43694</v>
      </c>
      <c r="C21" s="16" t="s">
        <v>22</v>
      </c>
      <c r="D21" s="43">
        <v>0</v>
      </c>
      <c r="E21" s="43">
        <v>2</v>
      </c>
      <c r="F21" s="18" t="s">
        <v>0</v>
      </c>
      <c r="G21" s="44">
        <f>IF(C21="Leeds",D21,E21)</f>
        <v>2</v>
      </c>
      <c r="H21" s="44">
        <f>IF(C21="Leeds",E21,D21)</f>
        <v>0</v>
      </c>
      <c r="I21" s="30">
        <f>IF(D21&gt;E21,0,IF(D21=E21,1,IF(D21&lt;E21,3,"")))</f>
        <v>3</v>
      </c>
      <c r="J21">
        <f>IF(B21&gt;=DATE(Raw!A21, MONTH(Sheet2!$B$2), DAY(Sheet2!$B$2)), IF(Raw!B21&lt;=DATE(Raw!A21+1,MONTH(Sheet2!$B$3), DAY(Sheet2!$B$3)),1,0),0)</f>
        <v>0</v>
      </c>
    </row>
    <row r="22" spans="1:10" ht="15.75" thickBot="1" x14ac:dyDescent="0.3">
      <c r="A22" s="48">
        <v>2019</v>
      </c>
      <c r="B22" s="12">
        <v>43701</v>
      </c>
      <c r="C22" s="4" t="s">
        <v>1</v>
      </c>
      <c r="D22" s="5">
        <v>0</v>
      </c>
      <c r="E22" s="5">
        <v>3</v>
      </c>
      <c r="F22" s="6" t="s">
        <v>0</v>
      </c>
      <c r="G22" s="44">
        <f>IF(C22="Leeds",D22,E22)</f>
        <v>3</v>
      </c>
      <c r="H22" s="44">
        <f>IF(C22="Leeds",E22,D22)</f>
        <v>0</v>
      </c>
      <c r="I22" s="30">
        <f>IF(D22&gt;E22,0,IF(D22=E22,1,IF(D22&lt;E22,3,"")))</f>
        <v>3</v>
      </c>
      <c r="J22">
        <f>IF(B22&gt;=DATE(Raw!A22, MONTH(Sheet2!$B$2), DAY(Sheet2!$B$2)), IF(Raw!B22&lt;=DATE(Raw!A22+1,MONTH(Sheet2!$B$3), DAY(Sheet2!$B$3)),1,0),0)</f>
        <v>0</v>
      </c>
    </row>
    <row r="23" spans="1:10" ht="15.75" thickBot="1" x14ac:dyDescent="0.3">
      <c r="A23" s="48">
        <v>2019</v>
      </c>
      <c r="B23" s="12">
        <v>43722</v>
      </c>
      <c r="C23" s="4" t="s">
        <v>30</v>
      </c>
      <c r="D23" s="47">
        <v>0</v>
      </c>
      <c r="E23" s="47">
        <v>2</v>
      </c>
      <c r="F23" s="6" t="s">
        <v>0</v>
      </c>
      <c r="G23" s="44">
        <f>IF(C23="Leeds",D23,E23)</f>
        <v>2</v>
      </c>
      <c r="H23" s="44">
        <f>IF(C23="Leeds",E23,D23)</f>
        <v>0</v>
      </c>
      <c r="I23" s="30">
        <f>IF(D23&gt;E23,0,IF(D23=E23,1,IF(D23&lt;E23,3,"")))</f>
        <v>3</v>
      </c>
      <c r="J23">
        <f>IF(B23&gt;=DATE(Raw!A23, MONTH(Sheet2!$B$2), DAY(Sheet2!$B$2)), IF(Raw!B23&lt;=DATE(Raw!A23+1,MONTH(Sheet2!$B$3), DAY(Sheet2!$B$3)),1,0),0)</f>
        <v>0</v>
      </c>
    </row>
    <row r="24" spans="1:10" ht="15.75" thickBot="1" x14ac:dyDescent="0.3">
      <c r="A24" s="48">
        <v>2019</v>
      </c>
      <c r="B24" s="12">
        <v>43736</v>
      </c>
      <c r="C24" s="4" t="s">
        <v>39</v>
      </c>
      <c r="D24" s="5">
        <v>1</v>
      </c>
      <c r="E24" s="5">
        <v>0</v>
      </c>
      <c r="F24" s="6" t="s">
        <v>0</v>
      </c>
      <c r="G24" s="44">
        <f>IF(C24="Leeds",D24,E24)</f>
        <v>0</v>
      </c>
      <c r="H24" s="44">
        <f>IF(C24="Leeds",E24,D24)</f>
        <v>1</v>
      </c>
      <c r="I24" s="30">
        <f>IF(D24&gt;E24,0,IF(D24=E24,1,IF(D24&lt;E24,3,"")))</f>
        <v>0</v>
      </c>
      <c r="J24">
        <f>IF(B24&gt;=DATE(Raw!A24, MONTH(Sheet2!$B$2), DAY(Sheet2!$B$2)), IF(Raw!B24&lt;=DATE(Raw!A24+1,MONTH(Sheet2!$B$3), DAY(Sheet2!$B$3)),1,0),0)</f>
        <v>0</v>
      </c>
    </row>
    <row r="25" spans="1:10" ht="15.75" thickBot="1" x14ac:dyDescent="0.3">
      <c r="A25" s="48">
        <v>2019</v>
      </c>
      <c r="B25" s="14">
        <v>43743</v>
      </c>
      <c r="C25" s="4" t="s">
        <v>20</v>
      </c>
      <c r="D25" s="5">
        <v>2</v>
      </c>
      <c r="E25" s="5">
        <v>1</v>
      </c>
      <c r="F25" s="6" t="s">
        <v>0</v>
      </c>
      <c r="G25" s="44">
        <f>IF(C25="Leeds",D25,E25)</f>
        <v>1</v>
      </c>
      <c r="H25" s="44">
        <f>IF(C25="Leeds",E25,D25)</f>
        <v>2</v>
      </c>
      <c r="I25" s="30">
        <f>IF(D25&gt;E25,0,IF(D25=E25,1,IF(D25&lt;E25,3,"")))</f>
        <v>0</v>
      </c>
      <c r="J25">
        <f>IF(B25&gt;=DATE(Raw!A25, MONTH(Sheet2!$B$2), DAY(Sheet2!$B$2)), IF(Raw!B25&lt;=DATE(Raw!A25+1,MONTH(Sheet2!$B$3), DAY(Sheet2!$B$3)),1,0),0)</f>
        <v>0</v>
      </c>
    </row>
    <row r="26" spans="1:10" ht="15.75" thickBot="1" x14ac:dyDescent="0.3">
      <c r="A26" s="48">
        <v>2019</v>
      </c>
      <c r="B26" s="14">
        <v>43760</v>
      </c>
      <c r="C26" s="4" t="s">
        <v>4</v>
      </c>
      <c r="D26" s="5">
        <v>1</v>
      </c>
      <c r="E26" s="5">
        <v>1</v>
      </c>
      <c r="F26" s="6" t="s">
        <v>0</v>
      </c>
      <c r="G26" s="44">
        <f>IF(C26="Leeds",D26,E26)</f>
        <v>1</v>
      </c>
      <c r="H26" s="44">
        <f>IF(C26="Leeds",E26,D26)</f>
        <v>1</v>
      </c>
      <c r="I26" s="30">
        <f>IF(D26&gt;E26,0,IF(D26=E26,1,IF(D26&lt;E26,3,"")))</f>
        <v>1</v>
      </c>
      <c r="J26">
        <f>IF(B26&gt;=DATE(Raw!A26, MONTH(Sheet2!$B$2), DAY(Sheet2!$B$2)), IF(Raw!B26&lt;=DATE(Raw!A26+1,MONTH(Sheet2!$B$3), DAY(Sheet2!$B$3)),1,0),0)</f>
        <v>0</v>
      </c>
    </row>
    <row r="27" spans="1:10" ht="15.75" thickBot="1" x14ac:dyDescent="0.3">
      <c r="A27" s="48">
        <v>2019</v>
      </c>
      <c r="B27" s="11">
        <v>43764</v>
      </c>
      <c r="C27" s="4" t="s">
        <v>21</v>
      </c>
      <c r="D27" s="5">
        <v>0</v>
      </c>
      <c r="E27" s="5">
        <v>0</v>
      </c>
      <c r="F27" s="6" t="s">
        <v>0</v>
      </c>
      <c r="G27" s="44">
        <f>IF(C27="Leeds",D27,E27)</f>
        <v>0</v>
      </c>
      <c r="H27" s="44">
        <f>IF(C27="Leeds",E27,D27)</f>
        <v>0</v>
      </c>
      <c r="I27" s="30">
        <f>IF(D27&gt;E27,0,IF(D27=E27,1,IF(D27&lt;E27,3,"")))</f>
        <v>1</v>
      </c>
      <c r="J27">
        <f>IF(B27&gt;=DATE(Raw!A27, MONTH(Sheet2!$B$2), DAY(Sheet2!$B$2)), IF(Raw!B27&lt;=DATE(Raw!A27+1,MONTH(Sheet2!$B$3), DAY(Sheet2!$B$3)),1,0),0)</f>
        <v>0</v>
      </c>
    </row>
    <row r="28" spans="1:10" ht="15.75" thickBot="1" x14ac:dyDescent="0.3">
      <c r="A28" s="48">
        <v>2019</v>
      </c>
      <c r="B28" s="12">
        <v>43792</v>
      </c>
      <c r="C28" s="4" t="s">
        <v>49</v>
      </c>
      <c r="D28" s="13">
        <v>1</v>
      </c>
      <c r="E28" s="13">
        <v>2</v>
      </c>
      <c r="F28" s="6" t="s">
        <v>0</v>
      </c>
      <c r="G28" s="44">
        <f>IF(C28="Leeds",D28,E28)</f>
        <v>2</v>
      </c>
      <c r="H28" s="44">
        <f>IF(C28="Leeds",E28,D28)</f>
        <v>1</v>
      </c>
      <c r="I28" s="30">
        <f>IF(D28&gt;E28,0,IF(D28=E28,1,IF(D28&lt;E28,3,"")))</f>
        <v>3</v>
      </c>
      <c r="J28">
        <f>IF(B28&gt;=DATE(Raw!A28, MONTH(Sheet2!$B$2), DAY(Sheet2!$B$2)), IF(Raw!B28&lt;=DATE(Raw!A28+1,MONTH(Sheet2!$B$3), DAY(Sheet2!$B$3)),1,0),0)</f>
        <v>0</v>
      </c>
    </row>
    <row r="29" spans="1:10" ht="15.75" thickBot="1" x14ac:dyDescent="0.3">
      <c r="A29" s="48">
        <v>2019</v>
      </c>
      <c r="B29" s="11">
        <v>43795</v>
      </c>
      <c r="C29" s="4" t="s">
        <v>10</v>
      </c>
      <c r="D29" s="5">
        <v>0</v>
      </c>
      <c r="E29" s="5">
        <v>1</v>
      </c>
      <c r="F29" s="6" t="s">
        <v>0</v>
      </c>
      <c r="G29" s="44">
        <f>IF(C29="Leeds",D29,E29)</f>
        <v>1</v>
      </c>
      <c r="H29" s="44">
        <f>IF(C29="Leeds",E29,D29)</f>
        <v>0</v>
      </c>
      <c r="I29" s="30">
        <f>IF(D29&gt;E29,0,IF(D29=E29,1,IF(D29&lt;E29,3,"")))</f>
        <v>3</v>
      </c>
      <c r="J29">
        <f>IF(B29&gt;=DATE(Raw!A29, MONTH(Sheet2!$B$2), DAY(Sheet2!$B$2)), IF(Raw!B29&lt;=DATE(Raw!A29+1,MONTH(Sheet2!$B$3), DAY(Sheet2!$B$3)),1,0),0)</f>
        <v>0</v>
      </c>
    </row>
    <row r="30" spans="1:10" ht="15.75" thickBot="1" x14ac:dyDescent="0.3">
      <c r="A30" s="48">
        <v>2019</v>
      </c>
      <c r="B30" s="11">
        <v>43806</v>
      </c>
      <c r="C30" s="4" t="s">
        <v>33</v>
      </c>
      <c r="D30" s="5">
        <v>0</v>
      </c>
      <c r="E30" s="5">
        <v>2</v>
      </c>
      <c r="F30" s="6" t="s">
        <v>0</v>
      </c>
      <c r="G30" s="44">
        <f>IF(C30="Leeds",D30,E30)</f>
        <v>2</v>
      </c>
      <c r="H30" s="44">
        <f>IF(C30="Leeds",E30,D30)</f>
        <v>0</v>
      </c>
      <c r="I30" s="30">
        <f>IF(D30&gt;E30,0,IF(D30=E30,1,IF(D30&lt;E30,3,"")))</f>
        <v>3</v>
      </c>
      <c r="J30">
        <f>IF(B30&gt;=DATE(Raw!A30, MONTH(Sheet2!$B$2), DAY(Sheet2!$B$2)), IF(Raw!B30&lt;=DATE(Raw!A30+1,MONTH(Sheet2!$B$3), DAY(Sheet2!$B$3)),1,0),0)</f>
        <v>0</v>
      </c>
    </row>
    <row r="31" spans="1:10" ht="15.75" thickBot="1" x14ac:dyDescent="0.3">
      <c r="A31" s="48">
        <v>2019</v>
      </c>
      <c r="B31" s="14">
        <v>43820</v>
      </c>
      <c r="C31" s="4" t="s">
        <v>25</v>
      </c>
      <c r="D31" s="5">
        <v>2</v>
      </c>
      <c r="E31" s="5">
        <v>1</v>
      </c>
      <c r="F31" s="6" t="s">
        <v>0</v>
      </c>
      <c r="G31" s="44">
        <f>IF(C31="Leeds",D31,E31)</f>
        <v>1</v>
      </c>
      <c r="H31" s="44">
        <f>IF(C31="Leeds",E31,D31)</f>
        <v>2</v>
      </c>
      <c r="I31" s="30">
        <f>IF(D31&gt;E31,0,IF(D31=E31,1,IF(D31&lt;E31,3,"")))</f>
        <v>0</v>
      </c>
      <c r="J31">
        <f>IF(B31&gt;=DATE(Raw!A31, MONTH(Sheet2!$B$2), DAY(Sheet2!$B$2)), IF(Raw!B31&lt;=DATE(Raw!A31+1,MONTH(Sheet2!$B$3), DAY(Sheet2!$B$3)),1,0),0)</f>
        <v>0</v>
      </c>
    </row>
    <row r="32" spans="1:10" ht="15.75" thickBot="1" x14ac:dyDescent="0.3">
      <c r="A32" s="48">
        <v>2019</v>
      </c>
      <c r="B32" s="14">
        <v>43828</v>
      </c>
      <c r="C32" s="4" t="s">
        <v>5</v>
      </c>
      <c r="D32" s="5">
        <v>4</v>
      </c>
      <c r="E32" s="5">
        <v>5</v>
      </c>
      <c r="F32" s="6" t="s">
        <v>0</v>
      </c>
      <c r="G32" s="44">
        <f>IF(C32="Leeds",D32,E32)</f>
        <v>5</v>
      </c>
      <c r="H32" s="44">
        <f>IF(C32="Leeds",E32,D32)</f>
        <v>4</v>
      </c>
      <c r="I32" s="30">
        <f>IF(D32&gt;E32,0,IF(D32=E32,1,IF(D32&lt;E32,3,"")))</f>
        <v>3</v>
      </c>
      <c r="J32">
        <f>IF(B32&gt;=DATE(Raw!A32, MONTH(Sheet2!$B$2), DAY(Sheet2!$B$2)), IF(Raw!B32&lt;=DATE(Raw!A32+1,MONTH(Sheet2!$B$3), DAY(Sheet2!$B$3)),1,0),0)</f>
        <v>1</v>
      </c>
    </row>
    <row r="33" spans="1:10" ht="15.75" thickBot="1" x14ac:dyDescent="0.3">
      <c r="A33" s="48">
        <v>2019</v>
      </c>
      <c r="B33" s="11">
        <v>43832</v>
      </c>
      <c r="C33" s="4" t="s">
        <v>18</v>
      </c>
      <c r="D33" s="5">
        <v>1</v>
      </c>
      <c r="E33" s="5">
        <v>1</v>
      </c>
      <c r="F33" s="6" t="s">
        <v>0</v>
      </c>
      <c r="G33" s="44">
        <f>IF(C33="Leeds",D33,E33)</f>
        <v>1</v>
      </c>
      <c r="H33" s="44">
        <f>IF(C33="Leeds",E33,D33)</f>
        <v>1</v>
      </c>
      <c r="I33" s="30">
        <f>IF(D33&gt;E33,0,IF(D33=E33,1,IF(D33&lt;E33,3,"")))</f>
        <v>1</v>
      </c>
      <c r="J33">
        <f>IF(B33&gt;=DATE(Raw!A33, MONTH(Sheet2!$B$2), DAY(Sheet2!$B$2)), IF(Raw!B33&lt;=DATE(Raw!A33+1,MONTH(Sheet2!$B$3), DAY(Sheet2!$B$3)),1,0),0)</f>
        <v>1</v>
      </c>
    </row>
    <row r="34" spans="1:10" ht="15.75" thickBot="1" x14ac:dyDescent="0.3">
      <c r="A34" s="48">
        <v>2019</v>
      </c>
      <c r="B34" s="11">
        <v>43848</v>
      </c>
      <c r="C34" s="4" t="s">
        <v>11</v>
      </c>
      <c r="D34" s="5">
        <v>1</v>
      </c>
      <c r="E34" s="5">
        <v>0</v>
      </c>
      <c r="F34" s="6" t="s">
        <v>0</v>
      </c>
      <c r="G34" s="44">
        <f>IF(C34="Leeds",D34,E34)</f>
        <v>0</v>
      </c>
      <c r="H34" s="44">
        <f>IF(C34="Leeds",E34,D34)</f>
        <v>1</v>
      </c>
      <c r="I34" s="30">
        <f>IF(D34&gt;E34,0,IF(D34=E34,1,IF(D34&lt;E34,3,"")))</f>
        <v>0</v>
      </c>
      <c r="J34">
        <f>IF(B34&gt;=DATE(Raw!A34, MONTH(Sheet2!$B$2), DAY(Sheet2!$B$2)), IF(Raw!B34&lt;=DATE(Raw!A34+1,MONTH(Sheet2!$B$3), DAY(Sheet2!$B$3)),1,0),0)</f>
        <v>1</v>
      </c>
    </row>
    <row r="35" spans="1:10" ht="15.75" thickBot="1" x14ac:dyDescent="0.3">
      <c r="A35" s="48">
        <v>2019</v>
      </c>
      <c r="B35" s="14">
        <v>43869</v>
      </c>
      <c r="C35" s="4" t="s">
        <v>8</v>
      </c>
      <c r="D35" s="13">
        <v>2</v>
      </c>
      <c r="E35" s="13">
        <v>0</v>
      </c>
      <c r="F35" s="6" t="s">
        <v>0</v>
      </c>
      <c r="G35" s="44">
        <f>IF(C35="Leeds",D35,E35)</f>
        <v>0</v>
      </c>
      <c r="H35" s="44">
        <f>IF(C35="Leeds",E35,D35)</f>
        <v>2</v>
      </c>
      <c r="I35" s="30">
        <f>IF(D35&gt;E35,0,IF(D35=E35,1,IF(D35&lt;E35,3,"")))</f>
        <v>0</v>
      </c>
      <c r="J35">
        <f>IF(B35&gt;=DATE(Raw!A35, MONTH(Sheet2!$B$2), DAY(Sheet2!$B$2)), IF(Raw!B35&lt;=DATE(Raw!A35+1,MONTH(Sheet2!$B$3), DAY(Sheet2!$B$3)),1,0),0)</f>
        <v>0</v>
      </c>
    </row>
    <row r="36" spans="1:10" ht="15.75" thickBot="1" x14ac:dyDescent="0.3">
      <c r="A36" s="48">
        <v>2019</v>
      </c>
      <c r="B36" s="11">
        <v>43872</v>
      </c>
      <c r="C36" s="4" t="s">
        <v>6</v>
      </c>
      <c r="D36" s="5">
        <v>1</v>
      </c>
      <c r="E36" s="5">
        <v>1</v>
      </c>
      <c r="F36" s="6" t="s">
        <v>0</v>
      </c>
      <c r="G36" s="44">
        <f>IF(C36="Leeds",D36,E36)</f>
        <v>1</v>
      </c>
      <c r="H36" s="44">
        <f>IF(C36="Leeds",E36,D36)</f>
        <v>1</v>
      </c>
      <c r="I36" s="30">
        <f>IF(D36&gt;E36,0,IF(D36=E36,1,IF(D36&lt;E36,3,"")))</f>
        <v>1</v>
      </c>
      <c r="J36">
        <f>IF(B36&gt;=DATE(Raw!A36, MONTH(Sheet2!$B$2), DAY(Sheet2!$B$2)), IF(Raw!B36&lt;=DATE(Raw!A36+1,MONTH(Sheet2!$B$3), DAY(Sheet2!$B$3)),1,0),0)</f>
        <v>0</v>
      </c>
    </row>
    <row r="37" spans="1:10" ht="15.75" thickBot="1" x14ac:dyDescent="0.3">
      <c r="A37" s="48">
        <v>2019</v>
      </c>
      <c r="B37" s="20">
        <v>43894</v>
      </c>
      <c r="C37" s="16" t="s">
        <v>3</v>
      </c>
      <c r="D37" s="17">
        <v>0</v>
      </c>
      <c r="E37" s="17">
        <v>1</v>
      </c>
      <c r="F37" s="18" t="s">
        <v>0</v>
      </c>
      <c r="G37" s="44">
        <f>IF(C37="Leeds",D37,E37)</f>
        <v>1</v>
      </c>
      <c r="H37" s="44">
        <f>IF(C37="Leeds",E37,D37)</f>
        <v>0</v>
      </c>
      <c r="I37" s="30">
        <f>IF(D37&gt;E37,0,IF(D37=E37,1,IF(D37&lt;E37,3,"")))</f>
        <v>3</v>
      </c>
      <c r="J37">
        <f>IF(B37&gt;=DATE(Raw!A37, MONTH(Sheet2!$B$2), DAY(Sheet2!$B$2)), IF(Raw!B37&lt;=DATE(Raw!A37+1,MONTH(Sheet2!$B$3), DAY(Sheet2!$B$3)),1,0),0)</f>
        <v>0</v>
      </c>
    </row>
    <row r="38" spans="1:10" ht="15.75" thickBot="1" x14ac:dyDescent="0.3">
      <c r="A38" s="48">
        <v>2019</v>
      </c>
      <c r="B38" s="15">
        <v>43890</v>
      </c>
      <c r="C38" s="16" t="s">
        <v>13</v>
      </c>
      <c r="D38" s="17">
        <v>0</v>
      </c>
      <c r="E38" s="17">
        <v>4</v>
      </c>
      <c r="F38" s="18" t="s">
        <v>0</v>
      </c>
      <c r="G38" s="44">
        <f>IF(C38="Leeds",D38,E38)</f>
        <v>4</v>
      </c>
      <c r="H38" s="44">
        <f>IF(C38="Leeds",E38,D38)</f>
        <v>0</v>
      </c>
      <c r="I38" s="30">
        <f>IF(D38&gt;E38,0,IF(D38=E38,1,IF(D38&lt;E38,3,"")))</f>
        <v>3</v>
      </c>
      <c r="J38">
        <f>IF(B38&gt;=DATE(Raw!A38, MONTH(Sheet2!$B$2), DAY(Sheet2!$B$2)), IF(Raw!B38&lt;=DATE(Raw!A38+1,MONTH(Sheet2!$B$3), DAY(Sheet2!$B$3)),1,0),0)</f>
        <v>0</v>
      </c>
    </row>
    <row r="39" spans="1:10" x14ac:dyDescent="0.25">
      <c r="A39" s="1">
        <v>2018</v>
      </c>
      <c r="B39" s="3">
        <v>43317</v>
      </c>
      <c r="C39" s="4" t="s">
        <v>0</v>
      </c>
      <c r="D39" s="5">
        <v>3</v>
      </c>
      <c r="E39" s="5">
        <v>1</v>
      </c>
      <c r="F39" s="6" t="s">
        <v>1</v>
      </c>
      <c r="G39" s="44">
        <f>IF(C39="Leeds",D39,E39)</f>
        <v>3</v>
      </c>
      <c r="H39" s="44">
        <f>IF(C39="Leeds",E39,D39)</f>
        <v>1</v>
      </c>
      <c r="I39" s="30">
        <f>IF(D39&lt;E39,0,IF(D39=E39,1,IF(D39&gt;E39,3,"")))</f>
        <v>3</v>
      </c>
      <c r="J39">
        <f>IF(B39&gt;=DATE(Raw!A39, MONTH(Sheet2!$B$2), DAY(Sheet2!$B$2)), IF(Raw!B39&lt;=DATE(Raw!A39+1,MONTH(Sheet2!$B$3), DAY(Sheet2!$B$3)),1,0),0)</f>
        <v>0</v>
      </c>
    </row>
    <row r="40" spans="1:10" ht="15.75" thickBot="1" x14ac:dyDescent="0.3">
      <c r="A40" s="1">
        <v>2018</v>
      </c>
      <c r="B40" s="8">
        <v>43330</v>
      </c>
      <c r="C40" s="9" t="s">
        <v>0</v>
      </c>
      <c r="D40" s="5">
        <v>2</v>
      </c>
      <c r="E40" s="5">
        <v>0</v>
      </c>
      <c r="F40" s="10" t="s">
        <v>2</v>
      </c>
      <c r="G40" s="44">
        <f>IF(C40="Leeds",D40,E40)</f>
        <v>2</v>
      </c>
      <c r="H40" s="44">
        <f>IF(C40="Leeds",E40,D40)</f>
        <v>0</v>
      </c>
      <c r="I40" s="30">
        <f>IF(D40&lt;E40,0,IF(D40=E40,1,IF(D40&gt;E40,3,"")))</f>
        <v>3</v>
      </c>
      <c r="J40">
        <f>IF(B40&gt;=DATE(Raw!A40, MONTH(Sheet2!$B$2), DAY(Sheet2!$B$2)), IF(Raw!B40&lt;=DATE(Raw!A40+1,MONTH(Sheet2!$B$3), DAY(Sheet2!$B$3)),1,0),0)</f>
        <v>0</v>
      </c>
    </row>
    <row r="41" spans="1:10" ht="15.75" thickBot="1" x14ac:dyDescent="0.3">
      <c r="A41" s="1">
        <v>2018</v>
      </c>
      <c r="B41" s="11">
        <v>43344</v>
      </c>
      <c r="C41" s="4" t="s">
        <v>0</v>
      </c>
      <c r="D41" s="5">
        <v>0</v>
      </c>
      <c r="E41" s="5">
        <v>0</v>
      </c>
      <c r="F41" s="6" t="s">
        <v>3</v>
      </c>
      <c r="G41" s="44">
        <f>IF(C41="Leeds",D41,E41)</f>
        <v>0</v>
      </c>
      <c r="H41" s="44">
        <f>IF(C41="Leeds",E41,D41)</f>
        <v>0</v>
      </c>
      <c r="I41" s="30">
        <f>IF(D41&lt;E41,0,IF(D41=E41,1,IF(D41&gt;E41,3,"")))</f>
        <v>1</v>
      </c>
      <c r="J41">
        <f>IF(B41&gt;=DATE(Raw!A41, MONTH(Sheet2!$B$2), DAY(Sheet2!$B$2)), IF(Raw!B41&lt;=DATE(Raw!A41+1,MONTH(Sheet2!$B$3), DAY(Sheet2!$B$3)),1,0),0)</f>
        <v>0</v>
      </c>
    </row>
    <row r="42" spans="1:10" ht="15.75" thickBot="1" x14ac:dyDescent="0.3">
      <c r="A42" s="1">
        <v>2018</v>
      </c>
      <c r="B42" s="11">
        <v>43361</v>
      </c>
      <c r="C42" s="4" t="s">
        <v>0</v>
      </c>
      <c r="D42" s="5">
        <v>3</v>
      </c>
      <c r="E42" s="5">
        <v>0</v>
      </c>
      <c r="F42" s="6" t="s">
        <v>4</v>
      </c>
      <c r="G42" s="44">
        <f>IF(C42="Leeds",D42,E42)</f>
        <v>3</v>
      </c>
      <c r="H42" s="44">
        <f>IF(C42="Leeds",E42,D42)</f>
        <v>0</v>
      </c>
      <c r="I42" s="30">
        <f>IF(D42&lt;E42,0,IF(D42=E42,1,IF(D42&gt;E42,3,"")))</f>
        <v>3</v>
      </c>
      <c r="J42">
        <f>IF(B42&gt;=DATE(Raw!A42, MONTH(Sheet2!$B$2), DAY(Sheet2!$B$2)), IF(Raw!B42&lt;=DATE(Raw!A42+1,MONTH(Sheet2!$B$3), DAY(Sheet2!$B$3)),1,0),0)</f>
        <v>0</v>
      </c>
    </row>
    <row r="43" spans="1:10" ht="15.75" thickBot="1" x14ac:dyDescent="0.3">
      <c r="A43" s="1">
        <v>2018</v>
      </c>
      <c r="B43" s="12">
        <v>43365</v>
      </c>
      <c r="C43" s="4" t="s">
        <v>0</v>
      </c>
      <c r="D43" s="13">
        <v>1</v>
      </c>
      <c r="E43" s="13">
        <v>2</v>
      </c>
      <c r="F43" s="6" t="s">
        <v>5</v>
      </c>
      <c r="G43" s="44">
        <f>IF(C43="Leeds",D43,E43)</f>
        <v>1</v>
      </c>
      <c r="H43" s="44">
        <f>IF(C43="Leeds",E43,D43)</f>
        <v>2</v>
      </c>
      <c r="I43" s="30">
        <f>IF(D43&lt;E43,0,IF(D43=E43,1,IF(D43&gt;E43,3,"")))</f>
        <v>0</v>
      </c>
      <c r="J43">
        <f>IF(B43&gt;=DATE(Raw!A43, MONTH(Sheet2!$B$2), DAY(Sheet2!$B$2)), IF(Raw!B43&lt;=DATE(Raw!A43+1,MONTH(Sheet2!$B$3), DAY(Sheet2!$B$3)),1,0),0)</f>
        <v>0</v>
      </c>
    </row>
    <row r="44" spans="1:10" ht="15.75" thickBot="1" x14ac:dyDescent="0.3">
      <c r="A44" s="1">
        <v>2018</v>
      </c>
      <c r="B44" s="11">
        <v>43379</v>
      </c>
      <c r="C44" s="4" t="s">
        <v>0</v>
      </c>
      <c r="D44" s="5">
        <v>1</v>
      </c>
      <c r="E44" s="5">
        <v>1</v>
      </c>
      <c r="F44" s="6" t="s">
        <v>6</v>
      </c>
      <c r="G44" s="44">
        <f>IF(C44="Leeds",D44,E44)</f>
        <v>1</v>
      </c>
      <c r="H44" s="44">
        <f>IF(C44="Leeds",E44,D44)</f>
        <v>1</v>
      </c>
      <c r="I44" s="30">
        <f>IF(D44&lt;E44,0,IF(D44=E44,1,IF(D44&gt;E44,3,"")))</f>
        <v>1</v>
      </c>
      <c r="J44">
        <f>IF(B44&gt;=DATE(Raw!A44, MONTH(Sheet2!$B$2), DAY(Sheet2!$B$2)), IF(Raw!B44&lt;=DATE(Raw!A44+1,MONTH(Sheet2!$B$3), DAY(Sheet2!$B$3)),1,0),0)</f>
        <v>0</v>
      </c>
    </row>
    <row r="45" spans="1:10" ht="15.75" thickBot="1" x14ac:dyDescent="0.3">
      <c r="A45" s="1">
        <v>2018</v>
      </c>
      <c r="B45" s="11">
        <v>43397</v>
      </c>
      <c r="C45" s="4" t="s">
        <v>0</v>
      </c>
      <c r="D45" s="5">
        <v>2</v>
      </c>
      <c r="E45" s="5">
        <v>0</v>
      </c>
      <c r="F45" s="6" t="s">
        <v>7</v>
      </c>
      <c r="G45" s="44">
        <f>IF(C45="Leeds",D45,E45)</f>
        <v>2</v>
      </c>
      <c r="H45" s="44">
        <f>IF(C45="Leeds",E45,D45)</f>
        <v>0</v>
      </c>
      <c r="I45" s="30">
        <f>IF(D45&lt;E45,0,IF(D45=E45,1,IF(D45&gt;E45,3,"")))</f>
        <v>3</v>
      </c>
      <c r="J45">
        <f>IF(B45&gt;=DATE(Raw!A45, MONTH(Sheet2!$B$2), DAY(Sheet2!$B$2)), IF(Raw!B45&lt;=DATE(Raw!A45+1,MONTH(Sheet2!$B$3), DAY(Sheet2!$B$3)),1,0),0)</f>
        <v>0</v>
      </c>
    </row>
    <row r="46" spans="1:10" ht="15.75" thickBot="1" x14ac:dyDescent="0.3">
      <c r="A46" s="1">
        <v>2018</v>
      </c>
      <c r="B46" s="12">
        <v>43400</v>
      </c>
      <c r="C46" s="4" t="s">
        <v>0</v>
      </c>
      <c r="D46" s="5">
        <v>1</v>
      </c>
      <c r="E46" s="5">
        <v>1</v>
      </c>
      <c r="F46" s="6" t="s">
        <v>8</v>
      </c>
      <c r="G46" s="44">
        <f>IF(C46="Leeds",D46,E46)</f>
        <v>1</v>
      </c>
      <c r="H46" s="44">
        <f>IF(C46="Leeds",E46,D46)</f>
        <v>1</v>
      </c>
      <c r="I46" s="30">
        <f>IF(D46&lt;E46,0,IF(D46=E46,1,IF(D46&gt;E46,3,"")))</f>
        <v>1</v>
      </c>
      <c r="J46">
        <f>IF(B46&gt;=DATE(Raw!A46, MONTH(Sheet2!$B$2), DAY(Sheet2!$B$2)), IF(Raw!B46&lt;=DATE(Raw!A46+1,MONTH(Sheet2!$B$3), DAY(Sheet2!$B$3)),1,0),0)</f>
        <v>0</v>
      </c>
    </row>
    <row r="47" spans="1:10" ht="15.75" thickBot="1" x14ac:dyDescent="0.3">
      <c r="A47" s="1">
        <v>2018</v>
      </c>
      <c r="B47" s="11">
        <v>43428</v>
      </c>
      <c r="C47" s="4" t="s">
        <v>0</v>
      </c>
      <c r="D47" s="5">
        <v>2</v>
      </c>
      <c r="E47" s="5">
        <v>0</v>
      </c>
      <c r="F47" s="6" t="s">
        <v>9</v>
      </c>
      <c r="G47" s="44">
        <f>IF(C47="Leeds",D47,E47)</f>
        <v>2</v>
      </c>
      <c r="H47" s="44">
        <f>IF(C47="Leeds",E47,D47)</f>
        <v>0</v>
      </c>
      <c r="I47" s="30">
        <f>IF(D47&lt;E47,0,IF(D47=E47,1,IF(D47&gt;E47,3,"")))</f>
        <v>3</v>
      </c>
      <c r="J47">
        <f>IF(B47&gt;=DATE(Raw!A47, MONTH(Sheet2!$B$2), DAY(Sheet2!$B$2)), IF(Raw!B47&lt;=DATE(Raw!A47+1,MONTH(Sheet2!$B$3), DAY(Sheet2!$B$3)),1,0),0)</f>
        <v>0</v>
      </c>
    </row>
    <row r="48" spans="1:10" ht="15.75" thickBot="1" x14ac:dyDescent="0.3">
      <c r="A48" s="1">
        <v>2018</v>
      </c>
      <c r="B48" s="12">
        <v>43431</v>
      </c>
      <c r="C48" s="4" t="s">
        <v>0</v>
      </c>
      <c r="D48" s="5">
        <v>1</v>
      </c>
      <c r="E48" s="5">
        <v>0</v>
      </c>
      <c r="F48" s="6" t="s">
        <v>10</v>
      </c>
      <c r="G48" s="44">
        <f>IF(C48="Leeds",D48,E48)</f>
        <v>1</v>
      </c>
      <c r="H48" s="44">
        <f>IF(C48="Leeds",E48,D48)</f>
        <v>0</v>
      </c>
      <c r="I48" s="30">
        <f>IF(D48&lt;E48,0,IF(D48=E48,1,IF(D48&gt;E48,3,"")))</f>
        <v>3</v>
      </c>
      <c r="J48">
        <f>IF(B48&gt;=DATE(Raw!A48, MONTH(Sheet2!$B$2), DAY(Sheet2!$B$2)), IF(Raw!B48&lt;=DATE(Raw!A48+1,MONTH(Sheet2!$B$3), DAY(Sheet2!$B$3)),1,0),0)</f>
        <v>0</v>
      </c>
    </row>
    <row r="49" spans="1:10" ht="15.75" thickBot="1" x14ac:dyDescent="0.3">
      <c r="A49" s="1">
        <v>2018</v>
      </c>
      <c r="B49" s="14">
        <v>43442</v>
      </c>
      <c r="C49" s="4" t="s">
        <v>0</v>
      </c>
      <c r="D49" s="5">
        <v>2</v>
      </c>
      <c r="E49" s="5">
        <v>1</v>
      </c>
      <c r="F49" s="6" t="s">
        <v>11</v>
      </c>
      <c r="G49" s="44">
        <f>IF(C49="Leeds",D49,E49)</f>
        <v>2</v>
      </c>
      <c r="H49" s="44">
        <f>IF(C49="Leeds",E49,D49)</f>
        <v>1</v>
      </c>
      <c r="I49" s="30">
        <f>IF(D49&lt;E49,0,IF(D49=E49,1,IF(D49&gt;E49,3,"")))</f>
        <v>3</v>
      </c>
      <c r="J49">
        <f>IF(B49&gt;=DATE(Raw!A49, MONTH(Sheet2!$B$2), DAY(Sheet2!$B$2)), IF(Raw!B49&lt;=DATE(Raw!A49+1,MONTH(Sheet2!$B$3), DAY(Sheet2!$B$3)),1,0),0)</f>
        <v>0</v>
      </c>
    </row>
    <row r="50" spans="1:10" ht="15.75" thickBot="1" x14ac:dyDescent="0.3">
      <c r="A50" s="1">
        <v>2018</v>
      </c>
      <c r="B50" s="11">
        <v>43460</v>
      </c>
      <c r="C50" s="4" t="s">
        <v>0</v>
      </c>
      <c r="D50" s="13">
        <v>3</v>
      </c>
      <c r="E50" s="13">
        <v>2</v>
      </c>
      <c r="F50" s="6" t="s">
        <v>12</v>
      </c>
      <c r="G50" s="44">
        <f>IF(C50="Leeds",D50,E50)</f>
        <v>3</v>
      </c>
      <c r="H50" s="44">
        <f>IF(C50="Leeds",E50,D50)</f>
        <v>2</v>
      </c>
      <c r="I50" s="30">
        <f>IF(D50&lt;E50,0,IF(D50=E50,1,IF(D50&gt;E50,3,"")))</f>
        <v>3</v>
      </c>
      <c r="J50">
        <f>IF(B50&gt;=DATE(Raw!A50, MONTH(Sheet2!$B$2), DAY(Sheet2!$B$2)), IF(Raw!B50&lt;=DATE(Raw!A50+1,MONTH(Sheet2!$B$3), DAY(Sheet2!$B$3)),1,0),0)</f>
        <v>1</v>
      </c>
    </row>
    <row r="51" spans="1:10" ht="15.75" thickBot="1" x14ac:dyDescent="0.3">
      <c r="A51" s="1">
        <v>2018</v>
      </c>
      <c r="B51" s="12">
        <v>43463</v>
      </c>
      <c r="C51" s="4" t="s">
        <v>0</v>
      </c>
      <c r="D51" s="5">
        <v>0</v>
      </c>
      <c r="E51" s="5">
        <v>2</v>
      </c>
      <c r="F51" s="6" t="s">
        <v>13</v>
      </c>
      <c r="G51" s="44">
        <f>IF(C51="Leeds",D51,E51)</f>
        <v>0</v>
      </c>
      <c r="H51" s="44">
        <f>IF(C51="Leeds",E51,D51)</f>
        <v>2</v>
      </c>
      <c r="I51" s="30">
        <f>IF(D51&lt;E51,0,IF(D51=E51,1,IF(D51&gt;E51,3,"")))</f>
        <v>0</v>
      </c>
      <c r="J51">
        <f>IF(B51&gt;=DATE(Raw!A51, MONTH(Sheet2!$B$2), DAY(Sheet2!$B$2)), IF(Raw!B51&lt;=DATE(Raw!A51+1,MONTH(Sheet2!$B$3), DAY(Sheet2!$B$3)),1,0),0)</f>
        <v>1</v>
      </c>
    </row>
    <row r="52" spans="1:10" ht="15.75" thickBot="1" x14ac:dyDescent="0.3">
      <c r="A52" s="1">
        <v>2018</v>
      </c>
      <c r="B52" s="12">
        <v>43477</v>
      </c>
      <c r="C52" s="4" t="s">
        <v>0</v>
      </c>
      <c r="D52" s="13">
        <v>2</v>
      </c>
      <c r="E52" s="13">
        <v>0</v>
      </c>
      <c r="F52" s="6" t="s">
        <v>14</v>
      </c>
      <c r="G52" s="44">
        <f>IF(C52="Leeds",D52,E52)</f>
        <v>2</v>
      </c>
      <c r="H52" s="44">
        <f>IF(C52="Leeds",E52,D52)</f>
        <v>0</v>
      </c>
      <c r="I52" s="30">
        <f>IF(D52&lt;E52,0,IF(D52=E52,1,IF(D52&gt;E52,3,"")))</f>
        <v>3</v>
      </c>
      <c r="J52">
        <f>IF(B52&gt;=DATE(Raw!A52, MONTH(Sheet2!$B$2), DAY(Sheet2!$B$2)), IF(Raw!B52&lt;=DATE(Raw!A52+1,MONTH(Sheet2!$B$3), DAY(Sheet2!$B$3)),1,0),0)</f>
        <v>1</v>
      </c>
    </row>
    <row r="53" spans="1:10" ht="15.75" thickBot="1" x14ac:dyDescent="0.3">
      <c r="A53" s="1">
        <v>2018</v>
      </c>
      <c r="B53" s="11">
        <v>43498</v>
      </c>
      <c r="C53" s="4" t="s">
        <v>0</v>
      </c>
      <c r="D53" s="5">
        <v>1</v>
      </c>
      <c r="E53" s="5">
        <v>3</v>
      </c>
      <c r="F53" s="6" t="s">
        <v>15</v>
      </c>
      <c r="G53" s="44">
        <f>IF(C53="Leeds",D53,E53)</f>
        <v>1</v>
      </c>
      <c r="H53" s="44">
        <f>IF(C53="Leeds",E53,D53)</f>
        <v>3</v>
      </c>
      <c r="I53" s="30">
        <f>IF(D53&lt;E53,0,IF(D53=E53,1,IF(D53&gt;E53,3,"")))</f>
        <v>0</v>
      </c>
      <c r="J53">
        <f>IF(B53&gt;=DATE(Raw!A53, MONTH(Sheet2!$B$2), DAY(Sheet2!$B$2)), IF(Raw!B53&lt;=DATE(Raw!A53+1,MONTH(Sheet2!$B$3), DAY(Sheet2!$B$3)),1,0),0)</f>
        <v>0</v>
      </c>
    </row>
    <row r="54" spans="1:10" ht="15.75" thickBot="1" x14ac:dyDescent="0.3">
      <c r="A54" s="1">
        <v>2018</v>
      </c>
      <c r="B54" s="15">
        <v>43509</v>
      </c>
      <c r="C54" s="16" t="s">
        <v>0</v>
      </c>
      <c r="D54" s="17">
        <v>2</v>
      </c>
      <c r="E54" s="17">
        <v>1</v>
      </c>
      <c r="F54" s="18" t="s">
        <v>16</v>
      </c>
      <c r="G54" s="44">
        <f>IF(C54="Leeds",D54,E54)</f>
        <v>2</v>
      </c>
      <c r="H54" s="44">
        <f>IF(C54="Leeds",E54,D54)</f>
        <v>1</v>
      </c>
      <c r="I54" s="30">
        <f>IF(D54&lt;E54,0,IF(D54=E54,1,IF(D54&gt;E54,3,"")))</f>
        <v>3</v>
      </c>
      <c r="J54">
        <f>IF(B54&gt;=DATE(Raw!A54, MONTH(Sheet2!$B$2), DAY(Sheet2!$B$2)), IF(Raw!B54&lt;=DATE(Raw!A54+1,MONTH(Sheet2!$B$3), DAY(Sheet2!$B$3)),1,0),0)</f>
        <v>0</v>
      </c>
    </row>
    <row r="55" spans="1:10" ht="15.75" thickBot="1" x14ac:dyDescent="0.3">
      <c r="A55" s="1">
        <v>2018</v>
      </c>
      <c r="B55" s="15">
        <v>43519</v>
      </c>
      <c r="C55" s="16" t="s">
        <v>0</v>
      </c>
      <c r="D55" s="17">
        <v>2</v>
      </c>
      <c r="E55" s="17">
        <v>1</v>
      </c>
      <c r="F55" s="18" t="s">
        <v>17</v>
      </c>
      <c r="G55" s="44">
        <f>IF(C55="Leeds",D55,E55)</f>
        <v>2</v>
      </c>
      <c r="H55" s="44">
        <f>IF(C55="Leeds",E55,D55)</f>
        <v>1</v>
      </c>
      <c r="I55" s="30">
        <f>IF(D55&lt;E55,0,IF(D55=E55,1,IF(D55&gt;E55,3,"")))</f>
        <v>3</v>
      </c>
      <c r="J55">
        <f>IF(B55&gt;=DATE(Raw!A55, MONTH(Sheet2!$B$2), DAY(Sheet2!$B$2)), IF(Raw!B55&lt;=DATE(Raw!A55+1,MONTH(Sheet2!$B$3), DAY(Sheet2!$B$3)),1,0),0)</f>
        <v>0</v>
      </c>
    </row>
    <row r="56" spans="1:10" ht="15.75" thickBot="1" x14ac:dyDescent="0.3">
      <c r="A56" s="1">
        <v>2018</v>
      </c>
      <c r="B56" s="20">
        <v>43525</v>
      </c>
      <c r="C56" s="16" t="s">
        <v>0</v>
      </c>
      <c r="D56" s="17">
        <v>4</v>
      </c>
      <c r="E56" s="17">
        <v>0</v>
      </c>
      <c r="F56" s="18" t="s">
        <v>18</v>
      </c>
      <c r="G56" s="44">
        <f>IF(C56="Leeds",D56,E56)</f>
        <v>4</v>
      </c>
      <c r="H56" s="44">
        <f>IF(C56="Leeds",E56,D56)</f>
        <v>0</v>
      </c>
      <c r="I56" s="30">
        <f>IF(D56&lt;E56,0,IF(D56=E56,1,IF(D56&gt;E56,3,"")))</f>
        <v>3</v>
      </c>
      <c r="J56">
        <f>IF(B56&gt;=DATE(Raw!A56, MONTH(Sheet2!$B$2), DAY(Sheet2!$B$2)), IF(Raw!B56&lt;=DATE(Raw!A56+1,MONTH(Sheet2!$B$3), DAY(Sheet2!$B$3)),1,0),0)</f>
        <v>0</v>
      </c>
    </row>
    <row r="57" spans="1:10" ht="15.75" thickBot="1" x14ac:dyDescent="0.3">
      <c r="A57" s="1">
        <v>2018</v>
      </c>
      <c r="B57" s="15">
        <v>43540</v>
      </c>
      <c r="C57" s="16" t="s">
        <v>0</v>
      </c>
      <c r="D57" s="17">
        <v>0</v>
      </c>
      <c r="E57" s="17">
        <v>1</v>
      </c>
      <c r="F57" s="18" t="s">
        <v>19</v>
      </c>
      <c r="G57" s="44">
        <f>IF(C57="Leeds",D57,E57)</f>
        <v>0</v>
      </c>
      <c r="H57" s="44">
        <f>IF(C57="Leeds",E57,D57)</f>
        <v>1</v>
      </c>
      <c r="I57" s="30">
        <f>IF(D57&lt;E57,0,IF(D57=E57,1,IF(D57&gt;E57,3,"")))</f>
        <v>0</v>
      </c>
      <c r="J57">
        <f>IF(B57&gt;=DATE(Raw!A57, MONTH(Sheet2!$B$2), DAY(Sheet2!$B$2)), IF(Raw!B57&lt;=DATE(Raw!A57+1,MONTH(Sheet2!$B$3), DAY(Sheet2!$B$3)),1,0),0)</f>
        <v>0</v>
      </c>
    </row>
    <row r="58" spans="1:10" ht="15.75" thickBot="1" x14ac:dyDescent="0.3">
      <c r="A58" s="1">
        <v>2018</v>
      </c>
      <c r="B58" s="20">
        <v>43554</v>
      </c>
      <c r="C58" s="16" t="s">
        <v>0</v>
      </c>
      <c r="D58" s="17">
        <v>3</v>
      </c>
      <c r="E58" s="17">
        <v>2</v>
      </c>
      <c r="F58" s="18" t="s">
        <v>20</v>
      </c>
      <c r="G58" s="44">
        <f>IF(C58="Leeds",D58,E58)</f>
        <v>3</v>
      </c>
      <c r="H58" s="44">
        <f>IF(C58="Leeds",E58,D58)</f>
        <v>2</v>
      </c>
      <c r="I58" s="30">
        <f>IF(D58&lt;E58,0,IF(D58=E58,1,IF(D58&gt;E58,3,"")))</f>
        <v>3</v>
      </c>
      <c r="J58">
        <f>IF(B58&gt;=DATE(Raw!A58, MONTH(Sheet2!$B$2), DAY(Sheet2!$B$2)), IF(Raw!B58&lt;=DATE(Raw!A58+1,MONTH(Sheet2!$B$3), DAY(Sheet2!$B$3)),1,0),0)</f>
        <v>0</v>
      </c>
    </row>
    <row r="59" spans="1:10" ht="15.75" thickBot="1" x14ac:dyDescent="0.3">
      <c r="A59" s="1">
        <v>2018</v>
      </c>
      <c r="B59" s="15">
        <v>43568</v>
      </c>
      <c r="C59" s="16" t="s">
        <v>0</v>
      </c>
      <c r="D59" s="17">
        <v>1</v>
      </c>
      <c r="E59" s="17">
        <v>0</v>
      </c>
      <c r="F59" s="18" t="s">
        <v>21</v>
      </c>
      <c r="G59" s="44">
        <f>IF(C59="Leeds",D59,E59)</f>
        <v>1</v>
      </c>
      <c r="H59" s="44">
        <f>IF(C59="Leeds",E59,D59)</f>
        <v>0</v>
      </c>
      <c r="I59" s="30">
        <f>IF(D59&lt;E59,0,IF(D59=E59,1,IF(D59&gt;E59,3,"")))</f>
        <v>3</v>
      </c>
      <c r="J59">
        <f>IF(B59&gt;=DATE(Raw!A59, MONTH(Sheet2!$B$2), DAY(Sheet2!$B$2)), IF(Raw!B59&lt;=DATE(Raw!A59+1,MONTH(Sheet2!$B$3), DAY(Sheet2!$B$3)),1,0),0)</f>
        <v>0</v>
      </c>
    </row>
    <row r="60" spans="1:10" ht="15.75" thickBot="1" x14ac:dyDescent="0.3">
      <c r="A60" s="1">
        <v>2018</v>
      </c>
      <c r="B60" s="20">
        <v>43574</v>
      </c>
      <c r="C60" s="16" t="s">
        <v>0</v>
      </c>
      <c r="D60" s="17">
        <v>1</v>
      </c>
      <c r="E60" s="17">
        <v>2</v>
      </c>
      <c r="F60" s="18" t="s">
        <v>22</v>
      </c>
      <c r="G60" s="44">
        <f>IF(C60="Leeds",D60,E60)</f>
        <v>1</v>
      </c>
      <c r="H60" s="44">
        <f>IF(C60="Leeds",E60,D60)</f>
        <v>2</v>
      </c>
      <c r="I60" s="30">
        <f>IF(D60&lt;E60,0,IF(D60=E60,1,IF(D60&gt;E60,3,"")))</f>
        <v>0</v>
      </c>
      <c r="J60">
        <f>IF(B60&gt;=DATE(Raw!A60, MONTH(Sheet2!$B$2), DAY(Sheet2!$B$2)), IF(Raw!B60&lt;=DATE(Raw!A60+1,MONTH(Sheet2!$B$3), DAY(Sheet2!$B$3)),1,0),0)</f>
        <v>0</v>
      </c>
    </row>
    <row r="61" spans="1:10" ht="15.75" thickBot="1" x14ac:dyDescent="0.3">
      <c r="A61" s="1">
        <v>2018</v>
      </c>
      <c r="B61" s="20">
        <v>43583</v>
      </c>
      <c r="C61" s="16" t="s">
        <v>0</v>
      </c>
      <c r="D61" s="17">
        <v>1</v>
      </c>
      <c r="E61" s="17">
        <v>1</v>
      </c>
      <c r="F61" s="18" t="s">
        <v>23</v>
      </c>
      <c r="G61" s="44">
        <f>IF(C61="Leeds",D61,E61)</f>
        <v>1</v>
      </c>
      <c r="H61" s="44">
        <f>IF(C61="Leeds",E61,D61)</f>
        <v>1</v>
      </c>
      <c r="I61" s="30">
        <f>IF(D61&lt;E61,0,IF(D61=E61,1,IF(D61&gt;E61,3,"")))</f>
        <v>1</v>
      </c>
      <c r="J61">
        <f>IF(B61&gt;=DATE(Raw!A61, MONTH(Sheet2!$B$2), DAY(Sheet2!$B$2)), IF(Raw!B61&lt;=DATE(Raw!A61+1,MONTH(Sheet2!$B$3), DAY(Sheet2!$B$3)),1,0),0)</f>
        <v>0</v>
      </c>
    </row>
    <row r="62" spans="1:10" ht="15.75" thickBot="1" x14ac:dyDescent="0.3">
      <c r="A62" s="1">
        <v>2018</v>
      </c>
      <c r="B62" s="15">
        <v>43324</v>
      </c>
      <c r="C62" s="16" t="s">
        <v>14</v>
      </c>
      <c r="D62" s="17">
        <v>1</v>
      </c>
      <c r="E62" s="17">
        <v>4</v>
      </c>
      <c r="F62" s="18" t="s">
        <v>0</v>
      </c>
      <c r="G62" s="44">
        <f>IF(C62="Leeds",D62,E62)</f>
        <v>4</v>
      </c>
      <c r="H62" s="44">
        <f>IF(C62="Leeds",E62,D62)</f>
        <v>1</v>
      </c>
      <c r="I62" s="30">
        <f>IF(D62&gt;E62,0,IF(D62=E62,1,IF(D62&lt;E62,3,"")))</f>
        <v>3</v>
      </c>
      <c r="J62">
        <f>IF(B62&gt;=DATE(Raw!A62, MONTH(Sheet2!$B$2), DAY(Sheet2!$B$2)), IF(Raw!B62&lt;=DATE(Raw!A62+1,MONTH(Sheet2!$B$3), DAY(Sheet2!$B$3)),1,0),0)</f>
        <v>0</v>
      </c>
    </row>
    <row r="63" spans="1:10" ht="15.75" thickBot="1" x14ac:dyDescent="0.3">
      <c r="A63" s="1">
        <v>2018</v>
      </c>
      <c r="B63" s="23">
        <v>43333</v>
      </c>
      <c r="C63" s="4" t="s">
        <v>16</v>
      </c>
      <c r="D63" s="5">
        <v>2</v>
      </c>
      <c r="E63" s="5">
        <v>2</v>
      </c>
      <c r="F63" s="6" t="s">
        <v>0</v>
      </c>
      <c r="G63" s="44">
        <f>IF(C63="Leeds",D63,E63)</f>
        <v>2</v>
      </c>
      <c r="H63" s="44">
        <f>IF(C63="Leeds",E63,D63)</f>
        <v>2</v>
      </c>
      <c r="I63" s="30">
        <f>IF(D63&gt;E63,0,IF(D63=E63,1,IF(D63&lt;E63,3,"")))</f>
        <v>1</v>
      </c>
      <c r="J63">
        <f>IF(B63&gt;=DATE(Raw!A63, MONTH(Sheet2!$B$2), DAY(Sheet2!$B$2)), IF(Raw!B63&lt;=DATE(Raw!A63+1,MONTH(Sheet2!$B$3), DAY(Sheet2!$B$3)),1,0),0)</f>
        <v>0</v>
      </c>
    </row>
    <row r="64" spans="1:10" ht="15.75" thickBot="1" x14ac:dyDescent="0.3">
      <c r="A64" s="1">
        <v>2018</v>
      </c>
      <c r="B64" s="12">
        <v>43337</v>
      </c>
      <c r="C64" s="4" t="s">
        <v>15</v>
      </c>
      <c r="D64" s="5">
        <v>0</v>
      </c>
      <c r="E64" s="5">
        <v>3</v>
      </c>
      <c r="F64" s="6" t="s">
        <v>0</v>
      </c>
      <c r="G64" s="44">
        <f>IF(C64="Leeds",D64,E64)</f>
        <v>3</v>
      </c>
      <c r="H64" s="44">
        <f>IF(C64="Leeds",E64,D64)</f>
        <v>0</v>
      </c>
      <c r="I64" s="30">
        <f>IF(D64&gt;E64,0,IF(D64=E64,1,IF(D64&lt;E64,3,"")))</f>
        <v>3</v>
      </c>
      <c r="J64">
        <f>IF(B64&gt;=DATE(Raw!A64, MONTH(Sheet2!$B$2), DAY(Sheet2!$B$2)), IF(Raw!B64&lt;=DATE(Raw!A64+1,MONTH(Sheet2!$B$3), DAY(Sheet2!$B$3)),1,0),0)</f>
        <v>0</v>
      </c>
    </row>
    <row r="65" spans="1:10" ht="15.75" thickBot="1" x14ac:dyDescent="0.3">
      <c r="A65" s="1">
        <v>2018</v>
      </c>
      <c r="B65" s="12">
        <v>43358</v>
      </c>
      <c r="C65" s="4" t="s">
        <v>20</v>
      </c>
      <c r="D65" s="5">
        <v>1</v>
      </c>
      <c r="E65" s="5">
        <v>1</v>
      </c>
      <c r="F65" s="6" t="s">
        <v>0</v>
      </c>
      <c r="G65" s="44">
        <f>IF(C65="Leeds",D65,E65)</f>
        <v>1</v>
      </c>
      <c r="H65" s="44">
        <f>IF(C65="Leeds",E65,D65)</f>
        <v>1</v>
      </c>
      <c r="I65" s="30">
        <f>IF(D65&gt;E65,0,IF(D65=E65,1,IF(D65&lt;E65,3,"")))</f>
        <v>1</v>
      </c>
      <c r="J65">
        <f>IF(B65&gt;=DATE(Raw!A65, MONTH(Sheet2!$B$2), DAY(Sheet2!$B$2)), IF(Raw!B65&lt;=DATE(Raw!A65+1,MONTH(Sheet2!$B$3), DAY(Sheet2!$B$3)),1,0),0)</f>
        <v>0</v>
      </c>
    </row>
    <row r="66" spans="1:10" ht="15.75" thickBot="1" x14ac:dyDescent="0.3">
      <c r="A66" s="1">
        <v>2018</v>
      </c>
      <c r="B66" s="11">
        <v>43371</v>
      </c>
      <c r="C66" s="4" t="s">
        <v>21</v>
      </c>
      <c r="D66" s="47">
        <v>1</v>
      </c>
      <c r="E66" s="47">
        <v>1</v>
      </c>
      <c r="F66" s="6" t="s">
        <v>0</v>
      </c>
      <c r="G66" s="44">
        <f>IF(C66="Leeds",D66,E66)</f>
        <v>1</v>
      </c>
      <c r="H66" s="44">
        <f>IF(C66="Leeds",E66,D66)</f>
        <v>1</v>
      </c>
      <c r="I66" s="30">
        <f>IF(D66&gt;E66,0,IF(D66=E66,1,IF(D66&lt;E66,3,"")))</f>
        <v>1</v>
      </c>
      <c r="J66">
        <f>IF(B66&gt;=DATE(Raw!A66, MONTH(Sheet2!$B$2), DAY(Sheet2!$B$2)), IF(Raw!B66&lt;=DATE(Raw!A66+1,MONTH(Sheet2!$B$3), DAY(Sheet2!$B$3)),1,0),0)</f>
        <v>0</v>
      </c>
    </row>
    <row r="67" spans="1:10" ht="15.75" thickBot="1" x14ac:dyDescent="0.3">
      <c r="A67" s="1">
        <v>2018</v>
      </c>
      <c r="B67" s="14">
        <v>43375</v>
      </c>
      <c r="C67" s="4" t="s">
        <v>13</v>
      </c>
      <c r="D67" s="5">
        <v>0</v>
      </c>
      <c r="E67" s="5">
        <v>1</v>
      </c>
      <c r="F67" s="6" t="s">
        <v>0</v>
      </c>
      <c r="G67" s="44">
        <f>IF(C67="Leeds",D67,E67)</f>
        <v>1</v>
      </c>
      <c r="H67" s="44">
        <f>IF(C67="Leeds",E67,D67)</f>
        <v>0</v>
      </c>
      <c r="I67" s="30">
        <f>IF(D67&gt;E67,0,IF(D67=E67,1,IF(D67&lt;E67,3,"")))</f>
        <v>3</v>
      </c>
      <c r="J67">
        <f>IF(B67&gt;=DATE(Raw!A67, MONTH(Sheet2!$B$2), DAY(Sheet2!$B$2)), IF(Raw!B67&lt;=DATE(Raw!A67+1,MONTH(Sheet2!$B$3), DAY(Sheet2!$B$3)),1,0),0)</f>
        <v>0</v>
      </c>
    </row>
    <row r="68" spans="1:10" ht="15.75" thickBot="1" x14ac:dyDescent="0.3">
      <c r="A68" s="1">
        <v>2018</v>
      </c>
      <c r="B68" s="14">
        <v>43393</v>
      </c>
      <c r="C68" s="4" t="s">
        <v>12</v>
      </c>
      <c r="D68" s="47">
        <v>2</v>
      </c>
      <c r="E68" s="47">
        <v>1</v>
      </c>
      <c r="F68" s="6" t="s">
        <v>0</v>
      </c>
      <c r="G68" s="44">
        <f>IF(C68="Leeds",D68,E68)</f>
        <v>1</v>
      </c>
      <c r="H68" s="44">
        <f>IF(C68="Leeds",E68,D68)</f>
        <v>2</v>
      </c>
      <c r="I68" s="30">
        <f>IF(D68&gt;E68,0,IF(D68=E68,1,IF(D68&lt;E68,3,"")))</f>
        <v>0</v>
      </c>
      <c r="J68">
        <f>IF(B68&gt;=DATE(Raw!A68, MONTH(Sheet2!$B$2), DAY(Sheet2!$B$2)), IF(Raw!B68&lt;=DATE(Raw!A68+1,MONTH(Sheet2!$B$3), DAY(Sheet2!$B$3)),1,0),0)</f>
        <v>0</v>
      </c>
    </row>
    <row r="69" spans="1:10" ht="15.75" thickBot="1" x14ac:dyDescent="0.3">
      <c r="A69" s="1">
        <v>2018</v>
      </c>
      <c r="B69" s="11">
        <v>43407</v>
      </c>
      <c r="C69" s="4" t="s">
        <v>22</v>
      </c>
      <c r="D69" s="17">
        <v>1</v>
      </c>
      <c r="E69" s="17">
        <v>2</v>
      </c>
      <c r="F69" s="6" t="s">
        <v>0</v>
      </c>
      <c r="G69" s="44">
        <f>IF(C69="Leeds",D69,E69)</f>
        <v>2</v>
      </c>
      <c r="H69" s="44">
        <f>IF(C69="Leeds",E69,D69)</f>
        <v>1</v>
      </c>
      <c r="I69" s="30">
        <f>IF(D69&gt;E69,0,IF(D69=E69,1,IF(D69&lt;E69,3,"")))</f>
        <v>3</v>
      </c>
      <c r="J69">
        <f>IF(B69&gt;=DATE(Raw!A69, MONTH(Sheet2!$B$2), DAY(Sheet2!$B$2)), IF(Raw!B69&lt;=DATE(Raw!A69+1,MONTH(Sheet2!$B$3), DAY(Sheet2!$B$3)),1,0),0)</f>
        <v>0</v>
      </c>
    </row>
    <row r="70" spans="1:10" ht="15.75" thickBot="1" x14ac:dyDescent="0.3">
      <c r="A70" s="1">
        <v>2018</v>
      </c>
      <c r="B70" s="14">
        <v>43414</v>
      </c>
      <c r="C70" s="4" t="s">
        <v>18</v>
      </c>
      <c r="D70" s="17">
        <v>4</v>
      </c>
      <c r="E70" s="17">
        <v>1</v>
      </c>
      <c r="F70" s="6" t="s">
        <v>0</v>
      </c>
      <c r="G70" s="44">
        <f>IF(C70="Leeds",D70,E70)</f>
        <v>1</v>
      </c>
      <c r="H70" s="44">
        <f>IF(C70="Leeds",E70,D70)</f>
        <v>4</v>
      </c>
      <c r="I70" s="30">
        <f>IF(D70&gt;E70,0,IF(D70=E70,1,IF(D70&lt;E70,3,"")))</f>
        <v>0</v>
      </c>
      <c r="J70">
        <f>IF(B70&gt;=DATE(Raw!A70, MONTH(Sheet2!$B$2), DAY(Sheet2!$B$2)), IF(Raw!B70&lt;=DATE(Raw!A70+1,MONTH(Sheet2!$B$3), DAY(Sheet2!$B$3)),1,0),0)</f>
        <v>0</v>
      </c>
    </row>
    <row r="71" spans="1:10" ht="15.75" thickBot="1" x14ac:dyDescent="0.3">
      <c r="A71" s="1">
        <v>2018</v>
      </c>
      <c r="B71" s="11">
        <v>43435</v>
      </c>
      <c r="C71" s="4" t="s">
        <v>19</v>
      </c>
      <c r="D71" s="5">
        <v>0</v>
      </c>
      <c r="E71" s="5">
        <v>1</v>
      </c>
      <c r="F71" s="6" t="s">
        <v>0</v>
      </c>
      <c r="G71" s="44">
        <f>IF(C71="Leeds",D71,E71)</f>
        <v>1</v>
      </c>
      <c r="H71" s="44">
        <f>IF(C71="Leeds",E71,D71)</f>
        <v>0</v>
      </c>
      <c r="I71" s="30">
        <f>IF(D71&gt;E71,0,IF(D71=E71,1,IF(D71&lt;E71,3,"")))</f>
        <v>3</v>
      </c>
      <c r="J71">
        <f>IF(B71&gt;=DATE(Raw!A71, MONTH(Sheet2!$B$2), DAY(Sheet2!$B$2)), IF(Raw!B71&lt;=DATE(Raw!A71+1,MONTH(Sheet2!$B$3), DAY(Sheet2!$B$3)),1,0),0)</f>
        <v>0</v>
      </c>
    </row>
    <row r="72" spans="1:10" ht="15.75" thickBot="1" x14ac:dyDescent="0.3">
      <c r="A72" s="1">
        <v>2018</v>
      </c>
      <c r="B72" s="11">
        <v>43449</v>
      </c>
      <c r="C72" s="4" t="s">
        <v>17</v>
      </c>
      <c r="D72" s="13">
        <v>0</v>
      </c>
      <c r="E72" s="13">
        <v>1</v>
      </c>
      <c r="F72" s="6" t="s">
        <v>0</v>
      </c>
      <c r="G72" s="44">
        <f>IF(C72="Leeds",D72,E72)</f>
        <v>1</v>
      </c>
      <c r="H72" s="44">
        <f>IF(C72="Leeds",E72,D72)</f>
        <v>0</v>
      </c>
      <c r="I72" s="30">
        <f>IF(D72&gt;E72,0,IF(D72=E72,1,IF(D72&lt;E72,3,"")))</f>
        <v>3</v>
      </c>
      <c r="J72">
        <f>IF(B72&gt;=DATE(Raw!A72, MONTH(Sheet2!$B$2), DAY(Sheet2!$B$2)), IF(Raw!B72&lt;=DATE(Raw!A72+1,MONTH(Sheet2!$B$3), DAY(Sheet2!$B$3)),1,0),0)</f>
        <v>0</v>
      </c>
    </row>
    <row r="73" spans="1:10" ht="15.75" thickBot="1" x14ac:dyDescent="0.3">
      <c r="A73" s="1">
        <v>2018</v>
      </c>
      <c r="B73" s="14">
        <v>43457</v>
      </c>
      <c r="C73" s="4" t="s">
        <v>23</v>
      </c>
      <c r="D73" s="5">
        <v>2</v>
      </c>
      <c r="E73" s="5">
        <v>3</v>
      </c>
      <c r="F73" s="6" t="s">
        <v>0</v>
      </c>
      <c r="G73" s="44">
        <f>IF(C73="Leeds",D73,E73)</f>
        <v>3</v>
      </c>
      <c r="H73" s="44">
        <f>IF(C73="Leeds",E73,D73)</f>
        <v>2</v>
      </c>
      <c r="I73" s="30">
        <f>IF(D73&gt;E73,0,IF(D73=E73,1,IF(D73&lt;E73,3,"")))</f>
        <v>3</v>
      </c>
      <c r="J73">
        <f>IF(B73&gt;=DATE(Raw!A73, MONTH(Sheet2!$B$2), DAY(Sheet2!$B$2)), IF(Raw!B73&lt;=DATE(Raw!A73+1,MONTH(Sheet2!$B$3), DAY(Sheet2!$B$3)),1,0),0)</f>
        <v>0</v>
      </c>
    </row>
    <row r="74" spans="1:10" ht="15.75" thickBot="1" x14ac:dyDescent="0.3">
      <c r="A74" s="1">
        <v>2018</v>
      </c>
      <c r="B74" s="11">
        <v>43466</v>
      </c>
      <c r="C74" s="4" t="s">
        <v>8</v>
      </c>
      <c r="D74" s="27">
        <v>4</v>
      </c>
      <c r="E74" s="27">
        <v>2</v>
      </c>
      <c r="F74" s="6" t="s">
        <v>0</v>
      </c>
      <c r="G74" s="44">
        <f>IF(C74="Leeds",D74,E74)</f>
        <v>2</v>
      </c>
      <c r="H74" s="44">
        <f>IF(C74="Leeds",E74,D74)</f>
        <v>4</v>
      </c>
      <c r="I74" s="30">
        <f>IF(D74&gt;E74,0,IF(D74=E74,1,IF(D74&lt;E74,3,"")))</f>
        <v>0</v>
      </c>
      <c r="J74">
        <f>IF(B74&gt;=DATE(Raw!A74, MONTH(Sheet2!$B$2), DAY(Sheet2!$B$2)), IF(Raw!B74&lt;=DATE(Raw!A74+1,MONTH(Sheet2!$B$3), DAY(Sheet2!$B$3)),1,0),0)</f>
        <v>1</v>
      </c>
    </row>
    <row r="75" spans="1:10" ht="15.75" thickBot="1" x14ac:dyDescent="0.3">
      <c r="A75" s="1">
        <v>2018</v>
      </c>
      <c r="B75" s="11">
        <v>43484</v>
      </c>
      <c r="C75" s="4" t="s">
        <v>1</v>
      </c>
      <c r="D75" s="5">
        <v>2</v>
      </c>
      <c r="E75" s="5">
        <v>1</v>
      </c>
      <c r="F75" s="6" t="s">
        <v>0</v>
      </c>
      <c r="G75" s="44">
        <f>IF(C75="Leeds",D75,E75)</f>
        <v>1</v>
      </c>
      <c r="H75" s="44">
        <f>IF(C75="Leeds",E75,D75)</f>
        <v>2</v>
      </c>
      <c r="I75" s="30">
        <f>IF(D75&gt;E75,0,IF(D75=E75,1,IF(D75&lt;E75,3,"")))</f>
        <v>0</v>
      </c>
      <c r="J75">
        <f>IF(B75&gt;=DATE(Raw!A75, MONTH(Sheet2!$B$2), DAY(Sheet2!$B$2)), IF(Raw!B75&lt;=DATE(Raw!A75+1,MONTH(Sheet2!$B$3), DAY(Sheet2!$B$3)),1,0),0)</f>
        <v>1</v>
      </c>
    </row>
    <row r="76" spans="1:10" ht="15.75" thickBot="1" x14ac:dyDescent="0.3">
      <c r="A76" s="1">
        <v>2018</v>
      </c>
      <c r="B76" s="14">
        <v>43491</v>
      </c>
      <c r="C76" s="4" t="s">
        <v>2</v>
      </c>
      <c r="D76" s="5">
        <v>1</v>
      </c>
      <c r="E76" s="5">
        <v>2</v>
      </c>
      <c r="F76" s="6" t="s">
        <v>0</v>
      </c>
      <c r="G76" s="44">
        <f>IF(C76="Leeds",D76,E76)</f>
        <v>2</v>
      </c>
      <c r="H76" s="44">
        <f>IF(C76="Leeds",E76,D76)</f>
        <v>1</v>
      </c>
      <c r="I76" s="30">
        <f>IF(D76&gt;E76,0,IF(D76=E76,1,IF(D76&lt;E76,3,"")))</f>
        <v>3</v>
      </c>
      <c r="J76">
        <f>IF(B76&gt;=DATE(Raw!A76, MONTH(Sheet2!$B$2), DAY(Sheet2!$B$2)), IF(Raw!B76&lt;=DATE(Raw!A76+1,MONTH(Sheet2!$B$3), DAY(Sheet2!$B$3)),1,0),0)</f>
        <v>1</v>
      </c>
    </row>
    <row r="77" spans="1:10" ht="15.75" thickBot="1" x14ac:dyDescent="0.3">
      <c r="A77" s="1">
        <v>2018</v>
      </c>
      <c r="B77" s="14">
        <v>43505</v>
      </c>
      <c r="C77" s="4" t="s">
        <v>3</v>
      </c>
      <c r="D77" s="5">
        <v>1</v>
      </c>
      <c r="E77" s="5">
        <v>1</v>
      </c>
      <c r="F77" s="6" t="s">
        <v>0</v>
      </c>
      <c r="G77" s="44">
        <f>IF(C77="Leeds",D77,E77)</f>
        <v>1</v>
      </c>
      <c r="H77" s="44">
        <f>IF(C77="Leeds",E77,D77)</f>
        <v>1</v>
      </c>
      <c r="I77" s="30">
        <f>IF(D77&gt;E77,0,IF(D77=E77,1,IF(D77&lt;E77,3,"")))</f>
        <v>1</v>
      </c>
      <c r="J77">
        <f>IF(B77&gt;=DATE(Raw!A77, MONTH(Sheet2!$B$2), DAY(Sheet2!$B$2)), IF(Raw!B77&lt;=DATE(Raw!A77+1,MONTH(Sheet2!$B$3), DAY(Sheet2!$B$3)),1,0),0)</f>
        <v>0</v>
      </c>
    </row>
    <row r="78" spans="1:10" ht="15.75" thickBot="1" x14ac:dyDescent="0.3">
      <c r="A78" s="1">
        <v>2018</v>
      </c>
      <c r="B78" s="20">
        <v>43522</v>
      </c>
      <c r="C78" s="16" t="s">
        <v>11</v>
      </c>
      <c r="D78" s="17">
        <v>1</v>
      </c>
      <c r="E78" s="17">
        <v>0</v>
      </c>
      <c r="F78" s="18" t="s">
        <v>0</v>
      </c>
      <c r="G78" s="44">
        <f>IF(C78="Leeds",D78,E78)</f>
        <v>0</v>
      </c>
      <c r="H78" s="44">
        <f>IF(C78="Leeds",E78,D78)</f>
        <v>1</v>
      </c>
      <c r="I78" s="30">
        <f>IF(D78&gt;E78,0,IF(D78=E78,1,IF(D78&lt;E78,3,"")))</f>
        <v>0</v>
      </c>
      <c r="J78">
        <f>IF(B78&gt;=DATE(Raw!A78, MONTH(Sheet2!$B$2), DAY(Sheet2!$B$2)), IF(Raw!B78&lt;=DATE(Raw!A78+1,MONTH(Sheet2!$B$3), DAY(Sheet2!$B$3)),1,0),0)</f>
        <v>0</v>
      </c>
    </row>
    <row r="79" spans="1:10" ht="15.75" thickBot="1" x14ac:dyDescent="0.3">
      <c r="A79" s="1">
        <v>2018</v>
      </c>
      <c r="B79" s="15">
        <v>43533</v>
      </c>
      <c r="C79" s="16" t="s">
        <v>9</v>
      </c>
      <c r="D79" s="17">
        <v>0</v>
      </c>
      <c r="E79" s="17">
        <v>1</v>
      </c>
      <c r="F79" s="18" t="s">
        <v>0</v>
      </c>
      <c r="G79" s="44">
        <f>IF(C79="Leeds",D79,E79)</f>
        <v>1</v>
      </c>
      <c r="H79" s="44">
        <f>IF(C79="Leeds",E79,D79)</f>
        <v>0</v>
      </c>
      <c r="I79" s="30">
        <f>IF(D79&gt;E79,0,IF(D79=E79,1,IF(D79&lt;E79,3,"")))</f>
        <v>3</v>
      </c>
      <c r="J79">
        <f>IF(B79&gt;=DATE(Raw!A79, MONTH(Sheet2!$B$2), DAY(Sheet2!$B$2)), IF(Raw!B79&lt;=DATE(Raw!A79+1,MONTH(Sheet2!$B$3), DAY(Sheet2!$B$3)),1,0),0)</f>
        <v>0</v>
      </c>
    </row>
    <row r="80" spans="1:10" ht="15.75" thickBot="1" x14ac:dyDescent="0.3">
      <c r="A80" s="1">
        <v>2018</v>
      </c>
      <c r="B80" s="20">
        <v>43536</v>
      </c>
      <c r="C80" s="16" t="s">
        <v>10</v>
      </c>
      <c r="D80" s="17">
        <v>0</v>
      </c>
      <c r="E80" s="17">
        <v>3</v>
      </c>
      <c r="F80" s="18" t="s">
        <v>0</v>
      </c>
      <c r="G80" s="44">
        <f>IF(C80="Leeds",D80,E80)</f>
        <v>3</v>
      </c>
      <c r="H80" s="44">
        <f>IF(C80="Leeds",E80,D80)</f>
        <v>0</v>
      </c>
      <c r="I80" s="30">
        <f>IF(D80&gt;E80,0,IF(D80=E80,1,IF(D80&lt;E80,3,"")))</f>
        <v>3</v>
      </c>
      <c r="J80">
        <f>IF(B80&gt;=DATE(Raw!A80, MONTH(Sheet2!$B$2), DAY(Sheet2!$B$2)), IF(Raw!B80&lt;=DATE(Raw!A80+1,MONTH(Sheet2!$B$3), DAY(Sheet2!$B$3)),1,0),0)</f>
        <v>0</v>
      </c>
    </row>
    <row r="81" spans="1:10" ht="15.75" thickBot="1" x14ac:dyDescent="0.3">
      <c r="A81" s="1">
        <v>2018</v>
      </c>
      <c r="B81" s="15">
        <v>43561</v>
      </c>
      <c r="C81" s="16" t="s">
        <v>5</v>
      </c>
      <c r="D81" s="17">
        <v>1</v>
      </c>
      <c r="E81" s="17">
        <v>0</v>
      </c>
      <c r="F81" s="18" t="s">
        <v>0</v>
      </c>
      <c r="G81" s="44">
        <f>IF(C81="Leeds",D81,E81)</f>
        <v>0</v>
      </c>
      <c r="H81" s="44">
        <f>IF(C81="Leeds",E81,D81)</f>
        <v>1</v>
      </c>
      <c r="I81" s="30">
        <f>IF(D81&gt;E81,0,IF(D81=E81,1,IF(D81&lt;E81,3,"")))</f>
        <v>0</v>
      </c>
      <c r="J81">
        <f>IF(B81&gt;=DATE(Raw!A81, MONTH(Sheet2!$B$2), DAY(Sheet2!$B$2)), IF(Raw!B81&lt;=DATE(Raw!A81+1,MONTH(Sheet2!$B$3), DAY(Sheet2!$B$3)),1,0),0)</f>
        <v>0</v>
      </c>
    </row>
    <row r="82" spans="1:10" ht="15.75" thickBot="1" x14ac:dyDescent="0.3">
      <c r="A82" s="1">
        <v>2018</v>
      </c>
      <c r="B82" s="20">
        <v>43564</v>
      </c>
      <c r="C82" s="16" t="s">
        <v>4</v>
      </c>
      <c r="D82" s="17">
        <v>0</v>
      </c>
      <c r="E82" s="17">
        <v>2</v>
      </c>
      <c r="F82" s="18" t="s">
        <v>0</v>
      </c>
      <c r="G82" s="44">
        <f>IF(C82="Leeds",D82,E82)</f>
        <v>2</v>
      </c>
      <c r="H82" s="44">
        <f>IF(C82="Leeds",E82,D82)</f>
        <v>0</v>
      </c>
      <c r="I82" s="30">
        <f>IF(D82&gt;E82,0,IF(D82=E82,1,IF(D82&lt;E82,3,"")))</f>
        <v>3</v>
      </c>
      <c r="J82">
        <f>IF(B82&gt;=DATE(Raw!A82, MONTH(Sheet2!$B$2), DAY(Sheet2!$B$2)), IF(Raw!B82&lt;=DATE(Raw!A82+1,MONTH(Sheet2!$B$3), DAY(Sheet2!$B$3)),1,0),0)</f>
        <v>0</v>
      </c>
    </row>
    <row r="83" spans="1:10" ht="15.75" thickBot="1" x14ac:dyDescent="0.3">
      <c r="A83" s="1">
        <v>2018</v>
      </c>
      <c r="B83" s="15">
        <v>43577</v>
      </c>
      <c r="C83" s="16" t="s">
        <v>6</v>
      </c>
      <c r="D83" s="17">
        <v>2</v>
      </c>
      <c r="E83" s="17">
        <v>0</v>
      </c>
      <c r="F83" s="18" t="s">
        <v>0</v>
      </c>
      <c r="G83" s="44">
        <f>IF(C83="Leeds",D83,E83)</f>
        <v>0</v>
      </c>
      <c r="H83" s="44">
        <f>IF(C83="Leeds",E83,D83)</f>
        <v>2</v>
      </c>
      <c r="I83" s="30">
        <f>IF(D83&gt;E83,0,IF(D83=E83,1,IF(D83&lt;E83,3,"")))</f>
        <v>0</v>
      </c>
      <c r="J83">
        <f>IF(B83&gt;=DATE(Raw!A83, MONTH(Sheet2!$B$2), DAY(Sheet2!$B$2)), IF(Raw!B83&lt;=DATE(Raw!A83+1,MONTH(Sheet2!$B$3), DAY(Sheet2!$B$3)),1,0),0)</f>
        <v>0</v>
      </c>
    </row>
    <row r="84" spans="1:10" ht="15.75" thickBot="1" x14ac:dyDescent="0.3">
      <c r="A84" s="1">
        <v>2018</v>
      </c>
      <c r="B84" s="15">
        <v>43590</v>
      </c>
      <c r="C84" s="16" t="s">
        <v>7</v>
      </c>
      <c r="D84" s="17">
        <v>3</v>
      </c>
      <c r="E84" s="17">
        <v>2</v>
      </c>
      <c r="F84" s="18" t="s">
        <v>0</v>
      </c>
      <c r="G84" s="44">
        <f>IF(C84="Leeds",D84,E84)</f>
        <v>2</v>
      </c>
      <c r="H84" s="44">
        <f>IF(C84="Leeds",E84,D84)</f>
        <v>3</v>
      </c>
      <c r="I84" s="30">
        <f>IF(D84&gt;E84,0,IF(D84=E84,1,IF(D84&lt;E84,3,"")))</f>
        <v>0</v>
      </c>
      <c r="J84">
        <f>IF(B84&gt;=DATE(Raw!A84, MONTH(Sheet2!$B$2), DAY(Sheet2!$B$2)), IF(Raw!B84&lt;=DATE(Raw!A84+1,MONTH(Sheet2!$B$3), DAY(Sheet2!$B$3)),1,0),0)</f>
        <v>0</v>
      </c>
    </row>
    <row r="85" spans="1:10" x14ac:dyDescent="0.25">
      <c r="A85" s="1">
        <v>2017</v>
      </c>
      <c r="B85" s="28">
        <v>42959</v>
      </c>
      <c r="C85" s="4" t="s">
        <v>0</v>
      </c>
      <c r="D85" s="5">
        <v>0</v>
      </c>
      <c r="E85" s="5">
        <v>0</v>
      </c>
      <c r="F85" s="6" t="s">
        <v>4</v>
      </c>
      <c r="G85" s="44">
        <f>IF(C85="Leeds",D85,E85)</f>
        <v>0</v>
      </c>
      <c r="H85" s="44">
        <f>IF(C85="Leeds",E85,D85)</f>
        <v>0</v>
      </c>
      <c r="I85" s="30">
        <f>IF(D85&lt;E85,0,IF(D85=E85,1,IF(D85&gt;E85,3,"")))</f>
        <v>1</v>
      </c>
      <c r="J85">
        <f>IF(B85&gt;=DATE(Raw!A85, MONTH(Sheet2!$B$2), DAY(Sheet2!$B$2)), IF(Raw!B85&lt;=DATE(Raw!A85+1,MONTH(Sheet2!$B$3), DAY(Sheet2!$B$3)),1,0),0)</f>
        <v>0</v>
      </c>
    </row>
    <row r="86" spans="1:10" ht="15.75" thickBot="1" x14ac:dyDescent="0.3">
      <c r="A86" s="1">
        <v>2017</v>
      </c>
      <c r="B86" s="29">
        <v>42962</v>
      </c>
      <c r="C86" s="9" t="s">
        <v>0</v>
      </c>
      <c r="D86" s="5">
        <v>0</v>
      </c>
      <c r="E86" s="5">
        <v>0</v>
      </c>
      <c r="F86" s="10" t="s">
        <v>25</v>
      </c>
      <c r="G86" s="44">
        <f>IF(C86="Leeds",D86,E86)</f>
        <v>0</v>
      </c>
      <c r="H86" s="44">
        <f>IF(C86="Leeds",E86,D86)</f>
        <v>0</v>
      </c>
      <c r="I86" s="30">
        <f>IF(D86&lt;E86,0,IF(D86=E86,1,IF(D86&gt;E86,3,"")))</f>
        <v>1</v>
      </c>
      <c r="J86">
        <f>IF(B86&gt;=DATE(Raw!A86, MONTH(Sheet2!$B$2), DAY(Sheet2!$B$2)), IF(Raw!B86&lt;=DATE(Raw!A86+1,MONTH(Sheet2!$B$3), DAY(Sheet2!$B$3)),1,0),0)</f>
        <v>0</v>
      </c>
    </row>
    <row r="87" spans="1:10" ht="15.75" thickBot="1" x14ac:dyDescent="0.3">
      <c r="A87" s="1">
        <v>2017</v>
      </c>
      <c r="B87" s="11">
        <v>42987</v>
      </c>
      <c r="C87" s="4" t="s">
        <v>0</v>
      </c>
      <c r="D87" s="5">
        <v>5</v>
      </c>
      <c r="E87" s="5">
        <v>0</v>
      </c>
      <c r="F87" s="6" t="s">
        <v>26</v>
      </c>
      <c r="G87" s="44">
        <f>IF(C87="Leeds",D87,E87)</f>
        <v>5</v>
      </c>
      <c r="H87" s="44">
        <f>IF(C87="Leeds",E87,D87)</f>
        <v>0</v>
      </c>
      <c r="I87" s="30">
        <f>IF(D87&lt;E87,0,IF(D87=E87,1,IF(D87&gt;E87,3,"")))</f>
        <v>3</v>
      </c>
      <c r="J87">
        <f>IF(B87&gt;=DATE(Raw!A87, MONTH(Sheet2!$B$2), DAY(Sheet2!$B$2)), IF(Raw!B87&lt;=DATE(Raw!A87+1,MONTH(Sheet2!$B$3), DAY(Sheet2!$B$3)),1,0),0)</f>
        <v>0</v>
      </c>
    </row>
    <row r="88" spans="1:10" ht="15.75" thickBot="1" x14ac:dyDescent="0.3">
      <c r="A88" s="1">
        <v>2017</v>
      </c>
      <c r="B88" s="12">
        <v>42990</v>
      </c>
      <c r="C88" s="4" t="s">
        <v>0</v>
      </c>
      <c r="D88" s="13">
        <v>2</v>
      </c>
      <c r="E88" s="13">
        <v>0</v>
      </c>
      <c r="F88" s="6" t="s">
        <v>5</v>
      </c>
      <c r="G88" s="44">
        <f>IF(C88="Leeds",D88,E88)</f>
        <v>2</v>
      </c>
      <c r="H88" s="44">
        <f>IF(C88="Leeds",E88,D88)</f>
        <v>0</v>
      </c>
      <c r="I88" s="30">
        <f>IF(D88&lt;E88,0,IF(D88=E88,1,IF(D88&gt;E88,3,"")))</f>
        <v>3</v>
      </c>
      <c r="J88">
        <f>IF(B88&gt;=DATE(Raw!A88, MONTH(Sheet2!$B$2), DAY(Sheet2!$B$2)), IF(Raw!B88&lt;=DATE(Raw!A88+1,MONTH(Sheet2!$B$3), DAY(Sheet2!$B$3)),1,0),0)</f>
        <v>0</v>
      </c>
    </row>
    <row r="89" spans="1:10" ht="15.75" thickBot="1" x14ac:dyDescent="0.3">
      <c r="A89" s="1">
        <v>2017</v>
      </c>
      <c r="B89" s="14">
        <v>43001</v>
      </c>
      <c r="C89" s="4" t="s">
        <v>0</v>
      </c>
      <c r="D89" s="5">
        <v>3</v>
      </c>
      <c r="E89" s="5">
        <v>2</v>
      </c>
      <c r="F89" s="6" t="s">
        <v>7</v>
      </c>
      <c r="G89" s="44">
        <f>IF(C89="Leeds",D89,E89)</f>
        <v>3</v>
      </c>
      <c r="H89" s="44">
        <f>IF(C89="Leeds",E89,D89)</f>
        <v>2</v>
      </c>
      <c r="I89" s="30">
        <f>IF(D89&lt;E89,0,IF(D89=E89,1,IF(D89&gt;E89,3,"")))</f>
        <v>3</v>
      </c>
      <c r="J89">
        <f>IF(B89&gt;=DATE(Raw!A89, MONTH(Sheet2!$B$2), DAY(Sheet2!$B$2)), IF(Raw!B89&lt;=DATE(Raw!A89+1,MONTH(Sheet2!$B$3), DAY(Sheet2!$B$3)),1,0),0)</f>
        <v>0</v>
      </c>
    </row>
    <row r="90" spans="1:10" ht="15.75" thickBot="1" x14ac:dyDescent="0.3">
      <c r="A90" s="1">
        <v>2017</v>
      </c>
      <c r="B90" s="11">
        <v>43024</v>
      </c>
      <c r="C90" s="4" t="s">
        <v>0</v>
      </c>
      <c r="D90" s="13">
        <v>0</v>
      </c>
      <c r="E90" s="13">
        <v>1</v>
      </c>
      <c r="F90" s="6" t="s">
        <v>10</v>
      </c>
      <c r="G90" s="44">
        <f>IF(C90="Leeds",D90,E90)</f>
        <v>0</v>
      </c>
      <c r="H90" s="44">
        <f>IF(C90="Leeds",E90,D90)</f>
        <v>1</v>
      </c>
      <c r="I90" s="30">
        <f>IF(D90&lt;E90,0,IF(D90=E90,1,IF(D90&gt;E90,3,"")))</f>
        <v>0</v>
      </c>
      <c r="J90">
        <f>IF(B90&gt;=DATE(Raw!A90, MONTH(Sheet2!$B$2), DAY(Sheet2!$B$2)), IF(Raw!B90&lt;=DATE(Raw!A90+1,MONTH(Sheet2!$B$3), DAY(Sheet2!$B$3)),1,0),0)</f>
        <v>0</v>
      </c>
    </row>
    <row r="91" spans="1:10" ht="15.75" thickBot="1" x14ac:dyDescent="0.3">
      <c r="A91" s="1">
        <v>2017</v>
      </c>
      <c r="B91" s="11">
        <v>43035</v>
      </c>
      <c r="C91" s="4" t="s">
        <v>0</v>
      </c>
      <c r="D91" s="5">
        <v>1</v>
      </c>
      <c r="E91" s="5">
        <v>2</v>
      </c>
      <c r="F91" s="6" t="s">
        <v>19</v>
      </c>
      <c r="G91" s="44">
        <f>IF(C91="Leeds",D91,E91)</f>
        <v>1</v>
      </c>
      <c r="H91" s="44">
        <f>IF(C91="Leeds",E91,D91)</f>
        <v>2</v>
      </c>
      <c r="I91" s="30">
        <f>IF(D91&lt;E91,0,IF(D91=E91,1,IF(D91&gt;E91,3,"")))</f>
        <v>0</v>
      </c>
      <c r="J91">
        <f>IF(B91&gt;=DATE(Raw!A91, MONTH(Sheet2!$B$2), DAY(Sheet2!$B$2)), IF(Raw!B91&lt;=DATE(Raw!A91+1,MONTH(Sheet2!$B$3), DAY(Sheet2!$B$3)),1,0),0)</f>
        <v>0</v>
      </c>
    </row>
    <row r="92" spans="1:10" ht="15.75" thickBot="1" x14ac:dyDescent="0.3">
      <c r="A92" s="1">
        <v>2017</v>
      </c>
      <c r="B92" s="12">
        <v>43039</v>
      </c>
      <c r="C92" s="4" t="s">
        <v>0</v>
      </c>
      <c r="D92" s="5">
        <v>1</v>
      </c>
      <c r="E92" s="5">
        <v>2</v>
      </c>
      <c r="F92" s="6" t="s">
        <v>14</v>
      </c>
      <c r="G92" s="44">
        <f>IF(C92="Leeds",D92,E92)</f>
        <v>1</v>
      </c>
      <c r="H92" s="44">
        <f>IF(C92="Leeds",E92,D92)</f>
        <v>2</v>
      </c>
      <c r="I92" s="30">
        <f>IF(D92&lt;E92,0,IF(D92=E92,1,IF(D92&gt;E92,3,"")))</f>
        <v>0</v>
      </c>
      <c r="J92">
        <f>IF(B92&gt;=DATE(Raw!A92, MONTH(Sheet2!$B$2), DAY(Sheet2!$B$2)), IF(Raw!B92&lt;=DATE(Raw!A92+1,MONTH(Sheet2!$B$3), DAY(Sheet2!$B$3)),1,0),0)</f>
        <v>0</v>
      </c>
    </row>
    <row r="93" spans="1:10" ht="15.75" thickBot="1" x14ac:dyDescent="0.3">
      <c r="A93" s="1">
        <v>2017</v>
      </c>
      <c r="B93" s="12">
        <v>43058</v>
      </c>
      <c r="C93" s="4" t="s">
        <v>0</v>
      </c>
      <c r="D93" s="13">
        <v>2</v>
      </c>
      <c r="E93" s="13">
        <v>1</v>
      </c>
      <c r="F93" s="6" t="s">
        <v>3</v>
      </c>
      <c r="G93" s="44">
        <f>IF(C93="Leeds",D93,E93)</f>
        <v>2</v>
      </c>
      <c r="H93" s="44">
        <f>IF(C93="Leeds",E93,D93)</f>
        <v>1</v>
      </c>
      <c r="I93" s="30">
        <f>IF(D93&lt;E93,0,IF(D93=E93,1,IF(D93&gt;E93,3,"")))</f>
        <v>3</v>
      </c>
      <c r="J93">
        <f>IF(B93&gt;=DATE(Raw!A93, MONTH(Sheet2!$B$2), DAY(Sheet2!$B$2)), IF(Raw!B93&lt;=DATE(Raw!A93+1,MONTH(Sheet2!$B$3), DAY(Sheet2!$B$3)),1,0),0)</f>
        <v>0</v>
      </c>
    </row>
    <row r="94" spans="1:10" ht="15.75" thickBot="1" x14ac:dyDescent="0.3">
      <c r="A94" s="1">
        <v>2017</v>
      </c>
      <c r="B94" s="11">
        <v>43070</v>
      </c>
      <c r="C94" s="4" t="s">
        <v>0</v>
      </c>
      <c r="D94" s="13">
        <v>1</v>
      </c>
      <c r="E94" s="13">
        <v>1</v>
      </c>
      <c r="F94" s="6" t="s">
        <v>23</v>
      </c>
      <c r="G94" s="44">
        <f>IF(C94="Leeds",D94,E94)</f>
        <v>1</v>
      </c>
      <c r="H94" s="44">
        <f>IF(C94="Leeds",E94,D94)</f>
        <v>1</v>
      </c>
      <c r="I94" s="30">
        <f>IF(D94&lt;E94,0,IF(D94=E94,1,IF(D94&gt;E94,3,"")))</f>
        <v>1</v>
      </c>
      <c r="J94">
        <f>IF(B94&gt;=DATE(Raw!A94, MONTH(Sheet2!$B$2), DAY(Sheet2!$B$2)), IF(Raw!B94&lt;=DATE(Raw!A94+1,MONTH(Sheet2!$B$3), DAY(Sheet2!$B$3)),1,0),0)</f>
        <v>0</v>
      </c>
    </row>
    <row r="95" spans="1:10" ht="15.75" thickBot="1" x14ac:dyDescent="0.3">
      <c r="A95" s="1">
        <v>2017</v>
      </c>
      <c r="B95" s="11">
        <v>43085</v>
      </c>
      <c r="C95" s="4" t="s">
        <v>0</v>
      </c>
      <c r="D95" s="13">
        <v>1</v>
      </c>
      <c r="E95" s="13">
        <v>0</v>
      </c>
      <c r="F95" s="6" t="s">
        <v>15</v>
      </c>
      <c r="G95" s="44">
        <f>IF(C95="Leeds",D95,E95)</f>
        <v>1</v>
      </c>
      <c r="H95" s="44">
        <f>IF(C95="Leeds",E95,D95)</f>
        <v>0</v>
      </c>
      <c r="I95" s="30">
        <f>IF(D95&lt;E95,0,IF(D95=E95,1,IF(D95&gt;E95,3,"")))</f>
        <v>3</v>
      </c>
      <c r="J95">
        <f>IF(B95&gt;=DATE(Raw!A95, MONTH(Sheet2!$B$2), DAY(Sheet2!$B$2)), IF(Raw!B95&lt;=DATE(Raw!A95+1,MONTH(Sheet2!$B$3), DAY(Sheet2!$B$3)),1,0),0)</f>
        <v>0</v>
      </c>
    </row>
    <row r="96" spans="1:10" ht="15.75" thickBot="1" x14ac:dyDescent="0.3">
      <c r="A96" s="1">
        <v>2017</v>
      </c>
      <c r="B96" s="14">
        <v>43092</v>
      </c>
      <c r="C96" s="4" t="s">
        <v>0</v>
      </c>
      <c r="D96" s="17">
        <v>1</v>
      </c>
      <c r="E96" s="17">
        <v>0</v>
      </c>
      <c r="F96" s="6" t="s">
        <v>13</v>
      </c>
      <c r="G96" s="44">
        <f>IF(C96="Leeds",D96,E96)</f>
        <v>1</v>
      </c>
      <c r="H96" s="44">
        <f>IF(C96="Leeds",E96,D96)</f>
        <v>0</v>
      </c>
      <c r="I96" s="30">
        <f>IF(D96&lt;E96,0,IF(D96=E96,1,IF(D96&gt;E96,3,"")))</f>
        <v>3</v>
      </c>
      <c r="J96">
        <f>IF(B96&gt;=DATE(Raw!A96, MONTH(Sheet2!$B$2), DAY(Sheet2!$B$2)), IF(Raw!B96&lt;=DATE(Raw!A96+1,MONTH(Sheet2!$B$3), DAY(Sheet2!$B$3)),1,0),0)</f>
        <v>0</v>
      </c>
    </row>
    <row r="97" spans="1:10" ht="15.75" thickBot="1" x14ac:dyDescent="0.3">
      <c r="A97" s="1">
        <v>2017</v>
      </c>
      <c r="B97" s="11">
        <v>43101</v>
      </c>
      <c r="C97" s="4" t="s">
        <v>0</v>
      </c>
      <c r="D97" s="5">
        <v>0</v>
      </c>
      <c r="E97" s="5">
        <v>0</v>
      </c>
      <c r="F97" s="6" t="s">
        <v>8</v>
      </c>
      <c r="G97" s="44">
        <f>IF(C97="Leeds",D97,E97)</f>
        <v>0</v>
      </c>
      <c r="H97" s="44">
        <f>IF(C97="Leeds",E97,D97)</f>
        <v>0</v>
      </c>
      <c r="I97" s="30">
        <f>IF(D97&lt;E97,0,IF(D97=E97,1,IF(D97&gt;E97,3,"")))</f>
        <v>1</v>
      </c>
      <c r="J97">
        <f>IF(B97&gt;=DATE(Raw!A97, MONTH(Sheet2!$B$2), DAY(Sheet2!$B$2)), IF(Raw!B97&lt;=DATE(Raw!A97+1,MONTH(Sheet2!$B$3), DAY(Sheet2!$B$3)),1,0),0)</f>
        <v>1</v>
      </c>
    </row>
    <row r="98" spans="1:10" ht="15.75" thickBot="1" x14ac:dyDescent="0.3">
      <c r="A98" s="1">
        <v>2017</v>
      </c>
      <c r="B98" s="11">
        <v>43120</v>
      </c>
      <c r="C98" s="4" t="s">
        <v>0</v>
      </c>
      <c r="D98" s="5">
        <v>3</v>
      </c>
      <c r="E98" s="5">
        <v>4</v>
      </c>
      <c r="F98" s="6" t="s">
        <v>20</v>
      </c>
      <c r="G98" s="44">
        <f>IF(C98="Leeds",D98,E98)</f>
        <v>3</v>
      </c>
      <c r="H98" s="44">
        <f>IF(C98="Leeds",E98,D98)</f>
        <v>4</v>
      </c>
      <c r="I98" s="30">
        <f>IF(D98&lt;E98,0,IF(D98=E98,1,IF(D98&gt;E98,3,"")))</f>
        <v>0</v>
      </c>
      <c r="J98">
        <f>IF(B98&gt;=DATE(Raw!A98, MONTH(Sheet2!$B$2), DAY(Sheet2!$B$2)), IF(Raw!B98&lt;=DATE(Raw!A98+1,MONTH(Sheet2!$B$3), DAY(Sheet2!$B$3)),1,0),0)</f>
        <v>1</v>
      </c>
    </row>
    <row r="99" spans="1:10" ht="15.75" thickBot="1" x14ac:dyDescent="0.3">
      <c r="A99" s="1">
        <v>2017</v>
      </c>
      <c r="B99" s="11">
        <v>43134</v>
      </c>
      <c r="C99" s="4" t="s">
        <v>0</v>
      </c>
      <c r="D99" s="5">
        <v>1</v>
      </c>
      <c r="E99" s="5">
        <v>4</v>
      </c>
      <c r="F99" s="6" t="s">
        <v>27</v>
      </c>
      <c r="G99" s="44">
        <f>IF(C99="Leeds",D99,E99)</f>
        <v>1</v>
      </c>
      <c r="H99" s="44">
        <f>IF(C99="Leeds",E99,D99)</f>
        <v>4</v>
      </c>
      <c r="I99" s="30">
        <f>IF(D99&lt;E99,0,IF(D99=E99,1,IF(D99&gt;E99,3,"")))</f>
        <v>0</v>
      </c>
      <c r="J99">
        <f>IF(B99&gt;=DATE(Raw!A99, MONTH(Sheet2!$B$2), DAY(Sheet2!$B$2)), IF(Raw!B99&lt;=DATE(Raw!A99+1,MONTH(Sheet2!$B$3), DAY(Sheet2!$B$3)),1,0),0)</f>
        <v>0</v>
      </c>
    </row>
    <row r="100" spans="1:10" ht="15.75" thickBot="1" x14ac:dyDescent="0.3">
      <c r="A100" s="1">
        <v>2017</v>
      </c>
      <c r="B100" s="11">
        <v>43149</v>
      </c>
      <c r="C100" s="4" t="s">
        <v>0</v>
      </c>
      <c r="D100" s="5">
        <v>2</v>
      </c>
      <c r="E100" s="5">
        <v>2</v>
      </c>
      <c r="F100" s="6" t="s">
        <v>9</v>
      </c>
      <c r="G100" s="44">
        <f>IF(C100="Leeds",D100,E100)</f>
        <v>2</v>
      </c>
      <c r="H100" s="44">
        <f>IF(C100="Leeds",E100,D100)</f>
        <v>2</v>
      </c>
      <c r="I100" s="30">
        <f>IF(D100&lt;E100,0,IF(D100=E100,1,IF(D100&gt;E100,3,"")))</f>
        <v>1</v>
      </c>
      <c r="J100">
        <f>IF(B100&gt;=DATE(Raw!A100, MONTH(Sheet2!$B$2), DAY(Sheet2!$B$2)), IF(Raw!B100&lt;=DATE(Raw!A100+1,MONTH(Sheet2!$B$3), DAY(Sheet2!$B$3)),1,0),0)</f>
        <v>0</v>
      </c>
    </row>
    <row r="101" spans="1:10" ht="15.75" thickBot="1" x14ac:dyDescent="0.3">
      <c r="A101" s="1">
        <v>2017</v>
      </c>
      <c r="B101" s="15">
        <v>43155</v>
      </c>
      <c r="C101" s="16" t="s">
        <v>0</v>
      </c>
      <c r="D101" s="17">
        <v>1</v>
      </c>
      <c r="E101" s="17">
        <v>0</v>
      </c>
      <c r="F101" s="18" t="s">
        <v>6</v>
      </c>
      <c r="G101" s="44">
        <f>IF(C101="Leeds",D101,E101)</f>
        <v>1</v>
      </c>
      <c r="H101" s="44">
        <f>IF(C101="Leeds",E101,D101)</f>
        <v>0</v>
      </c>
      <c r="I101" s="30">
        <f>IF(D101&lt;E101,0,IF(D101=E101,1,IF(D101&gt;E101,3,"")))</f>
        <v>3</v>
      </c>
      <c r="J101">
        <f>IF(B101&gt;=DATE(Raw!A101, MONTH(Sheet2!$B$2), DAY(Sheet2!$B$2)), IF(Raw!B101&lt;=DATE(Raw!A101+1,MONTH(Sheet2!$B$3), DAY(Sheet2!$B$3)),1,0),0)</f>
        <v>0</v>
      </c>
    </row>
    <row r="102" spans="1:10" ht="15.75" thickBot="1" x14ac:dyDescent="0.3">
      <c r="A102" s="1">
        <v>2017</v>
      </c>
      <c r="B102" s="15">
        <v>43166</v>
      </c>
      <c r="C102" s="16" t="s">
        <v>0</v>
      </c>
      <c r="D102" s="17">
        <v>0</v>
      </c>
      <c r="E102" s="17">
        <v>3</v>
      </c>
      <c r="F102" s="18" t="s">
        <v>28</v>
      </c>
      <c r="G102" s="44">
        <f>IF(C102="Leeds",D102,E102)</f>
        <v>0</v>
      </c>
      <c r="H102" s="44">
        <f>IF(C102="Leeds",E102,D102)</f>
        <v>3</v>
      </c>
      <c r="I102" s="30">
        <f>IF(D102&lt;E102,0,IF(D102=E102,1,IF(D102&gt;E102,3,"")))</f>
        <v>0</v>
      </c>
      <c r="J102">
        <f>IF(B102&gt;=DATE(Raw!A102, MONTH(Sheet2!$B$2), DAY(Sheet2!$B$2)), IF(Raw!B102&lt;=DATE(Raw!A102+1,MONTH(Sheet2!$B$3), DAY(Sheet2!$B$3)),1,0),0)</f>
        <v>0</v>
      </c>
    </row>
    <row r="103" spans="1:10" ht="15.75" thickBot="1" x14ac:dyDescent="0.3">
      <c r="A103" s="1">
        <v>2017</v>
      </c>
      <c r="B103" s="15">
        <v>43176</v>
      </c>
      <c r="C103" s="16" t="s">
        <v>0</v>
      </c>
      <c r="D103" s="17">
        <v>1</v>
      </c>
      <c r="E103" s="17">
        <v>2</v>
      </c>
      <c r="F103" s="18" t="s">
        <v>21</v>
      </c>
      <c r="G103" s="44">
        <f>IF(C103="Leeds",D103,E103)</f>
        <v>1</v>
      </c>
      <c r="H103" s="44">
        <f>IF(C103="Leeds",E103,D103)</f>
        <v>2</v>
      </c>
      <c r="I103" s="30">
        <f>IF(D103&lt;E103,0,IF(D103=E103,1,IF(D103&gt;E103,3,"")))</f>
        <v>0</v>
      </c>
      <c r="J103">
        <f>IF(B103&gt;=DATE(Raw!A103, MONTH(Sheet2!$B$2), DAY(Sheet2!$B$2)), IF(Raw!B103&lt;=DATE(Raw!A103+1,MONTH(Sheet2!$B$3), DAY(Sheet2!$B$3)),1,0),0)</f>
        <v>0</v>
      </c>
    </row>
    <row r="104" spans="1:10" ht="15.75" thickBot="1" x14ac:dyDescent="0.3">
      <c r="A104" s="1">
        <v>2017</v>
      </c>
      <c r="B104" s="20">
        <v>43189</v>
      </c>
      <c r="C104" s="16" t="s">
        <v>0</v>
      </c>
      <c r="D104" s="17">
        <v>2</v>
      </c>
      <c r="E104" s="17">
        <v>1</v>
      </c>
      <c r="F104" s="18" t="s">
        <v>17</v>
      </c>
      <c r="G104" s="44">
        <f>IF(C104="Leeds",D104,E104)</f>
        <v>2</v>
      </c>
      <c r="H104" s="44">
        <f>IF(C104="Leeds",E104,D104)</f>
        <v>1</v>
      </c>
      <c r="I104" s="30">
        <f>IF(D104&lt;E104,0,IF(D104=E104,1,IF(D104&gt;E104,3,"")))</f>
        <v>3</v>
      </c>
      <c r="J104">
        <f>IF(B104&gt;=DATE(Raw!A104, MONTH(Sheet2!$B$2), DAY(Sheet2!$B$2)), IF(Raw!B104&lt;=DATE(Raw!A104+1,MONTH(Sheet2!$B$3), DAY(Sheet2!$B$3)),1,0),0)</f>
        <v>0</v>
      </c>
    </row>
    <row r="105" spans="1:10" ht="15.75" thickBot="1" x14ac:dyDescent="0.3">
      <c r="A105" s="1">
        <v>2017</v>
      </c>
      <c r="B105" s="20">
        <v>43197</v>
      </c>
      <c r="C105" s="16" t="s">
        <v>0</v>
      </c>
      <c r="D105" s="17">
        <v>1</v>
      </c>
      <c r="E105" s="17">
        <v>1</v>
      </c>
      <c r="F105" s="18" t="s">
        <v>29</v>
      </c>
      <c r="G105" s="44">
        <f>IF(C105="Leeds",D105,E105)</f>
        <v>1</v>
      </c>
      <c r="H105" s="44">
        <f>IF(C105="Leeds",E105,D105)</f>
        <v>1</v>
      </c>
      <c r="I105" s="30">
        <f>IF(D105&lt;E105,0,IF(D105=E105,1,IF(D105&gt;E105,3,"")))</f>
        <v>1</v>
      </c>
      <c r="J105">
        <f>IF(B105&gt;=DATE(Raw!A105, MONTH(Sheet2!$B$2), DAY(Sheet2!$B$2)), IF(Raw!B105&lt;=DATE(Raw!A105+1,MONTH(Sheet2!$B$3), DAY(Sheet2!$B$3)),1,0),0)</f>
        <v>0</v>
      </c>
    </row>
    <row r="106" spans="1:10" ht="15.75" thickBot="1" x14ac:dyDescent="0.3">
      <c r="A106" s="1">
        <v>2017</v>
      </c>
      <c r="B106" s="15">
        <v>43211</v>
      </c>
      <c r="C106" s="16" t="s">
        <v>0</v>
      </c>
      <c r="D106" s="17">
        <v>2</v>
      </c>
      <c r="E106" s="17">
        <v>1</v>
      </c>
      <c r="F106" s="18" t="s">
        <v>30</v>
      </c>
      <c r="G106" s="44">
        <f>IF(C106="Leeds",D106,E106)</f>
        <v>2</v>
      </c>
      <c r="H106" s="44">
        <f>IF(C106="Leeds",E106,D106)</f>
        <v>1</v>
      </c>
      <c r="I106" s="30">
        <f>IF(D106&lt;E106,0,IF(D106=E106,1,IF(D106&gt;E106,3,"")))</f>
        <v>3</v>
      </c>
      <c r="J106">
        <f>IF(B106&gt;=DATE(Raw!A106, MONTH(Sheet2!$B$2), DAY(Sheet2!$B$2)), IF(Raw!B106&lt;=DATE(Raw!A106+1,MONTH(Sheet2!$B$3), DAY(Sheet2!$B$3)),1,0),0)</f>
        <v>0</v>
      </c>
    </row>
    <row r="107" spans="1:10" ht="15.75" thickBot="1" x14ac:dyDescent="0.3">
      <c r="A107" s="1">
        <v>2017</v>
      </c>
      <c r="B107" s="15">
        <v>43226</v>
      </c>
      <c r="C107" s="16" t="s">
        <v>0</v>
      </c>
      <c r="D107" s="17">
        <v>2</v>
      </c>
      <c r="E107" s="17">
        <v>0</v>
      </c>
      <c r="F107" s="18" t="s">
        <v>11</v>
      </c>
      <c r="G107" s="44">
        <f>IF(C107="Leeds",D107,E107)</f>
        <v>2</v>
      </c>
      <c r="H107" s="44">
        <f>IF(C107="Leeds",E107,D107)</f>
        <v>0</v>
      </c>
      <c r="I107" s="30">
        <f>IF(D107&lt;E107,0,IF(D107=E107,1,IF(D107&gt;E107,3,"")))</f>
        <v>3</v>
      </c>
      <c r="J107">
        <f>IF(B107&gt;=DATE(Raw!A107, MONTH(Sheet2!$B$2), DAY(Sheet2!$B$2)), IF(Raw!B107&lt;=DATE(Raw!A107+1,MONTH(Sheet2!$B$3), DAY(Sheet2!$B$3)),1,0),0)</f>
        <v>0</v>
      </c>
    </row>
    <row r="108" spans="1:10" ht="15.75" thickBot="1" x14ac:dyDescent="0.3">
      <c r="A108" s="1">
        <v>2017</v>
      </c>
      <c r="B108" s="3">
        <v>42953</v>
      </c>
      <c r="C108" s="4" t="s">
        <v>17</v>
      </c>
      <c r="D108" s="17">
        <v>2</v>
      </c>
      <c r="E108" s="17">
        <v>3</v>
      </c>
      <c r="F108" s="6" t="s">
        <v>0</v>
      </c>
      <c r="G108" s="44">
        <f>IF(C108="Leeds",D108,E108)</f>
        <v>3</v>
      </c>
      <c r="H108" s="44">
        <f>IF(C108="Leeds",E108,D108)</f>
        <v>2</v>
      </c>
      <c r="I108" s="30">
        <f>IF(D108&gt;E108,0,IF(D108=E108,1,IF(D108&lt;E108,3,"")))</f>
        <v>3</v>
      </c>
      <c r="J108">
        <f>IF(B108&gt;=DATE(Raw!A108, MONTH(Sheet2!$B$2), DAY(Sheet2!$B$2)), IF(Raw!B108&lt;=DATE(Raw!A108+1,MONTH(Sheet2!$B$3), DAY(Sheet2!$B$3)),1,0),0)</f>
        <v>0</v>
      </c>
    </row>
    <row r="109" spans="1:10" ht="15.75" thickBot="1" x14ac:dyDescent="0.3">
      <c r="A109" s="1">
        <v>2017</v>
      </c>
      <c r="B109" s="15">
        <v>42966</v>
      </c>
      <c r="C109" s="16" t="s">
        <v>29</v>
      </c>
      <c r="D109" s="17">
        <v>0</v>
      </c>
      <c r="E109" s="17">
        <v>2</v>
      </c>
      <c r="F109" s="18" t="s">
        <v>0</v>
      </c>
      <c r="G109" s="44">
        <f>IF(C109="Leeds",D109,E109)</f>
        <v>2</v>
      </c>
      <c r="H109" s="44">
        <f>IF(C109="Leeds",E109,D109)</f>
        <v>0</v>
      </c>
      <c r="I109" s="30">
        <f>IF(D109&gt;E109,0,IF(D109=E109,1,IF(D109&lt;E109,3,"")))</f>
        <v>3</v>
      </c>
      <c r="J109">
        <f>IF(B109&gt;=DATE(Raw!A109, MONTH(Sheet2!$B$2), DAY(Sheet2!$B$2)), IF(Raw!B109&lt;=DATE(Raw!A109+1,MONTH(Sheet2!$B$3), DAY(Sheet2!$B$3)),1,0),0)</f>
        <v>0</v>
      </c>
    </row>
    <row r="110" spans="1:10" ht="15.75" thickBot="1" x14ac:dyDescent="0.3">
      <c r="A110" s="1">
        <v>2017</v>
      </c>
      <c r="B110" s="12">
        <v>42973</v>
      </c>
      <c r="C110" s="4" t="s">
        <v>8</v>
      </c>
      <c r="D110" s="5">
        <v>0</v>
      </c>
      <c r="E110" s="5">
        <v>2</v>
      </c>
      <c r="F110" s="6" t="s">
        <v>0</v>
      </c>
      <c r="G110" s="44">
        <f>IF(C110="Leeds",D110,E110)</f>
        <v>2</v>
      </c>
      <c r="H110" s="44">
        <f>IF(C110="Leeds",E110,D110)</f>
        <v>0</v>
      </c>
      <c r="I110" s="30">
        <f>IF(D110&gt;E110,0,IF(D110=E110,1,IF(D110&lt;E110,3,"")))</f>
        <v>3</v>
      </c>
      <c r="J110">
        <f>IF(B110&gt;=DATE(Raw!A110, MONTH(Sheet2!$B$2), DAY(Sheet2!$B$2)), IF(Raw!B110&lt;=DATE(Raw!A110+1,MONTH(Sheet2!$B$3), DAY(Sheet2!$B$3)),1,0),0)</f>
        <v>0</v>
      </c>
    </row>
    <row r="111" spans="1:10" ht="15.75" thickBot="1" x14ac:dyDescent="0.3">
      <c r="A111" s="1">
        <v>2017</v>
      </c>
      <c r="B111" s="11">
        <v>42994</v>
      </c>
      <c r="C111" s="4" t="s">
        <v>20</v>
      </c>
      <c r="D111" s="5">
        <v>1</v>
      </c>
      <c r="E111" s="5">
        <v>0</v>
      </c>
      <c r="F111" s="6" t="s">
        <v>0</v>
      </c>
      <c r="G111" s="44">
        <f>IF(C111="Leeds",D111,E111)</f>
        <v>0</v>
      </c>
      <c r="H111" s="44">
        <f>IF(C111="Leeds",E111,D111)</f>
        <v>1</v>
      </c>
      <c r="I111" s="30">
        <f>IF(D111&gt;E111,0,IF(D111=E111,1,IF(D111&lt;E111,3,"")))</f>
        <v>0</v>
      </c>
      <c r="J111">
        <f>IF(B111&gt;=DATE(Raw!A111, MONTH(Sheet2!$B$2), DAY(Sheet2!$B$2)), IF(Raw!B111&lt;=DATE(Raw!A111+1,MONTH(Sheet2!$B$3), DAY(Sheet2!$B$3)),1,0),0)</f>
        <v>0</v>
      </c>
    </row>
    <row r="112" spans="1:10" ht="15.75" thickBot="1" x14ac:dyDescent="0.3">
      <c r="A112" s="1">
        <v>2017</v>
      </c>
      <c r="B112" s="11">
        <v>43004</v>
      </c>
      <c r="C112" s="4" t="s">
        <v>27</v>
      </c>
      <c r="D112" s="5">
        <v>3</v>
      </c>
      <c r="E112" s="5">
        <v>1</v>
      </c>
      <c r="F112" s="6" t="s">
        <v>0</v>
      </c>
      <c r="G112" s="44">
        <f>IF(C112="Leeds",D112,E112)</f>
        <v>1</v>
      </c>
      <c r="H112" s="44">
        <f>IF(C112="Leeds",E112,D112)</f>
        <v>3</v>
      </c>
      <c r="I112" s="30">
        <f>IF(D112&gt;E112,0,IF(D112=E112,1,IF(D112&lt;E112,3,"")))</f>
        <v>0</v>
      </c>
      <c r="J112">
        <f>IF(B112&gt;=DATE(Raw!A112, MONTH(Sheet2!$B$2), DAY(Sheet2!$B$2)), IF(Raw!B112&lt;=DATE(Raw!A112+1,MONTH(Sheet2!$B$3), DAY(Sheet2!$B$3)),1,0),0)</f>
        <v>0</v>
      </c>
    </row>
    <row r="113" spans="1:10" ht="15.75" thickBot="1" x14ac:dyDescent="0.3">
      <c r="A113" s="1">
        <v>2017</v>
      </c>
      <c r="B113" s="12">
        <v>43009</v>
      </c>
      <c r="C113" s="4" t="s">
        <v>21</v>
      </c>
      <c r="D113" s="17">
        <v>3</v>
      </c>
      <c r="E113" s="17">
        <v>0</v>
      </c>
      <c r="F113" s="6" t="s">
        <v>0</v>
      </c>
      <c r="G113" s="44">
        <f>IF(C113="Leeds",D113,E113)</f>
        <v>0</v>
      </c>
      <c r="H113" s="44">
        <f>IF(C113="Leeds",E113,D113)</f>
        <v>3</v>
      </c>
      <c r="I113" s="30">
        <f>IF(D113&gt;E113,0,IF(D113=E113,1,IF(D113&lt;E113,3,"")))</f>
        <v>0</v>
      </c>
      <c r="J113">
        <f>IF(B113&gt;=DATE(Raw!A113, MONTH(Sheet2!$B$2), DAY(Sheet2!$B$2)), IF(Raw!B113&lt;=DATE(Raw!A113+1,MONTH(Sheet2!$B$3), DAY(Sheet2!$B$3)),1,0),0)</f>
        <v>0</v>
      </c>
    </row>
    <row r="114" spans="1:10" ht="15.75" thickBot="1" x14ac:dyDescent="0.3">
      <c r="A114" s="1">
        <v>2017</v>
      </c>
      <c r="B114" s="14">
        <v>43029</v>
      </c>
      <c r="C114" s="4" t="s">
        <v>9</v>
      </c>
      <c r="D114" s="5">
        <v>0</v>
      </c>
      <c r="E114" s="5">
        <v>3</v>
      </c>
      <c r="F114" s="6" t="s">
        <v>0</v>
      </c>
      <c r="G114" s="44">
        <f>IF(C114="Leeds",D114,E114)</f>
        <v>3</v>
      </c>
      <c r="H114" s="44">
        <f>IF(C114="Leeds",E114,D114)</f>
        <v>0</v>
      </c>
      <c r="I114" s="30">
        <f>IF(D114&gt;E114,0,IF(D114=E114,1,IF(D114&lt;E114,3,"")))</f>
        <v>3</v>
      </c>
      <c r="J114">
        <f>IF(B114&gt;=DATE(Raw!A114, MONTH(Sheet2!$B$2), DAY(Sheet2!$B$2)), IF(Raw!B114&lt;=DATE(Raw!A114+1,MONTH(Sheet2!$B$3), DAY(Sheet2!$B$3)),1,0),0)</f>
        <v>0</v>
      </c>
    </row>
    <row r="115" spans="1:10" ht="15.75" thickBot="1" x14ac:dyDescent="0.3">
      <c r="A115" s="1">
        <v>2017</v>
      </c>
      <c r="B115" s="11">
        <v>43043</v>
      </c>
      <c r="C115" s="4" t="s">
        <v>6</v>
      </c>
      <c r="D115" s="5">
        <v>3</v>
      </c>
      <c r="E115" s="5">
        <v>1</v>
      </c>
      <c r="F115" s="6" t="s">
        <v>0</v>
      </c>
      <c r="G115" s="44">
        <f>IF(C115="Leeds",D115,E115)</f>
        <v>1</v>
      </c>
      <c r="H115" s="44">
        <f>IF(C115="Leeds",E115,D115)</f>
        <v>3</v>
      </c>
      <c r="I115" s="30">
        <f>IF(D115&gt;E115,0,IF(D115=E115,1,IF(D115&lt;E115,3,"")))</f>
        <v>0</v>
      </c>
      <c r="J115">
        <f>IF(B115&gt;=DATE(Raw!A115, MONTH(Sheet2!$B$2), DAY(Sheet2!$B$2)), IF(Raw!B115&lt;=DATE(Raw!A115+1,MONTH(Sheet2!$B$3), DAY(Sheet2!$B$3)),1,0),0)</f>
        <v>0</v>
      </c>
    </row>
    <row r="116" spans="1:10" ht="15.75" thickBot="1" x14ac:dyDescent="0.3">
      <c r="A116" s="1">
        <v>2017</v>
      </c>
      <c r="B116" s="11">
        <v>43060</v>
      </c>
      <c r="C116" s="4" t="s">
        <v>28</v>
      </c>
      <c r="D116" s="5">
        <v>4</v>
      </c>
      <c r="E116" s="5">
        <v>1</v>
      </c>
      <c r="F116" s="6" t="s">
        <v>0</v>
      </c>
      <c r="G116" s="44">
        <f>IF(C116="Leeds",D116,E116)</f>
        <v>1</v>
      </c>
      <c r="H116" s="44">
        <f>IF(C116="Leeds",E116,D116)</f>
        <v>4</v>
      </c>
      <c r="I116" s="30">
        <f>IF(D116&gt;E116,0,IF(D116=E116,1,IF(D116&lt;E116,3,"")))</f>
        <v>0</v>
      </c>
      <c r="J116">
        <f>IF(B116&gt;=DATE(Raw!A116, MONTH(Sheet2!$B$2), DAY(Sheet2!$B$2)), IF(Raw!B116&lt;=DATE(Raw!A116+1,MONTH(Sheet2!$B$3), DAY(Sheet2!$B$3)),1,0),0)</f>
        <v>0</v>
      </c>
    </row>
    <row r="117" spans="1:10" ht="15.75" thickBot="1" x14ac:dyDescent="0.3">
      <c r="A117" s="1">
        <v>2017</v>
      </c>
      <c r="B117" s="12">
        <v>43064</v>
      </c>
      <c r="C117" s="4" t="s">
        <v>30</v>
      </c>
      <c r="D117" s="47">
        <v>0</v>
      </c>
      <c r="E117" s="47">
        <v>2</v>
      </c>
      <c r="F117" s="6" t="s">
        <v>0</v>
      </c>
      <c r="G117" s="44">
        <f>IF(C117="Leeds",D117,E117)</f>
        <v>2</v>
      </c>
      <c r="H117" s="44">
        <f>IF(C117="Leeds",E117,D117)</f>
        <v>0</v>
      </c>
      <c r="I117" s="30">
        <f>IF(D117&gt;E117,0,IF(D117=E117,1,IF(D117&lt;E117,3,"")))</f>
        <v>3</v>
      </c>
      <c r="J117">
        <f>IF(B117&gt;=DATE(Raw!A117, MONTH(Sheet2!$B$2), DAY(Sheet2!$B$2)), IF(Raw!B117&lt;=DATE(Raw!A117+1,MONTH(Sheet2!$B$3), DAY(Sheet2!$B$3)),1,0),0)</f>
        <v>0</v>
      </c>
    </row>
    <row r="118" spans="1:10" ht="15.75" thickBot="1" x14ac:dyDescent="0.3">
      <c r="A118" s="1">
        <v>2017</v>
      </c>
      <c r="B118" s="14">
        <v>43078</v>
      </c>
      <c r="C118" s="4" t="s">
        <v>11</v>
      </c>
      <c r="D118" s="5">
        <v>1</v>
      </c>
      <c r="E118" s="5">
        <v>3</v>
      </c>
      <c r="F118" s="6" t="s">
        <v>0</v>
      </c>
      <c r="G118" s="44">
        <f>IF(C118="Leeds",D118,E118)</f>
        <v>3</v>
      </c>
      <c r="H118" s="44">
        <f>IF(C118="Leeds",E118,D118)</f>
        <v>1</v>
      </c>
      <c r="I118" s="30">
        <f>IF(D118&gt;E118,0,IF(D118=E118,1,IF(D118&lt;E118,3,"")))</f>
        <v>3</v>
      </c>
      <c r="J118">
        <f>IF(B118&gt;=DATE(Raw!A118, MONTH(Sheet2!$B$2), DAY(Sheet2!$B$2)), IF(Raw!B118&lt;=DATE(Raw!A118+1,MONTH(Sheet2!$B$3), DAY(Sheet2!$B$3)),1,0),0)</f>
        <v>0</v>
      </c>
    </row>
    <row r="119" spans="1:10" ht="15.75" thickBot="1" x14ac:dyDescent="0.3">
      <c r="A119" s="1">
        <v>2017</v>
      </c>
      <c r="B119" s="11">
        <v>43095</v>
      </c>
      <c r="C119" s="4" t="s">
        <v>26</v>
      </c>
      <c r="D119" s="5">
        <v>1</v>
      </c>
      <c r="E119" s="5">
        <v>2</v>
      </c>
      <c r="F119" s="6" t="s">
        <v>0</v>
      </c>
      <c r="G119" s="44">
        <f>IF(C119="Leeds",D119,E119)</f>
        <v>2</v>
      </c>
      <c r="H119" s="44">
        <f>IF(C119="Leeds",E119,D119)</f>
        <v>1</v>
      </c>
      <c r="I119" s="30">
        <f>IF(D119&gt;E119,0,IF(D119=E119,1,IF(D119&lt;E119,3,"")))</f>
        <v>3</v>
      </c>
      <c r="J119">
        <f>IF(B119&gt;=DATE(Raw!A119, MONTH(Sheet2!$B$2), DAY(Sheet2!$B$2)), IF(Raw!B119&lt;=DATE(Raw!A119+1,MONTH(Sheet2!$B$3), DAY(Sheet2!$B$3)),1,0),0)</f>
        <v>1</v>
      </c>
    </row>
    <row r="120" spans="1:10" ht="15.75" thickBot="1" x14ac:dyDescent="0.3">
      <c r="A120" s="1">
        <v>2017</v>
      </c>
      <c r="B120" s="12">
        <v>43099</v>
      </c>
      <c r="C120" s="4" t="s">
        <v>5</v>
      </c>
      <c r="D120" s="47">
        <v>1</v>
      </c>
      <c r="E120" s="47">
        <v>0</v>
      </c>
      <c r="F120" s="6" t="s">
        <v>0</v>
      </c>
      <c r="G120" s="44">
        <f>IF(C120="Leeds",D120,E120)</f>
        <v>0</v>
      </c>
      <c r="H120" s="44">
        <f>IF(C120="Leeds",E120,D120)</f>
        <v>1</v>
      </c>
      <c r="I120" s="30">
        <f>IF(D120&gt;E120,0,IF(D120=E120,1,IF(D120&lt;E120,3,"")))</f>
        <v>0</v>
      </c>
      <c r="J120">
        <f>IF(B120&gt;=DATE(Raw!A120, MONTH(Sheet2!$B$2), DAY(Sheet2!$B$2)), IF(Raw!B120&lt;=DATE(Raw!A120+1,MONTH(Sheet2!$B$3), DAY(Sheet2!$B$3)),1,0),0)</f>
        <v>1</v>
      </c>
    </row>
    <row r="121" spans="1:10" ht="15.75" thickBot="1" x14ac:dyDescent="0.3">
      <c r="A121" s="1">
        <v>2017</v>
      </c>
      <c r="B121" s="12">
        <v>43113</v>
      </c>
      <c r="C121" s="4" t="s">
        <v>7</v>
      </c>
      <c r="D121" s="13">
        <v>1</v>
      </c>
      <c r="E121" s="13">
        <v>0</v>
      </c>
      <c r="F121" s="6" t="s">
        <v>0</v>
      </c>
      <c r="G121" s="44">
        <f>IF(C121="Leeds",D121,E121)</f>
        <v>0</v>
      </c>
      <c r="H121" s="44">
        <f>IF(C121="Leeds",E121,D121)</f>
        <v>1</v>
      </c>
      <c r="I121" s="30">
        <f>IF(D121&gt;E121,0,IF(D121=E121,1,IF(D121&lt;E121,3,"")))</f>
        <v>0</v>
      </c>
      <c r="J121">
        <f>IF(B121&gt;=DATE(Raw!A121, MONTH(Sheet2!$B$2), DAY(Sheet2!$B$2)), IF(Raw!B121&lt;=DATE(Raw!A121+1,MONTH(Sheet2!$B$3), DAY(Sheet2!$B$3)),1,0),0)</f>
        <v>1</v>
      </c>
    </row>
    <row r="122" spans="1:10" ht="15.75" thickBot="1" x14ac:dyDescent="0.3">
      <c r="A122" s="1">
        <v>2017</v>
      </c>
      <c r="B122" s="14">
        <v>43127</v>
      </c>
      <c r="C122" s="4" t="s">
        <v>13</v>
      </c>
      <c r="D122" s="5">
        <v>0</v>
      </c>
      <c r="E122" s="5">
        <v>0</v>
      </c>
      <c r="F122" s="6" t="s">
        <v>0</v>
      </c>
      <c r="G122" s="44">
        <f>IF(C122="Leeds",D122,E122)</f>
        <v>0</v>
      </c>
      <c r="H122" s="44">
        <f>IF(C122="Leeds",E122,D122)</f>
        <v>0</v>
      </c>
      <c r="I122" s="30">
        <f>IF(D122&gt;E122,0,IF(D122=E122,1,IF(D122&lt;E122,3,"")))</f>
        <v>1</v>
      </c>
      <c r="J122">
        <f>IF(B122&gt;=DATE(Raw!A122, MONTH(Sheet2!$B$2), DAY(Sheet2!$B$2)), IF(Raw!B122&lt;=DATE(Raw!A122+1,MONTH(Sheet2!$B$3), DAY(Sheet2!$B$3)),1,0),0)</f>
        <v>1</v>
      </c>
    </row>
    <row r="123" spans="1:10" ht="15.75" thickBot="1" x14ac:dyDescent="0.3">
      <c r="A123" s="1">
        <v>2017</v>
      </c>
      <c r="B123" s="14">
        <v>43141</v>
      </c>
      <c r="C123" s="4" t="s">
        <v>19</v>
      </c>
      <c r="D123" s="13">
        <v>2</v>
      </c>
      <c r="E123" s="13">
        <v>1</v>
      </c>
      <c r="F123" s="6" t="s">
        <v>0</v>
      </c>
      <c r="G123" s="44">
        <f>IF(C123="Leeds",D123,E123)</f>
        <v>1</v>
      </c>
      <c r="H123" s="44">
        <f>IF(C123="Leeds",E123,D123)</f>
        <v>2</v>
      </c>
      <c r="I123" s="30">
        <f>IF(D123&gt;E123,0,IF(D123=E123,1,IF(D123&lt;E123,3,"")))</f>
        <v>0</v>
      </c>
      <c r="J123">
        <f>IF(B123&gt;=DATE(Raw!A123, MONTH(Sheet2!$B$2), DAY(Sheet2!$B$2)), IF(Raw!B123&lt;=DATE(Raw!A123+1,MONTH(Sheet2!$B$3), DAY(Sheet2!$B$3)),1,0),0)</f>
        <v>0</v>
      </c>
    </row>
    <row r="124" spans="1:10" ht="15.75" thickBot="1" x14ac:dyDescent="0.3">
      <c r="A124" s="1">
        <v>2017</v>
      </c>
      <c r="B124" s="20">
        <v>43152</v>
      </c>
      <c r="C124" s="16" t="s">
        <v>14</v>
      </c>
      <c r="D124" s="17">
        <v>2</v>
      </c>
      <c r="E124" s="17">
        <v>2</v>
      </c>
      <c r="F124" s="18" t="s">
        <v>0</v>
      </c>
      <c r="G124" s="44">
        <f>IF(C124="Leeds",D124,E124)</f>
        <v>2</v>
      </c>
      <c r="H124" s="44">
        <f>IF(C124="Leeds",E124,D124)</f>
        <v>2</v>
      </c>
      <c r="I124" s="30">
        <f>IF(D124&gt;E124,0,IF(D124=E124,1,IF(D124&lt;E124,3,"")))</f>
        <v>1</v>
      </c>
      <c r="J124">
        <f>IF(B124&gt;=DATE(Raw!A124, MONTH(Sheet2!$B$2), DAY(Sheet2!$B$2)), IF(Raw!B124&lt;=DATE(Raw!A124+1,MONTH(Sheet2!$B$3), DAY(Sheet2!$B$3)),1,0),0)</f>
        <v>0</v>
      </c>
    </row>
    <row r="125" spans="1:10" ht="15.75" thickBot="1" x14ac:dyDescent="0.3">
      <c r="A125" s="1">
        <v>2017</v>
      </c>
      <c r="B125" s="20">
        <v>43161</v>
      </c>
      <c r="C125" s="16" t="s">
        <v>3</v>
      </c>
      <c r="D125" s="17">
        <v>3</v>
      </c>
      <c r="E125" s="17">
        <v>0</v>
      </c>
      <c r="F125" s="18" t="s">
        <v>0</v>
      </c>
      <c r="G125" s="44">
        <f>IF(C125="Leeds",D125,E125)</f>
        <v>0</v>
      </c>
      <c r="H125" s="44">
        <f>IF(C125="Leeds",E125,D125)</f>
        <v>3</v>
      </c>
      <c r="I125" s="30">
        <f>IF(D125&gt;E125,0,IF(D125=E125,1,IF(D125&lt;E125,3,"")))</f>
        <v>0</v>
      </c>
      <c r="J125">
        <f>IF(B125&gt;=DATE(Raw!A125, MONTH(Sheet2!$B$2), DAY(Sheet2!$B$2)), IF(Raw!B125&lt;=DATE(Raw!A125+1,MONTH(Sheet2!$B$3), DAY(Sheet2!$B$3)),1,0),0)</f>
        <v>0</v>
      </c>
    </row>
    <row r="126" spans="1:10" ht="15.75" thickBot="1" x14ac:dyDescent="0.3">
      <c r="A126" s="1">
        <v>2017</v>
      </c>
      <c r="B126" s="20">
        <v>43169</v>
      </c>
      <c r="C126" s="16" t="s">
        <v>10</v>
      </c>
      <c r="D126" s="17">
        <v>2</v>
      </c>
      <c r="E126" s="17">
        <v>2</v>
      </c>
      <c r="F126" s="18" t="s">
        <v>0</v>
      </c>
      <c r="G126" s="44">
        <f>IF(C126="Leeds",D126,E126)</f>
        <v>2</v>
      </c>
      <c r="H126" s="44">
        <f>IF(C126="Leeds",E126,D126)</f>
        <v>2</v>
      </c>
      <c r="I126" s="30">
        <f>IF(D126&gt;E126,0,IF(D126=E126,1,IF(D126&lt;E126,3,"")))</f>
        <v>1</v>
      </c>
      <c r="J126">
        <f>IF(B126&gt;=DATE(Raw!A126, MONTH(Sheet2!$B$2), DAY(Sheet2!$B$2)), IF(Raw!B126&lt;=DATE(Raw!A126+1,MONTH(Sheet2!$B$3), DAY(Sheet2!$B$3)),1,0),0)</f>
        <v>0</v>
      </c>
    </row>
    <row r="127" spans="1:10" ht="15.75" thickBot="1" x14ac:dyDescent="0.3">
      <c r="A127" s="1">
        <v>2017</v>
      </c>
      <c r="B127" s="15">
        <v>43193</v>
      </c>
      <c r="C127" s="16" t="s">
        <v>25</v>
      </c>
      <c r="D127" s="17">
        <v>2</v>
      </c>
      <c r="E127" s="17">
        <v>0</v>
      </c>
      <c r="F127" s="18" t="s">
        <v>0</v>
      </c>
      <c r="G127" s="44">
        <f>IF(C127="Leeds",D127,E127)</f>
        <v>0</v>
      </c>
      <c r="H127" s="44">
        <f>IF(C127="Leeds",E127,D127)</f>
        <v>2</v>
      </c>
      <c r="I127" s="30">
        <f>IF(D127&gt;E127,0,IF(D127=E127,1,IF(D127&lt;E127,3,"")))</f>
        <v>0</v>
      </c>
      <c r="J127">
        <f>IF(B127&gt;=DATE(Raw!A127, MONTH(Sheet2!$B$2), DAY(Sheet2!$B$2)), IF(Raw!B127&lt;=DATE(Raw!A127+1,MONTH(Sheet2!$B$3), DAY(Sheet2!$B$3)),1,0),0)</f>
        <v>0</v>
      </c>
    </row>
    <row r="128" spans="1:10" ht="15.75" thickBot="1" x14ac:dyDescent="0.3">
      <c r="A128" s="1">
        <v>2017</v>
      </c>
      <c r="B128" s="15">
        <v>43200</v>
      </c>
      <c r="C128" s="16" t="s">
        <v>4</v>
      </c>
      <c r="D128" s="17">
        <v>3</v>
      </c>
      <c r="E128" s="17">
        <v>1</v>
      </c>
      <c r="F128" s="18" t="s">
        <v>0</v>
      </c>
      <c r="G128" s="44">
        <f>IF(C128="Leeds",D128,E128)</f>
        <v>1</v>
      </c>
      <c r="H128" s="44">
        <f>IF(C128="Leeds",E128,D128)</f>
        <v>3</v>
      </c>
      <c r="I128" s="30">
        <f>IF(D128&gt;E128,0,IF(D128=E128,1,IF(D128&lt;E128,3,"")))</f>
        <v>0</v>
      </c>
      <c r="J128">
        <f>IF(B128&gt;=DATE(Raw!A128, MONTH(Sheet2!$B$2), DAY(Sheet2!$B$2)), IF(Raw!B128&lt;=DATE(Raw!A128+1,MONTH(Sheet2!$B$3), DAY(Sheet2!$B$3)),1,0),0)</f>
        <v>0</v>
      </c>
    </row>
    <row r="129" spans="1:10" ht="15.75" thickBot="1" x14ac:dyDescent="0.3">
      <c r="A129" s="1">
        <v>2017</v>
      </c>
      <c r="B129" s="20">
        <v>43204</v>
      </c>
      <c r="C129" s="16" t="s">
        <v>23</v>
      </c>
      <c r="D129" s="17">
        <v>1</v>
      </c>
      <c r="E129" s="17">
        <v>0</v>
      </c>
      <c r="F129" s="18" t="s">
        <v>0</v>
      </c>
      <c r="G129" s="44">
        <f>IF(C129="Leeds",D129,E129)</f>
        <v>0</v>
      </c>
      <c r="H129" s="44">
        <f>IF(C129="Leeds",E129,D129)</f>
        <v>1</v>
      </c>
      <c r="I129" s="30">
        <f>IF(D129&gt;E129,0,IF(D129=E129,1,IF(D129&lt;E129,3,"")))</f>
        <v>0</v>
      </c>
      <c r="J129">
        <f>IF(B129&gt;=DATE(Raw!A129, MONTH(Sheet2!$B$2), DAY(Sheet2!$B$2)), IF(Raw!B129&lt;=DATE(Raw!A129+1,MONTH(Sheet2!$B$3), DAY(Sheet2!$B$3)),1,0),0)</f>
        <v>0</v>
      </c>
    </row>
    <row r="130" spans="1:10" ht="15.75" thickBot="1" x14ac:dyDescent="0.3">
      <c r="A130" s="1">
        <v>2017</v>
      </c>
      <c r="B130" s="20">
        <v>43218</v>
      </c>
      <c r="C130" s="16" t="s">
        <v>15</v>
      </c>
      <c r="D130" s="17">
        <v>2</v>
      </c>
      <c r="E130" s="17">
        <v>1</v>
      </c>
      <c r="F130" s="18" t="s">
        <v>0</v>
      </c>
      <c r="G130" s="44">
        <f>IF(C130="Leeds",D130,E130)</f>
        <v>1</v>
      </c>
      <c r="H130" s="44">
        <f>IF(C130="Leeds",E130,D130)</f>
        <v>2</v>
      </c>
      <c r="I130" s="30">
        <f>IF(D130&gt;E130,0,IF(D130=E130,1,IF(D130&lt;E130,3,"")))</f>
        <v>0</v>
      </c>
      <c r="J130">
        <f>IF(B130&gt;=DATE(Raw!A130, MONTH(Sheet2!$B$2), DAY(Sheet2!$B$2)), IF(Raw!B130&lt;=DATE(Raw!A130+1,MONTH(Sheet2!$B$3), DAY(Sheet2!$B$3)),1,0),0)</f>
        <v>0</v>
      </c>
    </row>
    <row r="131" spans="1:10" ht="15.75" thickBot="1" x14ac:dyDescent="0.3">
      <c r="A131" s="1">
        <v>2016</v>
      </c>
      <c r="B131" s="31">
        <v>42595</v>
      </c>
      <c r="C131" s="4" t="s">
        <v>0</v>
      </c>
      <c r="D131" s="13">
        <v>1</v>
      </c>
      <c r="E131" s="13">
        <v>2</v>
      </c>
      <c r="F131" s="6" t="s">
        <v>5</v>
      </c>
      <c r="G131" s="44">
        <f>IF(C131="Leeds",D131,E131)</f>
        <v>1</v>
      </c>
      <c r="H131" s="44">
        <f>IF(C131="Leeds",E131,D131)</f>
        <v>2</v>
      </c>
      <c r="I131" s="30">
        <f>IF(D131&lt;E131,0,IF(D131=E131,1,IF(D131&gt;E131,3,"")))</f>
        <v>0</v>
      </c>
      <c r="J131">
        <f>IF(B131&gt;=DATE(Raw!A131, MONTH(Sheet2!$B$2), DAY(Sheet2!$B$2)), IF(Raw!B131&lt;=DATE(Raw!A131+1,MONTH(Sheet2!$B$3), DAY(Sheet2!$B$3)),1,0),0)</f>
        <v>0</v>
      </c>
    </row>
    <row r="132" spans="1:10" ht="15.75" thickBot="1" x14ac:dyDescent="0.3">
      <c r="A132" s="1">
        <v>2016</v>
      </c>
      <c r="B132" s="23">
        <v>42598</v>
      </c>
      <c r="C132" s="4" t="s">
        <v>0</v>
      </c>
      <c r="D132" s="5">
        <v>1</v>
      </c>
      <c r="E132" s="5">
        <v>1</v>
      </c>
      <c r="F132" s="6" t="s">
        <v>25</v>
      </c>
      <c r="G132" s="44">
        <f>IF(C132="Leeds",D132,E132)</f>
        <v>1</v>
      </c>
      <c r="H132" s="44">
        <f>IF(C132="Leeds",E132,D132)</f>
        <v>1</v>
      </c>
      <c r="I132" s="30">
        <f>IF(D132&lt;E132,0,IF(D132=E132,1,IF(D132&gt;E132,3,"")))</f>
        <v>1</v>
      </c>
      <c r="J132">
        <f>IF(B132&gt;=DATE(Raw!A132, MONTH(Sheet2!$B$2), DAY(Sheet2!$B$2)), IF(Raw!B132&lt;=DATE(Raw!A132+1,MONTH(Sheet2!$B$3), DAY(Sheet2!$B$3)),1,0),0)</f>
        <v>0</v>
      </c>
    </row>
    <row r="133" spans="1:10" ht="15.75" thickBot="1" x14ac:dyDescent="0.3">
      <c r="A133" s="1">
        <v>2016</v>
      </c>
      <c r="B133" s="11">
        <v>42623</v>
      </c>
      <c r="C133" s="4" t="s">
        <v>0</v>
      </c>
      <c r="D133" s="5">
        <v>0</v>
      </c>
      <c r="E133" s="5">
        <v>1</v>
      </c>
      <c r="F133" s="6" t="s">
        <v>33</v>
      </c>
      <c r="G133" s="44">
        <f>IF(C133="Leeds",D133,E133)</f>
        <v>0</v>
      </c>
      <c r="H133" s="44">
        <f>IF(C133="Leeds",E133,D133)</f>
        <v>1</v>
      </c>
      <c r="I133" s="30">
        <f>IF(D133&lt;E133,0,IF(D133=E133,1,IF(D133&gt;E133,3,"")))</f>
        <v>0</v>
      </c>
      <c r="J133">
        <f>IF(B133&gt;=DATE(Raw!A133, MONTH(Sheet2!$B$2), DAY(Sheet2!$B$2)), IF(Raw!B133&lt;=DATE(Raw!A133+1,MONTH(Sheet2!$B$3), DAY(Sheet2!$B$3)),1,0),0)</f>
        <v>0</v>
      </c>
    </row>
    <row r="134" spans="1:10" ht="15.75" thickBot="1" x14ac:dyDescent="0.3">
      <c r="A134" s="1">
        <v>2016</v>
      </c>
      <c r="B134" s="12">
        <v>42626</v>
      </c>
      <c r="C134" s="4" t="s">
        <v>0</v>
      </c>
      <c r="D134" s="13">
        <v>2</v>
      </c>
      <c r="E134" s="13">
        <v>1</v>
      </c>
      <c r="F134" s="6" t="s">
        <v>12</v>
      </c>
      <c r="G134" s="44">
        <f>IF(C134="Leeds",D134,E134)</f>
        <v>2</v>
      </c>
      <c r="H134" s="44">
        <f>IF(C134="Leeds",E134,D134)</f>
        <v>1</v>
      </c>
      <c r="I134" s="30">
        <f>IF(D134&lt;E134,0,IF(D134=E134,1,IF(D134&gt;E134,3,"")))</f>
        <v>3</v>
      </c>
      <c r="J134">
        <f>IF(B134&gt;=DATE(Raw!A134, MONTH(Sheet2!$B$2), DAY(Sheet2!$B$2)), IF(Raw!B134&lt;=DATE(Raw!A134+1,MONTH(Sheet2!$B$3), DAY(Sheet2!$B$3)),1,0),0)</f>
        <v>0</v>
      </c>
    </row>
    <row r="135" spans="1:10" ht="15.75" thickBot="1" x14ac:dyDescent="0.3">
      <c r="A135" s="1">
        <v>2016</v>
      </c>
      <c r="B135" s="14">
        <v>42637</v>
      </c>
      <c r="C135" s="4" t="s">
        <v>0</v>
      </c>
      <c r="D135" s="5">
        <v>1</v>
      </c>
      <c r="E135" s="5">
        <v>0</v>
      </c>
      <c r="F135" s="6" t="s">
        <v>7</v>
      </c>
      <c r="G135" s="44">
        <f>IF(C135="Leeds",D135,E135)</f>
        <v>1</v>
      </c>
      <c r="H135" s="44">
        <f>IF(C135="Leeds",E135,D135)</f>
        <v>0</v>
      </c>
      <c r="I135" s="30">
        <f>IF(D135&lt;E135,0,IF(D135=E135,1,IF(D135&gt;E135,3,"")))</f>
        <v>3</v>
      </c>
      <c r="J135">
        <f>IF(B135&gt;=DATE(Raw!A135, MONTH(Sheet2!$B$2), DAY(Sheet2!$B$2)), IF(Raw!B135&lt;=DATE(Raw!A135+1,MONTH(Sheet2!$B$3), DAY(Sheet2!$B$3)),1,0),0)</f>
        <v>0</v>
      </c>
    </row>
    <row r="136" spans="1:10" ht="15.75" thickBot="1" x14ac:dyDescent="0.3">
      <c r="A136" s="1">
        <v>2016</v>
      </c>
      <c r="B136" s="14">
        <v>42644</v>
      </c>
      <c r="C136" s="4" t="s">
        <v>0</v>
      </c>
      <c r="D136" s="5">
        <v>2</v>
      </c>
      <c r="E136" s="5">
        <v>1</v>
      </c>
      <c r="F136" s="6" t="s">
        <v>30</v>
      </c>
      <c r="G136" s="44">
        <f>IF(C136="Leeds",D136,E136)</f>
        <v>2</v>
      </c>
      <c r="H136" s="44">
        <f>IF(C136="Leeds",E136,D136)</f>
        <v>1</v>
      </c>
      <c r="I136" s="30">
        <f>IF(D136&lt;E136,0,IF(D136=E136,1,IF(D136&gt;E136,3,"")))</f>
        <v>3</v>
      </c>
      <c r="J136">
        <f>IF(B136&gt;=DATE(Raw!A136, MONTH(Sheet2!$B$2), DAY(Sheet2!$B$2)), IF(Raw!B136&lt;=DATE(Raw!A136+1,MONTH(Sheet2!$B$3), DAY(Sheet2!$B$3)),1,0),0)</f>
        <v>0</v>
      </c>
    </row>
    <row r="137" spans="1:10" ht="15.75" thickBot="1" x14ac:dyDescent="0.3">
      <c r="A137" s="1">
        <v>2016</v>
      </c>
      <c r="B137" s="12">
        <v>42661</v>
      </c>
      <c r="C137" s="4" t="s">
        <v>0</v>
      </c>
      <c r="D137" s="5">
        <v>1</v>
      </c>
      <c r="E137" s="5">
        <v>1</v>
      </c>
      <c r="F137" s="6" t="s">
        <v>22</v>
      </c>
      <c r="G137" s="44">
        <f>IF(C137="Leeds",D137,E137)</f>
        <v>1</v>
      </c>
      <c r="H137" s="44">
        <f>IF(C137="Leeds",E137,D137)</f>
        <v>1</v>
      </c>
      <c r="I137" s="30">
        <f>IF(D137&lt;E137,0,IF(D137=E137,1,IF(D137&gt;E137,3,"")))</f>
        <v>1</v>
      </c>
      <c r="J137">
        <f>IF(B137&gt;=DATE(Raw!A137, MONTH(Sheet2!$B$2), DAY(Sheet2!$B$2)), IF(Raw!B137&lt;=DATE(Raw!A137+1,MONTH(Sheet2!$B$3), DAY(Sheet2!$B$3)),1,0),0)</f>
        <v>0</v>
      </c>
    </row>
    <row r="138" spans="1:10" ht="15.75" thickBot="1" x14ac:dyDescent="0.3">
      <c r="A138" s="1">
        <v>2016</v>
      </c>
      <c r="B138" s="12">
        <v>42672</v>
      </c>
      <c r="C138" s="4" t="s">
        <v>0</v>
      </c>
      <c r="D138" s="13">
        <v>2</v>
      </c>
      <c r="E138" s="13">
        <v>0</v>
      </c>
      <c r="F138" s="6" t="s">
        <v>26</v>
      </c>
      <c r="G138" s="44">
        <f>IF(C138="Leeds",D138,E138)</f>
        <v>2</v>
      </c>
      <c r="H138" s="44">
        <f>IF(C138="Leeds",E138,D138)</f>
        <v>0</v>
      </c>
      <c r="I138" s="30">
        <f>IF(D138&lt;E138,0,IF(D138=E138,1,IF(D138&gt;E138,3,"")))</f>
        <v>3</v>
      </c>
      <c r="J138">
        <f>IF(B138&gt;=DATE(Raw!A138, MONTH(Sheet2!$B$2), DAY(Sheet2!$B$2)), IF(Raw!B138&lt;=DATE(Raw!A138+1,MONTH(Sheet2!$B$3), DAY(Sheet2!$B$3)),1,0),0)</f>
        <v>0</v>
      </c>
    </row>
    <row r="139" spans="1:10" ht="15.75" thickBot="1" x14ac:dyDescent="0.3">
      <c r="A139" s="1">
        <v>2016</v>
      </c>
      <c r="B139" s="14">
        <v>42694</v>
      </c>
      <c r="C139" s="4" t="s">
        <v>0</v>
      </c>
      <c r="D139" s="5">
        <v>0</v>
      </c>
      <c r="E139" s="5">
        <v>2</v>
      </c>
      <c r="F139" s="6" t="s">
        <v>34</v>
      </c>
      <c r="G139" s="44">
        <f>IF(C139="Leeds",D139,E139)</f>
        <v>0</v>
      </c>
      <c r="H139" s="44">
        <f>IF(C139="Leeds",E139,D139)</f>
        <v>2</v>
      </c>
      <c r="I139" s="30">
        <f>IF(D139&lt;E139,0,IF(D139=E139,1,IF(D139&gt;E139,3,"")))</f>
        <v>0</v>
      </c>
      <c r="J139">
        <f>IF(B139&gt;=DATE(Raw!A139, MONTH(Sheet2!$B$2), DAY(Sheet2!$B$2)), IF(Raw!B139&lt;=DATE(Raw!A139+1,MONTH(Sheet2!$B$3), DAY(Sheet2!$B$3)),1,0),0)</f>
        <v>0</v>
      </c>
    </row>
    <row r="140" spans="1:10" ht="15.75" thickBot="1" x14ac:dyDescent="0.3">
      <c r="A140" s="1">
        <v>2016</v>
      </c>
      <c r="B140" s="14">
        <v>42707</v>
      </c>
      <c r="C140" s="4" t="s">
        <v>0</v>
      </c>
      <c r="D140" s="5">
        <v>2</v>
      </c>
      <c r="E140" s="5">
        <v>0</v>
      </c>
      <c r="F140" s="6" t="s">
        <v>23</v>
      </c>
      <c r="G140" s="44">
        <f>IF(C140="Leeds",D140,E140)</f>
        <v>2</v>
      </c>
      <c r="H140" s="44">
        <f>IF(C140="Leeds",E140,D140)</f>
        <v>0</v>
      </c>
      <c r="I140" s="30">
        <f>IF(D140&lt;E140,0,IF(D140=E140,1,IF(D140&gt;E140,3,"")))</f>
        <v>3</v>
      </c>
      <c r="J140">
        <f>IF(B140&gt;=DATE(Raw!A140, MONTH(Sheet2!$B$2), DAY(Sheet2!$B$2)), IF(Raw!B140&lt;=DATE(Raw!A140+1,MONTH(Sheet2!$B$3), DAY(Sheet2!$B$3)),1,0),0)</f>
        <v>0</v>
      </c>
    </row>
    <row r="141" spans="1:10" ht="15.75" thickBot="1" x14ac:dyDescent="0.3">
      <c r="A141" s="1">
        <v>2016</v>
      </c>
      <c r="B141" s="14">
        <v>42717</v>
      </c>
      <c r="C141" s="4" t="s">
        <v>0</v>
      </c>
      <c r="D141" s="5">
        <v>2</v>
      </c>
      <c r="E141" s="5">
        <v>0</v>
      </c>
      <c r="F141" s="6" t="s">
        <v>10</v>
      </c>
      <c r="G141" s="44">
        <f>IF(C141="Leeds",D141,E141)</f>
        <v>2</v>
      </c>
      <c r="H141" s="44">
        <f>IF(C141="Leeds",E141,D141)</f>
        <v>0</v>
      </c>
      <c r="I141" s="30">
        <f>IF(D141&lt;E141,0,IF(D141=E141,1,IF(D141&gt;E141,3,"")))</f>
        <v>3</v>
      </c>
      <c r="J141">
        <f>IF(B141&gt;=DATE(Raw!A141, MONTH(Sheet2!$B$2), DAY(Sheet2!$B$2)), IF(Raw!B141&lt;=DATE(Raw!A141+1,MONTH(Sheet2!$B$3), DAY(Sheet2!$B$3)),1,0),0)</f>
        <v>0</v>
      </c>
    </row>
    <row r="142" spans="1:10" ht="15.75" thickBot="1" x14ac:dyDescent="0.3">
      <c r="A142" s="1">
        <v>2016</v>
      </c>
      <c r="B142" s="11">
        <v>42721</v>
      </c>
      <c r="C142" s="4" t="s">
        <v>0</v>
      </c>
      <c r="D142" s="5">
        <v>1</v>
      </c>
      <c r="E142" s="5">
        <v>0</v>
      </c>
      <c r="F142" s="6" t="s">
        <v>6</v>
      </c>
      <c r="G142" s="44">
        <f>IF(C142="Leeds",D142,E142)</f>
        <v>1</v>
      </c>
      <c r="H142" s="44">
        <f>IF(C142="Leeds",E142,D142)</f>
        <v>0</v>
      </c>
      <c r="I142" s="30">
        <f>IF(D142&lt;E142,0,IF(D142=E142,1,IF(D142&gt;E142,3,"")))</f>
        <v>3</v>
      </c>
      <c r="J142">
        <f>IF(B142&gt;=DATE(Raw!A142, MONTH(Sheet2!$B$2), DAY(Sheet2!$B$2)), IF(Raw!B142&lt;=DATE(Raw!A142+1,MONTH(Sheet2!$B$3), DAY(Sheet2!$B$3)),1,0),0)</f>
        <v>0</v>
      </c>
    </row>
    <row r="143" spans="1:10" ht="15.75" thickBot="1" x14ac:dyDescent="0.3">
      <c r="A143" s="1">
        <v>2016</v>
      </c>
      <c r="B143" s="12">
        <v>42737</v>
      </c>
      <c r="C143" s="4" t="s">
        <v>0</v>
      </c>
      <c r="D143" s="5">
        <v>3</v>
      </c>
      <c r="E143" s="5">
        <v>0</v>
      </c>
      <c r="F143" s="6" t="s">
        <v>2</v>
      </c>
      <c r="G143" s="44">
        <f>IF(C143="Leeds",D143,E143)</f>
        <v>3</v>
      </c>
      <c r="H143" s="44">
        <f>IF(C143="Leeds",E143,D143)</f>
        <v>0</v>
      </c>
      <c r="I143" s="30">
        <f>IF(D143&lt;E143,0,IF(D143=E143,1,IF(D143&gt;E143,3,"")))</f>
        <v>3</v>
      </c>
      <c r="J143">
        <f>IF(B143&gt;=DATE(Raw!A143, MONTH(Sheet2!$B$2), DAY(Sheet2!$B$2)), IF(Raw!B143&lt;=DATE(Raw!A143+1,MONTH(Sheet2!$B$3), DAY(Sheet2!$B$3)),1,0),0)</f>
        <v>1</v>
      </c>
    </row>
    <row r="144" spans="1:10" ht="15.75" thickBot="1" x14ac:dyDescent="0.3">
      <c r="A144" s="1">
        <v>2016</v>
      </c>
      <c r="B144" s="11">
        <v>42748</v>
      </c>
      <c r="C144" s="4" t="s">
        <v>0</v>
      </c>
      <c r="D144" s="5">
        <v>1</v>
      </c>
      <c r="E144" s="5">
        <v>0</v>
      </c>
      <c r="F144" s="6" t="s">
        <v>14</v>
      </c>
      <c r="G144" s="44">
        <f>IF(C144="Leeds",D144,E144)</f>
        <v>1</v>
      </c>
      <c r="H144" s="44">
        <f>IF(C144="Leeds",E144,D144)</f>
        <v>0</v>
      </c>
      <c r="I144" s="30">
        <f>IF(D144&lt;E144,0,IF(D144=E144,1,IF(D144&gt;E144,3,"")))</f>
        <v>3</v>
      </c>
      <c r="J144">
        <f>IF(B144&gt;=DATE(Raw!A144, MONTH(Sheet2!$B$2), DAY(Sheet2!$B$2)), IF(Raw!B144&lt;=DATE(Raw!A144+1,MONTH(Sheet2!$B$3), DAY(Sheet2!$B$3)),1,0),0)</f>
        <v>1</v>
      </c>
    </row>
    <row r="145" spans="1:10" ht="15.75" thickBot="1" x14ac:dyDescent="0.3">
      <c r="A145" s="1">
        <v>2016</v>
      </c>
      <c r="B145" s="11">
        <v>42760</v>
      </c>
      <c r="C145" s="4" t="s">
        <v>0</v>
      </c>
      <c r="D145" s="5">
        <v>2</v>
      </c>
      <c r="E145" s="5">
        <v>0</v>
      </c>
      <c r="F145" s="6" t="s">
        <v>8</v>
      </c>
      <c r="G145" s="44">
        <f>IF(C145="Leeds",D145,E145)</f>
        <v>2</v>
      </c>
      <c r="H145" s="44">
        <f>IF(C145="Leeds",E145,D145)</f>
        <v>0</v>
      </c>
      <c r="I145" s="30">
        <f>IF(D145&lt;E145,0,IF(D145=E145,1,IF(D145&gt;E145,3,"")))</f>
        <v>3</v>
      </c>
      <c r="J145">
        <f>IF(B145&gt;=DATE(Raw!A145, MONTH(Sheet2!$B$2), DAY(Sheet2!$B$2)), IF(Raw!B145&lt;=DATE(Raw!A145+1,MONTH(Sheet2!$B$3), DAY(Sheet2!$B$3)),1,0),0)</f>
        <v>1</v>
      </c>
    </row>
    <row r="146" spans="1:10" ht="15.75" thickBot="1" x14ac:dyDescent="0.3">
      <c r="A146" s="1">
        <v>2016</v>
      </c>
      <c r="B146" s="14">
        <v>42777</v>
      </c>
      <c r="C146" s="4" t="s">
        <v>0</v>
      </c>
      <c r="D146" s="5">
        <v>0</v>
      </c>
      <c r="E146" s="5">
        <v>2</v>
      </c>
      <c r="F146" s="6" t="s">
        <v>27</v>
      </c>
      <c r="G146" s="44">
        <f>IF(C146="Leeds",D146,E146)</f>
        <v>0</v>
      </c>
      <c r="H146" s="44">
        <f>IF(C146="Leeds",E146,D146)</f>
        <v>2</v>
      </c>
      <c r="I146" s="30">
        <f>IF(D146&lt;E146,0,IF(D146=E146,1,IF(D146&gt;E146,3,"")))</f>
        <v>0</v>
      </c>
      <c r="J146">
        <f>IF(B146&gt;=DATE(Raw!A146, MONTH(Sheet2!$B$2), DAY(Sheet2!$B$2)), IF(Raw!B146&lt;=DATE(Raw!A146+1,MONTH(Sheet2!$B$3), DAY(Sheet2!$B$3)),1,0),0)</f>
        <v>0</v>
      </c>
    </row>
    <row r="147" spans="1:10" ht="15.75" thickBot="1" x14ac:dyDescent="0.3">
      <c r="A147" s="1">
        <v>2016</v>
      </c>
      <c r="B147" s="11">
        <v>42780</v>
      </c>
      <c r="C147" s="4" t="s">
        <v>0</v>
      </c>
      <c r="D147" s="5">
        <v>2</v>
      </c>
      <c r="E147" s="5">
        <v>1</v>
      </c>
      <c r="F147" s="6" t="s">
        <v>9</v>
      </c>
      <c r="G147" s="44">
        <f>IF(C147="Leeds",D147,E147)</f>
        <v>2</v>
      </c>
      <c r="H147" s="44">
        <f>IF(C147="Leeds",E147,D147)</f>
        <v>1</v>
      </c>
      <c r="I147" s="30">
        <f>IF(D147&lt;E147,0,IF(D147=E147,1,IF(D147&gt;E147,3,"")))</f>
        <v>3</v>
      </c>
      <c r="J147">
        <f>IF(B147&gt;=DATE(Raw!A147, MONTH(Sheet2!$B$2), DAY(Sheet2!$B$2)), IF(Raw!B147&lt;=DATE(Raw!A147+1,MONTH(Sheet2!$B$3), DAY(Sheet2!$B$3)),1,0),0)</f>
        <v>0</v>
      </c>
    </row>
    <row r="148" spans="1:10" ht="15.75" thickBot="1" x14ac:dyDescent="0.3">
      <c r="A148" s="1">
        <v>2016</v>
      </c>
      <c r="B148" s="15">
        <v>42791</v>
      </c>
      <c r="C148" s="16" t="s">
        <v>0</v>
      </c>
      <c r="D148" s="17">
        <v>1</v>
      </c>
      <c r="E148" s="17">
        <v>0</v>
      </c>
      <c r="F148" s="18" t="s">
        <v>21</v>
      </c>
      <c r="G148" s="44">
        <f>IF(C148="Leeds",D148,E148)</f>
        <v>1</v>
      </c>
      <c r="H148" s="44">
        <f>IF(C148="Leeds",E148,D148)</f>
        <v>0</v>
      </c>
      <c r="I148" s="30">
        <f>IF(D148&lt;E148,0,IF(D148=E148,1,IF(D148&gt;E148,3,"")))</f>
        <v>3</v>
      </c>
      <c r="J148">
        <f>IF(B148&gt;=DATE(Raw!A148, MONTH(Sheet2!$B$2), DAY(Sheet2!$B$2)), IF(Raw!B148&lt;=DATE(Raw!A148+1,MONTH(Sheet2!$B$3), DAY(Sheet2!$B$3)),1,0),0)</f>
        <v>0</v>
      </c>
    </row>
    <row r="149" spans="1:10" ht="15.75" thickBot="1" x14ac:dyDescent="0.3">
      <c r="A149" s="1">
        <v>2016</v>
      </c>
      <c r="B149" s="20">
        <v>42805</v>
      </c>
      <c r="C149" s="16" t="s">
        <v>0</v>
      </c>
      <c r="D149" s="17">
        <v>0</v>
      </c>
      <c r="E149" s="17">
        <v>0</v>
      </c>
      <c r="F149" s="18" t="s">
        <v>11</v>
      </c>
      <c r="G149" s="44">
        <f>IF(C149="Leeds",D149,E149)</f>
        <v>0</v>
      </c>
      <c r="H149" s="44">
        <f>IF(C149="Leeds",E149,D149)</f>
        <v>0</v>
      </c>
      <c r="I149" s="30">
        <f>IF(D149&lt;E149,0,IF(D149=E149,1,IF(D149&gt;E149,3,"")))</f>
        <v>1</v>
      </c>
      <c r="J149">
        <f>IF(B149&gt;=DATE(Raw!A149, MONTH(Sheet2!$B$2), DAY(Sheet2!$B$2)), IF(Raw!B149&lt;=DATE(Raw!A149+1,MONTH(Sheet2!$B$3), DAY(Sheet2!$B$3)),1,0),0)</f>
        <v>0</v>
      </c>
    </row>
    <row r="150" spans="1:10" ht="15.75" thickBot="1" x14ac:dyDescent="0.3">
      <c r="A150" s="1">
        <v>2016</v>
      </c>
      <c r="B150" s="15">
        <v>42812</v>
      </c>
      <c r="C150" s="16" t="s">
        <v>0</v>
      </c>
      <c r="D150" s="17">
        <v>2</v>
      </c>
      <c r="E150" s="17">
        <v>0</v>
      </c>
      <c r="F150" s="18" t="s">
        <v>35</v>
      </c>
      <c r="G150" s="44">
        <f>IF(C150="Leeds",D150,E150)</f>
        <v>2</v>
      </c>
      <c r="H150" s="44">
        <f>IF(C150="Leeds",E150,D150)</f>
        <v>0</v>
      </c>
      <c r="I150" s="30">
        <f>IF(D150&lt;E150,0,IF(D150=E150,1,IF(D150&gt;E150,3,"")))</f>
        <v>3</v>
      </c>
      <c r="J150">
        <f>IF(B150&gt;=DATE(Raw!A150, MONTH(Sheet2!$B$2), DAY(Sheet2!$B$2)), IF(Raw!B150&lt;=DATE(Raw!A150+1,MONTH(Sheet2!$B$3), DAY(Sheet2!$B$3)),1,0),0)</f>
        <v>0</v>
      </c>
    </row>
    <row r="151" spans="1:10" ht="15.75" thickBot="1" x14ac:dyDescent="0.3">
      <c r="A151" s="1">
        <v>2016</v>
      </c>
      <c r="B151" s="20">
        <v>42833</v>
      </c>
      <c r="C151" s="16" t="s">
        <v>0</v>
      </c>
      <c r="D151" s="17">
        <v>3</v>
      </c>
      <c r="E151" s="17">
        <v>1</v>
      </c>
      <c r="F151" s="18" t="s">
        <v>4</v>
      </c>
      <c r="G151" s="44">
        <f>IF(C151="Leeds",D151,E151)</f>
        <v>3</v>
      </c>
      <c r="H151" s="44">
        <f>IF(C151="Leeds",E151,D151)</f>
        <v>1</v>
      </c>
      <c r="I151" s="30">
        <f>IF(D151&lt;E151,0,IF(D151=E151,1,IF(D151&gt;E151,3,"")))</f>
        <v>3</v>
      </c>
      <c r="J151">
        <f>IF(B151&gt;=DATE(Raw!A151, MONTH(Sheet2!$B$2), DAY(Sheet2!$B$2)), IF(Raw!B151&lt;=DATE(Raw!A151+1,MONTH(Sheet2!$B$3), DAY(Sheet2!$B$3)),1,0),0)</f>
        <v>0</v>
      </c>
    </row>
    <row r="152" spans="1:10" ht="15.75" thickBot="1" x14ac:dyDescent="0.3">
      <c r="A152" s="1">
        <v>2016</v>
      </c>
      <c r="B152" s="20">
        <v>42842</v>
      </c>
      <c r="C152" s="16" t="s">
        <v>0</v>
      </c>
      <c r="D152" s="17">
        <v>0</v>
      </c>
      <c r="E152" s="17">
        <v>1</v>
      </c>
      <c r="F152" s="18" t="s">
        <v>28</v>
      </c>
      <c r="G152" s="44">
        <f>IF(C152="Leeds",D152,E152)</f>
        <v>0</v>
      </c>
      <c r="H152" s="44">
        <f>IF(C152="Leeds",E152,D152)</f>
        <v>1</v>
      </c>
      <c r="I152" s="30">
        <f>IF(D152&lt;E152,0,IF(D152=E152,1,IF(D152&gt;E152,3,"")))</f>
        <v>0</v>
      </c>
      <c r="J152">
        <f>IF(B152&gt;=DATE(Raw!A152, MONTH(Sheet2!$B$2), DAY(Sheet2!$B$2)), IF(Raw!B152&lt;=DATE(Raw!A152+1,MONTH(Sheet2!$B$3), DAY(Sheet2!$B$3)),1,0),0)</f>
        <v>0</v>
      </c>
    </row>
    <row r="153" spans="1:10" ht="15.75" thickBot="1" x14ac:dyDescent="0.3">
      <c r="A153" s="1">
        <v>2016</v>
      </c>
      <c r="B153" s="20">
        <v>42854</v>
      </c>
      <c r="C153" s="16" t="s">
        <v>0</v>
      </c>
      <c r="D153" s="17">
        <v>3</v>
      </c>
      <c r="E153" s="17">
        <v>3</v>
      </c>
      <c r="F153" s="18" t="s">
        <v>15</v>
      </c>
      <c r="G153" s="44">
        <f>IF(C153="Leeds",D153,E153)</f>
        <v>3</v>
      </c>
      <c r="H153" s="44">
        <f>IF(C153="Leeds",E153,D153)</f>
        <v>3</v>
      </c>
      <c r="I153" s="30">
        <f>IF(D153&lt;E153,0,IF(D153=E153,1,IF(D153&gt;E153,3,"")))</f>
        <v>1</v>
      </c>
      <c r="J153">
        <f>IF(B153&gt;=DATE(Raw!A153, MONTH(Sheet2!$B$2), DAY(Sheet2!$B$2)), IF(Raw!B153&lt;=DATE(Raw!A153+1,MONTH(Sheet2!$B$3), DAY(Sheet2!$B$3)),1,0),0)</f>
        <v>0</v>
      </c>
    </row>
    <row r="154" spans="1:10" x14ac:dyDescent="0.25">
      <c r="A154" s="1">
        <v>2016</v>
      </c>
      <c r="B154" s="3">
        <v>42589</v>
      </c>
      <c r="C154" s="4" t="s">
        <v>11</v>
      </c>
      <c r="D154" s="5">
        <v>3</v>
      </c>
      <c r="E154" s="5">
        <v>0</v>
      </c>
      <c r="F154" s="6" t="s">
        <v>0</v>
      </c>
      <c r="G154" s="44">
        <f>IF(C154="Leeds",D154,E154)</f>
        <v>0</v>
      </c>
      <c r="H154" s="44">
        <f>IF(C154="Leeds",E154,D154)</f>
        <v>3</v>
      </c>
      <c r="I154" s="30">
        <f>IF(D154&gt;E154,0,IF(D154=E154,1,IF(D154&lt;E154,3,"")))</f>
        <v>0</v>
      </c>
      <c r="J154">
        <f>IF(B154&gt;=DATE(Raw!A154, MONTH(Sheet2!$B$2), DAY(Sheet2!$B$2)), IF(Raw!B154&lt;=DATE(Raw!A154+1,MONTH(Sheet2!$B$3), DAY(Sheet2!$B$3)),1,0),0)</f>
        <v>0</v>
      </c>
    </row>
    <row r="155" spans="1:10" ht="15.75" thickBot="1" x14ac:dyDescent="0.3">
      <c r="A155" s="1">
        <v>2016</v>
      </c>
      <c r="B155" s="28">
        <v>42602</v>
      </c>
      <c r="C155" s="46" t="s">
        <v>21</v>
      </c>
      <c r="D155" s="47">
        <v>0</v>
      </c>
      <c r="E155" s="47">
        <v>2</v>
      </c>
      <c r="F155" s="33" t="s">
        <v>0</v>
      </c>
      <c r="G155" s="44">
        <f>IF(C155="Leeds",D155,E155)</f>
        <v>2</v>
      </c>
      <c r="H155" s="44">
        <f>IF(C155="Leeds",E155,D155)</f>
        <v>0</v>
      </c>
      <c r="I155" s="30">
        <f>IF(D155&gt;E155,0,IF(D155=E155,1,IF(D155&lt;E155,3,"")))</f>
        <v>3</v>
      </c>
      <c r="J155">
        <f>IF(B155&gt;=DATE(Raw!A155, MONTH(Sheet2!$B$2), DAY(Sheet2!$B$2)), IF(Raw!B155&lt;=DATE(Raw!A155+1,MONTH(Sheet2!$B$3), DAY(Sheet2!$B$3)),1,0),0)</f>
        <v>0</v>
      </c>
    </row>
    <row r="156" spans="1:10" ht="15.75" thickBot="1" x14ac:dyDescent="0.3">
      <c r="A156" s="1">
        <v>2016</v>
      </c>
      <c r="B156" s="12">
        <v>42609</v>
      </c>
      <c r="C156" s="4" t="s">
        <v>8</v>
      </c>
      <c r="D156" s="13">
        <v>3</v>
      </c>
      <c r="E156" s="13">
        <v>1</v>
      </c>
      <c r="F156" s="6" t="s">
        <v>0</v>
      </c>
      <c r="G156" s="44">
        <f>IF(C156="Leeds",D156,E156)</f>
        <v>1</v>
      </c>
      <c r="H156" s="44">
        <f>IF(C156="Leeds",E156,D156)</f>
        <v>3</v>
      </c>
      <c r="I156" s="30">
        <f>IF(D156&gt;E156,0,IF(D156=E156,1,IF(D156&lt;E156,3,"")))</f>
        <v>0</v>
      </c>
      <c r="J156">
        <f>IF(B156&gt;=DATE(Raw!A156, MONTH(Sheet2!$B$2), DAY(Sheet2!$B$2)), IF(Raw!B156&lt;=DATE(Raw!A156+1,MONTH(Sheet2!$B$3), DAY(Sheet2!$B$3)),1,0),0)</f>
        <v>0</v>
      </c>
    </row>
    <row r="157" spans="1:10" ht="15.75" thickBot="1" x14ac:dyDescent="0.3">
      <c r="A157" s="1">
        <v>2016</v>
      </c>
      <c r="B157" s="11">
        <v>42630</v>
      </c>
      <c r="C157" s="4" t="s">
        <v>27</v>
      </c>
      <c r="D157" s="47">
        <v>0</v>
      </c>
      <c r="E157" s="47">
        <v>2</v>
      </c>
      <c r="F157" s="6" t="s">
        <v>0</v>
      </c>
      <c r="G157" s="44">
        <f>IF(C157="Leeds",D157,E157)</f>
        <v>2</v>
      </c>
      <c r="H157" s="44">
        <f>IF(C157="Leeds",E157,D157)</f>
        <v>0</v>
      </c>
      <c r="I157" s="30">
        <f>IF(D157&gt;E157,0,IF(D157=E157,1,IF(D157&lt;E157,3,"")))</f>
        <v>3</v>
      </c>
      <c r="J157">
        <f>IF(B157&gt;=DATE(Raw!A157, MONTH(Sheet2!$B$2), DAY(Sheet2!$B$2)), IF(Raw!B157&lt;=DATE(Raw!A157+1,MONTH(Sheet2!$B$3), DAY(Sheet2!$B$3)),1,0),0)</f>
        <v>0</v>
      </c>
    </row>
    <row r="158" spans="1:10" ht="15.75" thickBot="1" x14ac:dyDescent="0.3">
      <c r="A158" s="1">
        <v>2016</v>
      </c>
      <c r="B158" s="11">
        <v>42640</v>
      </c>
      <c r="C158" s="4" t="s">
        <v>9</v>
      </c>
      <c r="D158" s="5">
        <v>1</v>
      </c>
      <c r="E158" s="5">
        <v>0</v>
      </c>
      <c r="F158" s="6" t="s">
        <v>0</v>
      </c>
      <c r="G158" s="44">
        <f>IF(C158="Leeds",D158,E158)</f>
        <v>0</v>
      </c>
      <c r="H158" s="44">
        <f>IF(C158="Leeds",E158,D158)</f>
        <v>1</v>
      </c>
      <c r="I158" s="30">
        <f>IF(D158&gt;E158,0,IF(D158=E158,1,IF(D158&lt;E158,3,"")))</f>
        <v>0</v>
      </c>
      <c r="J158">
        <f>IF(B158&gt;=DATE(Raw!A158, MONTH(Sheet2!$B$2), DAY(Sheet2!$B$2)), IF(Raw!B158&lt;=DATE(Raw!A158+1,MONTH(Sheet2!$B$3), DAY(Sheet2!$B$3)),1,0),0)</f>
        <v>0</v>
      </c>
    </row>
    <row r="159" spans="1:10" ht="15.75" thickBot="1" x14ac:dyDescent="0.3">
      <c r="A159" s="1">
        <v>2016</v>
      </c>
      <c r="B159" s="11">
        <v>42658</v>
      </c>
      <c r="C159" s="4" t="s">
        <v>14</v>
      </c>
      <c r="D159" s="5">
        <v>1</v>
      </c>
      <c r="E159" s="5">
        <v>0</v>
      </c>
      <c r="F159" s="6" t="s">
        <v>0</v>
      </c>
      <c r="G159" s="44">
        <f>IF(C159="Leeds",D159,E159)</f>
        <v>0</v>
      </c>
      <c r="H159" s="44">
        <f>IF(C159="Leeds",E159,D159)</f>
        <v>1</v>
      </c>
      <c r="I159" s="30">
        <f>IF(D159&gt;E159,0,IF(D159=E159,1,IF(D159&lt;E159,3,"")))</f>
        <v>0</v>
      </c>
      <c r="J159">
        <f>IF(B159&gt;=DATE(Raw!A159, MONTH(Sheet2!$B$2), DAY(Sheet2!$B$2)), IF(Raw!B159&lt;=DATE(Raw!A159+1,MONTH(Sheet2!$B$3), DAY(Sheet2!$B$3)),1,0),0)</f>
        <v>0</v>
      </c>
    </row>
    <row r="160" spans="1:10" ht="15.75" thickBot="1" x14ac:dyDescent="0.3">
      <c r="A160" s="1">
        <v>2016</v>
      </c>
      <c r="B160" s="11">
        <v>42665</v>
      </c>
      <c r="C160" s="4" t="s">
        <v>28</v>
      </c>
      <c r="D160" s="17">
        <v>0</v>
      </c>
      <c r="E160" s="17">
        <v>1</v>
      </c>
      <c r="F160" s="6" t="s">
        <v>0</v>
      </c>
      <c r="G160" s="44">
        <f>IF(C160="Leeds",D160,E160)</f>
        <v>1</v>
      </c>
      <c r="H160" s="44">
        <f>IF(C160="Leeds",E160,D160)</f>
        <v>0</v>
      </c>
      <c r="I160" s="30">
        <f>IF(D160&gt;E160,0,IF(D160=E160,1,IF(D160&lt;E160,3,"")))</f>
        <v>3</v>
      </c>
      <c r="J160">
        <f>IF(B160&gt;=DATE(Raw!A160, MONTH(Sheet2!$B$2), DAY(Sheet2!$B$2)), IF(Raw!B160&lt;=DATE(Raw!A160+1,MONTH(Sheet2!$B$3), DAY(Sheet2!$B$3)),1,0),0)</f>
        <v>0</v>
      </c>
    </row>
    <row r="161" spans="1:10" ht="15.75" thickBot="1" x14ac:dyDescent="0.3">
      <c r="A161" s="1">
        <v>2016</v>
      </c>
      <c r="B161" s="11">
        <v>42679</v>
      </c>
      <c r="C161" s="4" t="s">
        <v>15</v>
      </c>
      <c r="D161" s="5">
        <v>2</v>
      </c>
      <c r="E161" s="5">
        <v>3</v>
      </c>
      <c r="F161" s="6" t="s">
        <v>0</v>
      </c>
      <c r="G161" s="44">
        <f>IF(C161="Leeds",D161,E161)</f>
        <v>3</v>
      </c>
      <c r="H161" s="44">
        <f>IF(C161="Leeds",E161,D161)</f>
        <v>2</v>
      </c>
      <c r="I161" s="30">
        <f>IF(D161&gt;E161,0,IF(D161=E161,1,IF(D161&lt;E161,3,"")))</f>
        <v>3</v>
      </c>
      <c r="J161">
        <f>IF(B161&gt;=DATE(Raw!A161, MONTH(Sheet2!$B$2), DAY(Sheet2!$B$2)), IF(Raw!B161&lt;=DATE(Raw!A161+1,MONTH(Sheet2!$B$3), DAY(Sheet2!$B$3)),1,0),0)</f>
        <v>0</v>
      </c>
    </row>
    <row r="162" spans="1:10" ht="15.75" thickBot="1" x14ac:dyDescent="0.3">
      <c r="A162" s="1">
        <v>2016</v>
      </c>
      <c r="B162" s="11">
        <v>42700</v>
      </c>
      <c r="C162" s="4" t="s">
        <v>2</v>
      </c>
      <c r="D162" s="5">
        <v>1</v>
      </c>
      <c r="E162" s="5">
        <v>2</v>
      </c>
      <c r="F162" s="6" t="s">
        <v>0</v>
      </c>
      <c r="G162" s="44">
        <f>IF(C162="Leeds",D162,E162)</f>
        <v>2</v>
      </c>
      <c r="H162" s="44">
        <f>IF(C162="Leeds",E162,D162)</f>
        <v>1</v>
      </c>
      <c r="I162" s="30">
        <f>IF(D162&gt;E162,0,IF(D162=E162,1,IF(D162&lt;E162,3,"")))</f>
        <v>3</v>
      </c>
      <c r="J162">
        <f>IF(B162&gt;=DATE(Raw!A162, MONTH(Sheet2!$B$2), DAY(Sheet2!$B$2)), IF(Raw!B162&lt;=DATE(Raw!A162+1,MONTH(Sheet2!$B$3), DAY(Sheet2!$B$3)),1,0),0)</f>
        <v>0</v>
      </c>
    </row>
    <row r="163" spans="1:10" ht="15.75" thickBot="1" x14ac:dyDescent="0.3">
      <c r="A163" s="1">
        <v>2016</v>
      </c>
      <c r="B163" s="11">
        <v>42713</v>
      </c>
      <c r="C163" s="4" t="s">
        <v>35</v>
      </c>
      <c r="D163" s="5">
        <v>2</v>
      </c>
      <c r="E163" s="5">
        <v>0</v>
      </c>
      <c r="F163" s="6" t="s">
        <v>0</v>
      </c>
      <c r="G163" s="44">
        <f>IF(C163="Leeds",D163,E163)</f>
        <v>0</v>
      </c>
      <c r="H163" s="44">
        <f>IF(C163="Leeds",E163,D163)</f>
        <v>2</v>
      </c>
      <c r="I163" s="30">
        <f>IF(D163&gt;E163,0,IF(D163=E163,1,IF(D163&lt;E163,3,"")))</f>
        <v>0</v>
      </c>
      <c r="J163">
        <f>IF(B163&gt;=DATE(Raw!A163, MONTH(Sheet2!$B$2), DAY(Sheet2!$B$2)), IF(Raw!B163&lt;=DATE(Raw!A163+1,MONTH(Sheet2!$B$3), DAY(Sheet2!$B$3)),1,0),0)</f>
        <v>0</v>
      </c>
    </row>
    <row r="164" spans="1:10" ht="15.75" thickBot="1" x14ac:dyDescent="0.3">
      <c r="A164" s="1">
        <v>2016</v>
      </c>
      <c r="B164" s="12">
        <v>42731</v>
      </c>
      <c r="C164" s="4" t="s">
        <v>4</v>
      </c>
      <c r="D164" s="5">
        <v>1</v>
      </c>
      <c r="E164" s="5">
        <v>4</v>
      </c>
      <c r="F164" s="6" t="s">
        <v>0</v>
      </c>
      <c r="G164" s="44">
        <f>IF(C164="Leeds",D164,E164)</f>
        <v>4</v>
      </c>
      <c r="H164" s="44">
        <f>IF(C164="Leeds",E164,D164)</f>
        <v>1</v>
      </c>
      <c r="I164" s="30">
        <f>IF(D164&gt;E164,0,IF(D164=E164,1,IF(D164&lt;E164,3,"")))</f>
        <v>3</v>
      </c>
      <c r="J164">
        <f>IF(B164&gt;=DATE(Raw!A164, MONTH(Sheet2!$B$2), DAY(Sheet2!$B$2)), IF(Raw!B164&lt;=DATE(Raw!A164+1,MONTH(Sheet2!$B$3), DAY(Sheet2!$B$3)),1,0),0)</f>
        <v>1</v>
      </c>
    </row>
    <row r="165" spans="1:10" ht="15.75" thickBot="1" x14ac:dyDescent="0.3">
      <c r="A165" s="1">
        <v>2016</v>
      </c>
      <c r="B165" s="11">
        <v>42734</v>
      </c>
      <c r="C165" s="4" t="s">
        <v>23</v>
      </c>
      <c r="D165" s="5">
        <v>1</v>
      </c>
      <c r="E165" s="5">
        <v>1</v>
      </c>
      <c r="F165" s="6" t="s">
        <v>0</v>
      </c>
      <c r="G165" s="44">
        <f>IF(C165="Leeds",D165,E165)</f>
        <v>1</v>
      </c>
      <c r="H165" s="44">
        <f>IF(C165="Leeds",E165,D165)</f>
        <v>1</v>
      </c>
      <c r="I165" s="30">
        <f>IF(D165&gt;E165,0,IF(D165=E165,1,IF(D165&lt;E165,3,"")))</f>
        <v>1</v>
      </c>
      <c r="J165">
        <f>IF(B165&gt;=DATE(Raw!A165, MONTH(Sheet2!$B$2), DAY(Sheet2!$B$2)), IF(Raw!B165&lt;=DATE(Raw!A165+1,MONTH(Sheet2!$B$3), DAY(Sheet2!$B$3)),1,0),0)</f>
        <v>1</v>
      </c>
    </row>
    <row r="166" spans="1:10" ht="15.75" thickBot="1" x14ac:dyDescent="0.3">
      <c r="A166" s="1">
        <v>2016</v>
      </c>
      <c r="B166" s="12">
        <v>42756</v>
      </c>
      <c r="C166" s="4" t="s">
        <v>30</v>
      </c>
      <c r="D166" s="5">
        <v>3</v>
      </c>
      <c r="E166" s="5">
        <v>2</v>
      </c>
      <c r="F166" s="6" t="s">
        <v>0</v>
      </c>
      <c r="G166" s="44">
        <f>IF(C166="Leeds",D166,E166)</f>
        <v>2</v>
      </c>
      <c r="H166" s="44">
        <f>IF(C166="Leeds",E166,D166)</f>
        <v>3</v>
      </c>
      <c r="I166" s="30">
        <f>IF(D166&gt;E166,0,IF(D166=E166,1,IF(D166&lt;E166,3,"")))</f>
        <v>0</v>
      </c>
      <c r="J166">
        <f>IF(B166&gt;=DATE(Raw!A166, MONTH(Sheet2!$B$2), DAY(Sheet2!$B$2)), IF(Raw!B166&lt;=DATE(Raw!A166+1,MONTH(Sheet2!$B$3), DAY(Sheet2!$B$3)),1,0),0)</f>
        <v>1</v>
      </c>
    </row>
    <row r="167" spans="1:10" ht="15.75" thickBot="1" x14ac:dyDescent="0.3">
      <c r="A167" s="1">
        <v>2016</v>
      </c>
      <c r="B167" s="14">
        <v>42767</v>
      </c>
      <c r="C167" s="4" t="s">
        <v>12</v>
      </c>
      <c r="D167" s="5">
        <v>1</v>
      </c>
      <c r="E167" s="5">
        <v>2</v>
      </c>
      <c r="F167" s="6" t="s">
        <v>0</v>
      </c>
      <c r="G167" s="44">
        <f>IF(C167="Leeds",D167,E167)</f>
        <v>2</v>
      </c>
      <c r="H167" s="44">
        <f>IF(C167="Leeds",E167,D167)</f>
        <v>1</v>
      </c>
      <c r="I167" s="30">
        <f>IF(D167&gt;E167,0,IF(D167=E167,1,IF(D167&lt;E167,3,"")))</f>
        <v>3</v>
      </c>
      <c r="J167">
        <f>IF(B167&gt;=DATE(Raw!A167, MONTH(Sheet2!$B$2), DAY(Sheet2!$B$2)), IF(Raw!B167&lt;=DATE(Raw!A167+1,MONTH(Sheet2!$B$3), DAY(Sheet2!$B$3)),1,0),0)</f>
        <v>0</v>
      </c>
    </row>
    <row r="168" spans="1:10" ht="15.75" thickBot="1" x14ac:dyDescent="0.3">
      <c r="A168" s="1">
        <v>2016</v>
      </c>
      <c r="B168" s="11">
        <v>42771</v>
      </c>
      <c r="C168" s="4" t="s">
        <v>33</v>
      </c>
      <c r="D168" s="5">
        <v>2</v>
      </c>
      <c r="E168" s="5">
        <v>1</v>
      </c>
      <c r="F168" s="6" t="s">
        <v>0</v>
      </c>
      <c r="G168" s="44">
        <f>IF(C168="Leeds",D168,E168)</f>
        <v>1</v>
      </c>
      <c r="H168" s="44">
        <f>IF(C168="Leeds",E168,D168)</f>
        <v>2</v>
      </c>
      <c r="I168" s="30">
        <f>IF(D168&gt;E168,0,IF(D168=E168,1,IF(D168&lt;E168,3,"")))</f>
        <v>0</v>
      </c>
      <c r="J168">
        <f>IF(B168&gt;=DATE(Raw!A168, MONTH(Sheet2!$B$2), DAY(Sheet2!$B$2)), IF(Raw!B168&lt;=DATE(Raw!A168+1,MONTH(Sheet2!$B$3), DAY(Sheet2!$B$3)),1,0),0)</f>
        <v>0</v>
      </c>
    </row>
    <row r="169" spans="1:10" ht="15.75" thickBot="1" x14ac:dyDescent="0.3">
      <c r="A169" s="1">
        <v>2016</v>
      </c>
      <c r="B169" s="20">
        <v>42784</v>
      </c>
      <c r="C169" s="16" t="s">
        <v>7</v>
      </c>
      <c r="D169" s="17">
        <v>1</v>
      </c>
      <c r="E169" s="17">
        <v>1</v>
      </c>
      <c r="F169" s="18" t="s">
        <v>0</v>
      </c>
      <c r="G169" s="44">
        <f>IF(C169="Leeds",D169,E169)</f>
        <v>1</v>
      </c>
      <c r="H169" s="44">
        <f>IF(C169="Leeds",E169,D169)</f>
        <v>1</v>
      </c>
      <c r="I169" s="30">
        <f>IF(D169&gt;E169,0,IF(D169=E169,1,IF(D169&lt;E169,3,"")))</f>
        <v>1</v>
      </c>
      <c r="J169">
        <f>IF(B169&gt;=DATE(Raw!A169, MONTH(Sheet2!$B$2), DAY(Sheet2!$B$2)), IF(Raw!B169&lt;=DATE(Raw!A169+1,MONTH(Sheet2!$B$3), DAY(Sheet2!$B$3)),1,0),0)</f>
        <v>0</v>
      </c>
    </row>
    <row r="170" spans="1:10" ht="15.75" thickBot="1" x14ac:dyDescent="0.3">
      <c r="A170" s="1">
        <v>2016</v>
      </c>
      <c r="B170" s="20">
        <v>42797</v>
      </c>
      <c r="C170" s="16" t="s">
        <v>5</v>
      </c>
      <c r="D170" s="17">
        <v>1</v>
      </c>
      <c r="E170" s="17">
        <v>3</v>
      </c>
      <c r="F170" s="18" t="s">
        <v>0</v>
      </c>
      <c r="G170" s="44">
        <f>IF(C170="Leeds",D170,E170)</f>
        <v>3</v>
      </c>
      <c r="H170" s="44">
        <f>IF(C170="Leeds",E170,D170)</f>
        <v>1</v>
      </c>
      <c r="I170" s="30">
        <f>IF(D170&gt;E170,0,IF(D170=E170,1,IF(D170&lt;E170,3,"")))</f>
        <v>3</v>
      </c>
      <c r="J170">
        <f>IF(B170&gt;=DATE(Raw!A170, MONTH(Sheet2!$B$2), DAY(Sheet2!$B$2)), IF(Raw!B170&lt;=DATE(Raw!A170+1,MONTH(Sheet2!$B$3), DAY(Sheet2!$B$3)),1,0),0)</f>
        <v>0</v>
      </c>
    </row>
    <row r="171" spans="1:10" ht="15.75" thickBot="1" x14ac:dyDescent="0.3">
      <c r="A171" s="1">
        <v>2016</v>
      </c>
      <c r="B171" s="15">
        <v>42801</v>
      </c>
      <c r="C171" s="16" t="s">
        <v>25</v>
      </c>
      <c r="D171" s="17">
        <v>1</v>
      </c>
      <c r="E171" s="17">
        <v>1</v>
      </c>
      <c r="F171" s="18" t="s">
        <v>0</v>
      </c>
      <c r="G171" s="44">
        <f>IF(C171="Leeds",D171,E171)</f>
        <v>1</v>
      </c>
      <c r="H171" s="44">
        <f>IF(C171="Leeds",E171,D171)</f>
        <v>1</v>
      </c>
      <c r="I171" s="30">
        <f>IF(D171&gt;E171,0,IF(D171=E171,1,IF(D171&lt;E171,3,"")))</f>
        <v>1</v>
      </c>
      <c r="J171">
        <f>IF(B171&gt;=DATE(Raw!A171, MONTH(Sheet2!$B$2), DAY(Sheet2!$B$2)), IF(Raw!B171&lt;=DATE(Raw!A171+1,MONTH(Sheet2!$B$3), DAY(Sheet2!$B$3)),1,0),0)</f>
        <v>0</v>
      </c>
    </row>
    <row r="172" spans="1:10" ht="15.75" thickBot="1" x14ac:dyDescent="0.3">
      <c r="A172" s="1">
        <v>2016</v>
      </c>
      <c r="B172" s="20">
        <v>42826</v>
      </c>
      <c r="C172" s="16" t="s">
        <v>10</v>
      </c>
      <c r="D172" s="17">
        <v>1</v>
      </c>
      <c r="E172" s="17">
        <v>0</v>
      </c>
      <c r="F172" s="18" t="s">
        <v>0</v>
      </c>
      <c r="G172" s="44">
        <f>IF(C172="Leeds",D172,E172)</f>
        <v>0</v>
      </c>
      <c r="H172" s="44">
        <f>IF(C172="Leeds",E172,D172)</f>
        <v>1</v>
      </c>
      <c r="I172" s="30">
        <f>IF(D172&gt;E172,0,IF(D172=E172,1,IF(D172&lt;E172,3,"")))</f>
        <v>0</v>
      </c>
      <c r="J172">
        <f>IF(B172&gt;=DATE(Raw!A172, MONTH(Sheet2!$B$2), DAY(Sheet2!$B$2)), IF(Raw!B172&lt;=DATE(Raw!A172+1,MONTH(Sheet2!$B$3), DAY(Sheet2!$B$3)),1,0),0)</f>
        <v>0</v>
      </c>
    </row>
    <row r="173" spans="1:10" ht="15.75" thickBot="1" x14ac:dyDescent="0.3">
      <c r="A173" s="1">
        <v>2016</v>
      </c>
      <c r="B173" s="15">
        <v>42829</v>
      </c>
      <c r="C173" s="16" t="s">
        <v>6</v>
      </c>
      <c r="D173" s="17">
        <v>2</v>
      </c>
      <c r="E173" s="17">
        <v>0</v>
      </c>
      <c r="F173" s="18" t="s">
        <v>0</v>
      </c>
      <c r="G173" s="44">
        <f>IF(C173="Leeds",D173,E173)</f>
        <v>0</v>
      </c>
      <c r="H173" s="44">
        <f>IF(C173="Leeds",E173,D173)</f>
        <v>2</v>
      </c>
      <c r="I173" s="30">
        <f>IF(D173&gt;E173,0,IF(D173=E173,1,IF(D173&lt;E173,3,"")))</f>
        <v>0</v>
      </c>
      <c r="J173">
        <f>IF(B173&gt;=DATE(Raw!A173, MONTH(Sheet2!$B$2), DAY(Sheet2!$B$2)), IF(Raw!B173&lt;=DATE(Raw!A173+1,MONTH(Sheet2!$B$3), DAY(Sheet2!$B$3)),1,0),0)</f>
        <v>0</v>
      </c>
    </row>
    <row r="174" spans="1:10" ht="15.75" thickBot="1" x14ac:dyDescent="0.3">
      <c r="A174" s="1">
        <v>2016</v>
      </c>
      <c r="B174" s="15">
        <v>42840</v>
      </c>
      <c r="C174" s="16" t="s">
        <v>34</v>
      </c>
      <c r="D174" s="17">
        <v>1</v>
      </c>
      <c r="E174" s="17">
        <v>1</v>
      </c>
      <c r="F174" s="18" t="s">
        <v>0</v>
      </c>
      <c r="G174" s="44">
        <f>IF(C174="Leeds",D174,E174)</f>
        <v>1</v>
      </c>
      <c r="H174" s="44">
        <f>IF(C174="Leeds",E174,D174)</f>
        <v>1</v>
      </c>
      <c r="I174" s="30">
        <f>IF(D174&gt;E174,0,IF(D174=E174,1,IF(D174&lt;E174,3,"")))</f>
        <v>1</v>
      </c>
      <c r="J174">
        <f>IF(B174&gt;=DATE(Raw!A174, MONTH(Sheet2!$B$2), DAY(Sheet2!$B$2)), IF(Raw!B174&lt;=DATE(Raw!A174+1,MONTH(Sheet2!$B$3), DAY(Sheet2!$B$3)),1,0),0)</f>
        <v>0</v>
      </c>
    </row>
    <row r="175" spans="1:10" ht="15.75" thickBot="1" x14ac:dyDescent="0.3">
      <c r="A175" s="1">
        <v>2016</v>
      </c>
      <c r="B175" s="15">
        <v>42847</v>
      </c>
      <c r="C175" s="16" t="s">
        <v>26</v>
      </c>
      <c r="D175" s="17">
        <v>2</v>
      </c>
      <c r="E175" s="17">
        <v>1</v>
      </c>
      <c r="F175" s="18" t="s">
        <v>0</v>
      </c>
      <c r="G175" s="44">
        <f>IF(C175="Leeds",D175,E175)</f>
        <v>1</v>
      </c>
      <c r="H175" s="44">
        <f>IF(C175="Leeds",E175,D175)</f>
        <v>2</v>
      </c>
      <c r="I175" s="30">
        <f>IF(D175&gt;E175,0,IF(D175=E175,1,IF(D175&lt;E175,3,"")))</f>
        <v>0</v>
      </c>
      <c r="J175">
        <f>IF(B175&gt;=DATE(Raw!A175, MONTH(Sheet2!$B$2), DAY(Sheet2!$B$2)), IF(Raw!B175&lt;=DATE(Raw!A175+1,MONTH(Sheet2!$B$3), DAY(Sheet2!$B$3)),1,0),0)</f>
        <v>0</v>
      </c>
    </row>
    <row r="176" spans="1:10" ht="15.75" thickBot="1" x14ac:dyDescent="0.3">
      <c r="A176" s="1">
        <v>2016</v>
      </c>
      <c r="B176" s="15">
        <v>42862</v>
      </c>
      <c r="C176" s="16" t="s">
        <v>22</v>
      </c>
      <c r="D176" s="17">
        <v>1</v>
      </c>
      <c r="E176" s="17">
        <v>1</v>
      </c>
      <c r="F176" s="18" t="s">
        <v>0</v>
      </c>
      <c r="G176" s="44">
        <f>IF(C176="Leeds",D176,E176)</f>
        <v>1</v>
      </c>
      <c r="H176" s="44">
        <f>IF(C176="Leeds",E176,D176)</f>
        <v>1</v>
      </c>
      <c r="I176" s="30">
        <f>IF(D176&gt;E176,0,IF(D176=E176,1,IF(D176&lt;E176,3,"")))</f>
        <v>1</v>
      </c>
      <c r="J176">
        <f>IF(B176&gt;=DATE(Raw!A176, MONTH(Sheet2!$B$2), DAY(Sheet2!$B$2)), IF(Raw!B176&lt;=DATE(Raw!A176+1,MONTH(Sheet2!$B$3), DAY(Sheet2!$B$3)),1,0),0)</f>
        <v>0</v>
      </c>
    </row>
    <row r="177" spans="1:10" ht="15.75" thickBot="1" x14ac:dyDescent="0.3">
      <c r="A177" s="1">
        <v>2015</v>
      </c>
      <c r="B177" s="3">
        <v>42224</v>
      </c>
      <c r="C177" s="4" t="s">
        <v>0</v>
      </c>
      <c r="D177" s="5">
        <v>1</v>
      </c>
      <c r="E177" s="5">
        <v>1</v>
      </c>
      <c r="F177" s="6" t="s">
        <v>37</v>
      </c>
      <c r="G177" s="44">
        <f>IF(C177="Leeds",D177,E177)</f>
        <v>1</v>
      </c>
      <c r="H177" s="44">
        <f>IF(C177="Leeds",E177,D177)</f>
        <v>1</v>
      </c>
      <c r="I177" s="30">
        <f>IF(D177&lt;E177,0,IF(D177=E177,1,IF(D177&gt;E177,3,"")))</f>
        <v>1</v>
      </c>
      <c r="J177">
        <f>IF(B177&gt;=DATE(Raw!A177, MONTH(Sheet2!$B$2), DAY(Sheet2!$B$2)), IF(Raw!B177&lt;=DATE(Raw!A177+1,MONTH(Sheet2!$B$3), DAY(Sheet2!$B$3)),1,0),0)</f>
        <v>0</v>
      </c>
    </row>
    <row r="178" spans="1:10" ht="15.75" thickBot="1" x14ac:dyDescent="0.3">
      <c r="A178" s="1">
        <v>2015</v>
      </c>
      <c r="B178" s="11">
        <v>42238</v>
      </c>
      <c r="C178" s="4" t="s">
        <v>0</v>
      </c>
      <c r="D178" s="5">
        <v>1</v>
      </c>
      <c r="E178" s="5">
        <v>1</v>
      </c>
      <c r="F178" s="6" t="s">
        <v>21</v>
      </c>
      <c r="G178" s="44">
        <f>IF(C178="Leeds",D178,E178)</f>
        <v>1</v>
      </c>
      <c r="H178" s="44">
        <f>IF(C178="Leeds",E178,D178)</f>
        <v>1</v>
      </c>
      <c r="I178" s="30">
        <f>IF(D178&lt;E178,0,IF(D178=E178,1,IF(D178&gt;E178,3,"")))</f>
        <v>1</v>
      </c>
      <c r="J178">
        <f>IF(B178&gt;=DATE(Raw!A178, MONTH(Sheet2!$B$2), DAY(Sheet2!$B$2)), IF(Raw!B178&lt;=DATE(Raw!A178+1,MONTH(Sheet2!$B$3), DAY(Sheet2!$B$3)),1,0),0)</f>
        <v>0</v>
      </c>
    </row>
    <row r="179" spans="1:10" ht="15.75" thickBot="1" x14ac:dyDescent="0.3">
      <c r="A179" s="1">
        <v>2015</v>
      </c>
      <c r="B179" s="11">
        <v>42259</v>
      </c>
      <c r="C179" s="4" t="s">
        <v>0</v>
      </c>
      <c r="D179" s="5">
        <v>1</v>
      </c>
      <c r="E179" s="5">
        <v>1</v>
      </c>
      <c r="F179" s="6" t="s">
        <v>6</v>
      </c>
      <c r="G179" s="44">
        <f>IF(C179="Leeds",D179,E179)</f>
        <v>1</v>
      </c>
      <c r="H179" s="44">
        <f>IF(C179="Leeds",E179,D179)</f>
        <v>1</v>
      </c>
      <c r="I179" s="30">
        <f>IF(D179&lt;E179,0,IF(D179=E179,1,IF(D179&gt;E179,3,"")))</f>
        <v>1</v>
      </c>
      <c r="J179">
        <f>IF(B179&gt;=DATE(Raw!A179, MONTH(Sheet2!$B$2), DAY(Sheet2!$B$2)), IF(Raw!B179&lt;=DATE(Raw!A179+1,MONTH(Sheet2!$B$3), DAY(Sheet2!$B$3)),1,0),0)</f>
        <v>0</v>
      </c>
    </row>
    <row r="180" spans="1:10" ht="15.75" thickBot="1" x14ac:dyDescent="0.3">
      <c r="A180" s="1">
        <v>2015</v>
      </c>
      <c r="B180" s="12">
        <v>42262</v>
      </c>
      <c r="C180" s="4" t="s">
        <v>0</v>
      </c>
      <c r="D180" s="13">
        <v>0</v>
      </c>
      <c r="E180" s="13">
        <v>1</v>
      </c>
      <c r="F180" s="6" t="s">
        <v>7</v>
      </c>
      <c r="G180" s="44">
        <f>IF(C180="Leeds",D180,E180)</f>
        <v>0</v>
      </c>
      <c r="H180" s="44">
        <f>IF(C180="Leeds",E180,D180)</f>
        <v>1</v>
      </c>
      <c r="I180" s="30">
        <f>IF(D180&lt;E180,0,IF(D180=E180,1,IF(D180&gt;E180,3,"")))</f>
        <v>0</v>
      </c>
      <c r="J180">
        <f>IF(B180&gt;=DATE(Raw!A180, MONTH(Sheet2!$B$2), DAY(Sheet2!$B$2)), IF(Raw!B180&lt;=DATE(Raw!A180+1,MONTH(Sheet2!$B$3), DAY(Sheet2!$B$3)),1,0),0)</f>
        <v>0</v>
      </c>
    </row>
    <row r="181" spans="1:10" ht="15.75" thickBot="1" x14ac:dyDescent="0.3">
      <c r="A181" s="1">
        <v>2015</v>
      </c>
      <c r="B181" s="11">
        <v>42280</v>
      </c>
      <c r="C181" s="4" t="s">
        <v>0</v>
      </c>
      <c r="D181" s="5">
        <v>0</v>
      </c>
      <c r="E181" s="5">
        <v>2</v>
      </c>
      <c r="F181" s="6" t="s">
        <v>5</v>
      </c>
      <c r="G181" s="44">
        <f>IF(C181="Leeds",D181,E181)</f>
        <v>0</v>
      </c>
      <c r="H181" s="44">
        <f>IF(C181="Leeds",E181,D181)</f>
        <v>2</v>
      </c>
      <c r="I181" s="30">
        <f>IF(D181&lt;E181,0,IF(D181=E181,1,IF(D181&gt;E181,3,"")))</f>
        <v>0</v>
      </c>
      <c r="J181">
        <f>IF(B181&gt;=DATE(Raw!A181, MONTH(Sheet2!$B$2), DAY(Sheet2!$B$2)), IF(Raw!B181&lt;=DATE(Raw!A181+1,MONTH(Sheet2!$B$3), DAY(Sheet2!$B$3)),1,0),0)</f>
        <v>0</v>
      </c>
    </row>
    <row r="182" spans="1:10" ht="15.75" thickBot="1" x14ac:dyDescent="0.3">
      <c r="A182" s="1">
        <v>2015</v>
      </c>
      <c r="B182" s="14">
        <v>42294</v>
      </c>
      <c r="C182" s="4" t="s">
        <v>0</v>
      </c>
      <c r="D182" s="5">
        <v>1</v>
      </c>
      <c r="E182" s="5">
        <v>2</v>
      </c>
      <c r="F182" s="6" t="s">
        <v>35</v>
      </c>
      <c r="G182" s="44">
        <f>IF(C182="Leeds",D182,E182)</f>
        <v>1</v>
      </c>
      <c r="H182" s="44">
        <f>IF(C182="Leeds",E182,D182)</f>
        <v>2</v>
      </c>
      <c r="I182" s="30">
        <f>IF(D182&lt;E182,0,IF(D182=E182,1,IF(D182&gt;E182,3,"")))</f>
        <v>0</v>
      </c>
      <c r="J182">
        <f>IF(B182&gt;=DATE(Raw!A182, MONTH(Sheet2!$B$2), DAY(Sheet2!$B$2)), IF(Raw!B182&lt;=DATE(Raw!A182+1,MONTH(Sheet2!$B$3), DAY(Sheet2!$B$3)),1,0),0)</f>
        <v>0</v>
      </c>
    </row>
    <row r="183" spans="1:10" ht="15.75" thickBot="1" x14ac:dyDescent="0.3">
      <c r="A183" s="1">
        <v>2015</v>
      </c>
      <c r="B183" s="11">
        <v>42308</v>
      </c>
      <c r="C183" s="4" t="s">
        <v>0</v>
      </c>
      <c r="D183" s="5">
        <v>0</v>
      </c>
      <c r="E183" s="5">
        <v>2</v>
      </c>
      <c r="F183" s="6" t="s">
        <v>12</v>
      </c>
      <c r="G183" s="44">
        <f>IF(C183="Leeds",D183,E183)</f>
        <v>0</v>
      </c>
      <c r="H183" s="44">
        <f>IF(C183="Leeds",E183,D183)</f>
        <v>2</v>
      </c>
      <c r="I183" s="30">
        <f>IF(D183&lt;E183,0,IF(D183=E183,1,IF(D183&gt;E183,3,"")))</f>
        <v>0</v>
      </c>
      <c r="J183">
        <f>IF(B183&gt;=DATE(Raw!A183, MONTH(Sheet2!$B$2), DAY(Sheet2!$B$2)), IF(Raw!B183&lt;=DATE(Raw!A183+1,MONTH(Sheet2!$B$3), DAY(Sheet2!$B$3)),1,0),0)</f>
        <v>0</v>
      </c>
    </row>
    <row r="184" spans="1:10" ht="15.75" thickBot="1" x14ac:dyDescent="0.3">
      <c r="A184" s="1">
        <v>2015</v>
      </c>
      <c r="B184" s="12">
        <v>42311</v>
      </c>
      <c r="C184" s="4" t="s">
        <v>0</v>
      </c>
      <c r="D184" s="5">
        <v>1</v>
      </c>
      <c r="E184" s="5">
        <v>0</v>
      </c>
      <c r="F184" s="6" t="s">
        <v>27</v>
      </c>
      <c r="G184" s="44">
        <f>IF(C184="Leeds",D184,E184)</f>
        <v>1</v>
      </c>
      <c r="H184" s="44">
        <f>IF(C184="Leeds",E184,D184)</f>
        <v>0</v>
      </c>
      <c r="I184" s="30">
        <f>IF(D184&lt;E184,0,IF(D184=E184,1,IF(D184&gt;E184,3,"")))</f>
        <v>3</v>
      </c>
      <c r="J184">
        <f>IF(B184&gt;=DATE(Raw!A184, MONTH(Sheet2!$B$2), DAY(Sheet2!$B$2)), IF(Raw!B184&lt;=DATE(Raw!A184+1,MONTH(Sheet2!$B$3), DAY(Sheet2!$B$3)),1,0),0)</f>
        <v>0</v>
      </c>
    </row>
    <row r="185" spans="1:10" ht="15.75" thickBot="1" x14ac:dyDescent="0.3">
      <c r="A185" s="1">
        <v>2015</v>
      </c>
      <c r="B185" s="12">
        <v>42329</v>
      </c>
      <c r="C185" s="4" t="s">
        <v>0</v>
      </c>
      <c r="D185" s="5">
        <v>0</v>
      </c>
      <c r="E185" s="5">
        <v>1</v>
      </c>
      <c r="F185" s="6" t="s">
        <v>2</v>
      </c>
      <c r="G185" s="44">
        <f>IF(C185="Leeds",D185,E185)</f>
        <v>0</v>
      </c>
      <c r="H185" s="44">
        <f>IF(C185="Leeds",E185,D185)</f>
        <v>1</v>
      </c>
      <c r="I185" s="30">
        <f>IF(D185&lt;E185,0,IF(D185=E185,1,IF(D185&gt;E185,3,"")))</f>
        <v>0</v>
      </c>
      <c r="J185">
        <f>IF(B185&gt;=DATE(Raw!A185, MONTH(Sheet2!$B$2), DAY(Sheet2!$B$2)), IF(Raw!B185&lt;=DATE(Raw!A185+1,MONTH(Sheet2!$B$3), DAY(Sheet2!$B$3)),1,0),0)</f>
        <v>0</v>
      </c>
    </row>
    <row r="186" spans="1:10" ht="15.75" thickBot="1" x14ac:dyDescent="0.3">
      <c r="A186" s="1">
        <v>2015</v>
      </c>
      <c r="B186" s="14">
        <v>42343</v>
      </c>
      <c r="C186" s="4" t="s">
        <v>0</v>
      </c>
      <c r="D186" s="5">
        <v>2</v>
      </c>
      <c r="E186" s="5">
        <v>1</v>
      </c>
      <c r="F186" s="6" t="s">
        <v>13</v>
      </c>
      <c r="G186" s="44">
        <f>IF(C186="Leeds",D186,E186)</f>
        <v>2</v>
      </c>
      <c r="H186" s="44">
        <f>IF(C186="Leeds",E186,D186)</f>
        <v>1</v>
      </c>
      <c r="I186" s="30">
        <f>IF(D186&lt;E186,0,IF(D186=E186,1,IF(D186&gt;E186,3,"")))</f>
        <v>3</v>
      </c>
      <c r="J186">
        <f>IF(B186&gt;=DATE(Raw!A186, MONTH(Sheet2!$B$2), DAY(Sheet2!$B$2)), IF(Raw!B186&lt;=DATE(Raw!A186+1,MONTH(Sheet2!$B$3), DAY(Sheet2!$B$3)),1,0),0)</f>
        <v>0</v>
      </c>
    </row>
    <row r="187" spans="1:10" ht="15.75" thickBot="1" x14ac:dyDescent="0.3">
      <c r="A187" s="1">
        <v>2015</v>
      </c>
      <c r="B187" s="11">
        <v>42357</v>
      </c>
      <c r="C187" s="4" t="s">
        <v>0</v>
      </c>
      <c r="D187" s="13">
        <v>1</v>
      </c>
      <c r="E187" s="13">
        <v>0</v>
      </c>
      <c r="F187" s="6" t="s">
        <v>4</v>
      </c>
      <c r="G187" s="44">
        <f>IF(C187="Leeds",D187,E187)</f>
        <v>1</v>
      </c>
      <c r="H187" s="44">
        <f>IF(C187="Leeds",E187,D187)</f>
        <v>0</v>
      </c>
      <c r="I187" s="30">
        <f>IF(D187&lt;E187,0,IF(D187=E187,1,IF(D187&gt;E187,3,"")))</f>
        <v>3</v>
      </c>
      <c r="J187">
        <f>IF(B187&gt;=DATE(Raw!A187, MONTH(Sheet2!$B$2), DAY(Sheet2!$B$2)), IF(Raw!B187&lt;=DATE(Raw!A187+1,MONTH(Sheet2!$B$3), DAY(Sheet2!$B$3)),1,0),0)</f>
        <v>0</v>
      </c>
    </row>
    <row r="188" spans="1:10" ht="15.75" thickBot="1" x14ac:dyDescent="0.3">
      <c r="A188" s="1">
        <v>2015</v>
      </c>
      <c r="B188" s="11">
        <v>42367</v>
      </c>
      <c r="C188" s="4" t="s">
        <v>0</v>
      </c>
      <c r="D188" s="5">
        <v>2</v>
      </c>
      <c r="E188" s="5">
        <v>2</v>
      </c>
      <c r="F188" s="6" t="s">
        <v>14</v>
      </c>
      <c r="G188" s="44">
        <f>IF(C188="Leeds",D188,E188)</f>
        <v>2</v>
      </c>
      <c r="H188" s="44">
        <f>IF(C188="Leeds",E188,D188)</f>
        <v>2</v>
      </c>
      <c r="I188" s="30">
        <f>IF(D188&lt;E188,0,IF(D188=E188,1,IF(D188&gt;E188,3,"")))</f>
        <v>1</v>
      </c>
      <c r="J188">
        <f>IF(B188&gt;=DATE(Raw!A188, MONTH(Sheet2!$B$2), DAY(Sheet2!$B$2)), IF(Raw!B188&lt;=DATE(Raw!A188+1,MONTH(Sheet2!$B$3), DAY(Sheet2!$B$3)),1,0),0)</f>
        <v>1</v>
      </c>
    </row>
    <row r="189" spans="1:10" ht="15.75" thickBot="1" x14ac:dyDescent="0.3">
      <c r="A189" s="1">
        <v>2015</v>
      </c>
      <c r="B189" s="12">
        <v>42371</v>
      </c>
      <c r="C189" s="4" t="s">
        <v>0</v>
      </c>
      <c r="D189" s="13">
        <v>1</v>
      </c>
      <c r="E189" s="13">
        <v>1</v>
      </c>
      <c r="F189" s="6" t="s">
        <v>38</v>
      </c>
      <c r="G189" s="44">
        <f>IF(C189="Leeds",D189,E189)</f>
        <v>1</v>
      </c>
      <c r="H189" s="44">
        <f>IF(C189="Leeds",E189,D189)</f>
        <v>1</v>
      </c>
      <c r="I189" s="30">
        <f>IF(D189&lt;E189,0,IF(D189=E189,1,IF(D189&gt;E189,3,"")))</f>
        <v>1</v>
      </c>
      <c r="J189">
        <f>IF(B189&gt;=DATE(Raw!A189, MONTH(Sheet2!$B$2), DAY(Sheet2!$B$2)), IF(Raw!B189&lt;=DATE(Raw!A189+1,MONTH(Sheet2!$B$3), DAY(Sheet2!$B$3)),1,0),0)</f>
        <v>1</v>
      </c>
    </row>
    <row r="190" spans="1:10" ht="15.75" thickBot="1" x14ac:dyDescent="0.3">
      <c r="A190" s="1">
        <v>2015</v>
      </c>
      <c r="B190" s="11">
        <v>42392</v>
      </c>
      <c r="C190" s="4" t="s">
        <v>0</v>
      </c>
      <c r="D190" s="5">
        <v>1</v>
      </c>
      <c r="E190" s="5">
        <v>0</v>
      </c>
      <c r="F190" s="6" t="s">
        <v>9</v>
      </c>
      <c r="G190" s="44">
        <f>IF(C190="Leeds",D190,E190)</f>
        <v>1</v>
      </c>
      <c r="H190" s="44">
        <f>IF(C190="Leeds",E190,D190)</f>
        <v>0</v>
      </c>
      <c r="I190" s="30">
        <f>IF(D190&lt;E190,0,IF(D190=E190,1,IF(D190&gt;E190,3,"")))</f>
        <v>3</v>
      </c>
      <c r="J190">
        <f>IF(B190&gt;=DATE(Raw!A190, MONTH(Sheet2!$B$2), DAY(Sheet2!$B$2)), IF(Raw!B190&lt;=DATE(Raw!A190+1,MONTH(Sheet2!$B$3), DAY(Sheet2!$B$3)),1,0),0)</f>
        <v>1</v>
      </c>
    </row>
    <row r="191" spans="1:10" ht="15.75" thickBot="1" x14ac:dyDescent="0.3">
      <c r="A191" s="1">
        <v>2015</v>
      </c>
      <c r="B191" s="11">
        <v>42406</v>
      </c>
      <c r="C191" s="4" t="s">
        <v>0</v>
      </c>
      <c r="D191" s="13">
        <v>0</v>
      </c>
      <c r="E191" s="13">
        <v>1</v>
      </c>
      <c r="F191" s="6" t="s">
        <v>8</v>
      </c>
      <c r="G191" s="44">
        <f>IF(C191="Leeds",D191,E191)</f>
        <v>0</v>
      </c>
      <c r="H191" s="44">
        <f>IF(C191="Leeds",E191,D191)</f>
        <v>1</v>
      </c>
      <c r="I191" s="30">
        <f>IF(D191&lt;E191,0,IF(D191=E191,1,IF(D191&gt;E191,3,"")))</f>
        <v>0</v>
      </c>
      <c r="J191">
        <f>IF(B191&gt;=DATE(Raw!A191, MONTH(Sheet2!$B$2), DAY(Sheet2!$B$2)), IF(Raw!B191&lt;=DATE(Raw!A191+1,MONTH(Sheet2!$B$3), DAY(Sheet2!$B$3)),1,0),0)</f>
        <v>0</v>
      </c>
    </row>
    <row r="192" spans="1:10" ht="15.75" thickBot="1" x14ac:dyDescent="0.3">
      <c r="A192" s="1">
        <v>2015</v>
      </c>
      <c r="B192" s="14">
        <v>42415</v>
      </c>
      <c r="C192" s="4" t="s">
        <v>0</v>
      </c>
      <c r="D192" s="13">
        <v>0</v>
      </c>
      <c r="E192" s="13">
        <v>0</v>
      </c>
      <c r="F192" s="6" t="s">
        <v>3</v>
      </c>
      <c r="G192" s="44">
        <f>IF(C192="Leeds",D192,E192)</f>
        <v>0</v>
      </c>
      <c r="H192" s="44">
        <f>IF(C192="Leeds",E192,D192)</f>
        <v>0</v>
      </c>
      <c r="I192" s="30">
        <f>IF(D192&lt;E192,0,IF(D192=E192,1,IF(D192&gt;E192,3,"")))</f>
        <v>1</v>
      </c>
      <c r="J192">
        <f>IF(B192&gt;=DATE(Raw!A192, MONTH(Sheet2!$B$2), DAY(Sheet2!$B$2)), IF(Raw!B192&lt;=DATE(Raw!A192+1,MONTH(Sheet2!$B$3), DAY(Sheet2!$B$3)),1,0),0)</f>
        <v>0</v>
      </c>
    </row>
    <row r="193" spans="1:10" ht="15.75" thickBot="1" x14ac:dyDescent="0.3">
      <c r="A193" s="1">
        <v>2015</v>
      </c>
      <c r="B193" s="20">
        <v>42423</v>
      </c>
      <c r="C193" s="16" t="s">
        <v>0</v>
      </c>
      <c r="D193" s="17">
        <v>1</v>
      </c>
      <c r="E193" s="17">
        <v>1</v>
      </c>
      <c r="F193" s="18" t="s">
        <v>25</v>
      </c>
      <c r="G193" s="44">
        <f>IF(C193="Leeds",D193,E193)</f>
        <v>1</v>
      </c>
      <c r="H193" s="44">
        <f>IF(C193="Leeds",E193,D193)</f>
        <v>1</v>
      </c>
      <c r="I193" s="30">
        <f>IF(D193&lt;E193,0,IF(D193=E193,1,IF(D193&gt;E193,3,"")))</f>
        <v>1</v>
      </c>
      <c r="J193">
        <f>IF(B193&gt;=DATE(Raw!A193, MONTH(Sheet2!$B$2), DAY(Sheet2!$B$2)), IF(Raw!B193&lt;=DATE(Raw!A193+1,MONTH(Sheet2!$B$3), DAY(Sheet2!$B$3)),1,0),0)</f>
        <v>0</v>
      </c>
    </row>
    <row r="194" spans="1:10" ht="15.75" thickBot="1" x14ac:dyDescent="0.3">
      <c r="A194" s="1">
        <v>2015</v>
      </c>
      <c r="B194" s="20">
        <v>42434</v>
      </c>
      <c r="C194" s="16" t="s">
        <v>0</v>
      </c>
      <c r="D194" s="17">
        <v>2</v>
      </c>
      <c r="E194" s="17">
        <v>1</v>
      </c>
      <c r="F194" s="18" t="s">
        <v>17</v>
      </c>
      <c r="G194" s="44">
        <f>IF(C194="Leeds",D194,E194)</f>
        <v>2</v>
      </c>
      <c r="H194" s="44">
        <f>IF(C194="Leeds",E194,D194)</f>
        <v>1</v>
      </c>
      <c r="I194" s="30">
        <f>IF(D194&lt;E194,0,IF(D194=E194,1,IF(D194&gt;E194,3,"")))</f>
        <v>3</v>
      </c>
      <c r="J194">
        <f>IF(B194&gt;=DATE(Raw!A194, MONTH(Sheet2!$B$2), DAY(Sheet2!$B$2)), IF(Raw!B194&lt;=DATE(Raw!A194+1,MONTH(Sheet2!$B$3), DAY(Sheet2!$B$3)),1,0),0)</f>
        <v>0</v>
      </c>
    </row>
    <row r="195" spans="1:10" ht="15.75" thickBot="1" x14ac:dyDescent="0.3">
      <c r="A195" s="1">
        <v>2015</v>
      </c>
      <c r="B195" s="15">
        <v>42448</v>
      </c>
      <c r="C195" s="16" t="s">
        <v>0</v>
      </c>
      <c r="D195" s="17">
        <v>1</v>
      </c>
      <c r="E195" s="17">
        <v>4</v>
      </c>
      <c r="F195" s="18" t="s">
        <v>33</v>
      </c>
      <c r="G195" s="44">
        <f>IF(C195="Leeds",D195,E195)</f>
        <v>1</v>
      </c>
      <c r="H195" s="44">
        <f>IF(C195="Leeds",E195,D195)</f>
        <v>4</v>
      </c>
      <c r="I195" s="30">
        <f>IF(D195&lt;E195,0,IF(D195=E195,1,IF(D195&gt;E195,3,"")))</f>
        <v>0</v>
      </c>
      <c r="J195">
        <f>IF(B195&gt;=DATE(Raw!A195, MONTH(Sheet2!$B$2), DAY(Sheet2!$B$2)), IF(Raw!B195&lt;=DATE(Raw!A195+1,MONTH(Sheet2!$B$3), DAY(Sheet2!$B$3)),1,0),0)</f>
        <v>0</v>
      </c>
    </row>
    <row r="196" spans="1:10" ht="15.75" thickBot="1" x14ac:dyDescent="0.3">
      <c r="A196" s="1">
        <v>2015</v>
      </c>
      <c r="B196" s="15">
        <v>42465</v>
      </c>
      <c r="C196" s="16" t="s">
        <v>0</v>
      </c>
      <c r="D196" s="17">
        <v>1</v>
      </c>
      <c r="E196" s="17">
        <v>1</v>
      </c>
      <c r="F196" s="18" t="s">
        <v>11</v>
      </c>
      <c r="G196" s="44">
        <f>IF(C196="Leeds",D196,E196)</f>
        <v>1</v>
      </c>
      <c r="H196" s="44">
        <f>IF(C196="Leeds",E196,D196)</f>
        <v>1</v>
      </c>
      <c r="I196" s="30">
        <f>IF(D196&lt;E196,0,IF(D196=E196,1,IF(D196&gt;E196,3,"")))</f>
        <v>1</v>
      </c>
      <c r="J196">
        <f>IF(B196&gt;=DATE(Raw!A196, MONTH(Sheet2!$B$2), DAY(Sheet2!$B$2)), IF(Raw!B196&lt;=DATE(Raw!A196+1,MONTH(Sheet2!$B$3), DAY(Sheet2!$B$3)),1,0),0)</f>
        <v>0</v>
      </c>
    </row>
    <row r="197" spans="1:10" ht="15.75" thickBot="1" x14ac:dyDescent="0.3">
      <c r="A197" s="1">
        <v>2015</v>
      </c>
      <c r="B197" s="15">
        <v>42476</v>
      </c>
      <c r="C197" s="16" t="s">
        <v>0</v>
      </c>
      <c r="D197" s="17">
        <v>3</v>
      </c>
      <c r="E197" s="17">
        <v>2</v>
      </c>
      <c r="F197" s="18" t="s">
        <v>10</v>
      </c>
      <c r="G197" s="44">
        <f>IF(C197="Leeds",D197,E197)</f>
        <v>3</v>
      </c>
      <c r="H197" s="44">
        <f>IF(C197="Leeds",E197,D197)</f>
        <v>2</v>
      </c>
      <c r="I197" s="30">
        <f>IF(D197&lt;E197,0,IF(D197=E197,1,IF(D197&gt;E197,3,"")))</f>
        <v>3</v>
      </c>
      <c r="J197">
        <f>IF(B197&gt;=DATE(Raw!A197, MONTH(Sheet2!$B$2), DAY(Sheet2!$B$2)), IF(Raw!B197&lt;=DATE(Raw!A197+1,MONTH(Sheet2!$B$3), DAY(Sheet2!$B$3)),1,0),0)</f>
        <v>0</v>
      </c>
    </row>
    <row r="198" spans="1:10" ht="15.75" thickBot="1" x14ac:dyDescent="0.3">
      <c r="A198" s="1">
        <v>2015</v>
      </c>
      <c r="B198" s="20">
        <v>42479</v>
      </c>
      <c r="C198" s="16" t="s">
        <v>0</v>
      </c>
      <c r="D198" s="17">
        <v>2</v>
      </c>
      <c r="E198" s="17">
        <v>1</v>
      </c>
      <c r="F198" s="18" t="s">
        <v>28</v>
      </c>
      <c r="G198" s="44">
        <f>IF(C198="Leeds",D198,E198)</f>
        <v>2</v>
      </c>
      <c r="H198" s="44">
        <f>IF(C198="Leeds",E198,D198)</f>
        <v>1</v>
      </c>
      <c r="I198" s="30">
        <f>IF(D198&lt;E198,0,IF(D198=E198,1,IF(D198&gt;E198,3,"")))</f>
        <v>3</v>
      </c>
      <c r="J198">
        <f>IF(B198&gt;=DATE(Raw!A198, MONTH(Sheet2!$B$2), DAY(Sheet2!$B$2)), IF(Raw!B198&lt;=DATE(Raw!A198+1,MONTH(Sheet2!$B$3), DAY(Sheet2!$B$3)),1,0),0)</f>
        <v>0</v>
      </c>
    </row>
    <row r="199" spans="1:10" ht="15.75" thickBot="1" x14ac:dyDescent="0.3">
      <c r="A199" s="1">
        <v>2015</v>
      </c>
      <c r="B199" s="20">
        <v>42490</v>
      </c>
      <c r="C199" s="16" t="s">
        <v>0</v>
      </c>
      <c r="D199" s="17">
        <v>1</v>
      </c>
      <c r="E199" s="17">
        <v>2</v>
      </c>
      <c r="F199" s="18" t="s">
        <v>39</v>
      </c>
      <c r="G199" s="44">
        <f>IF(C199="Leeds",D199,E199)</f>
        <v>1</v>
      </c>
      <c r="H199" s="44">
        <f>IF(C199="Leeds",E199,D199)</f>
        <v>2</v>
      </c>
      <c r="I199" s="30">
        <f>IF(D199&lt;E199,0,IF(D199=E199,1,IF(D199&gt;E199,3,"")))</f>
        <v>0</v>
      </c>
      <c r="J199">
        <f>IF(B199&gt;=DATE(Raw!A199, MONTH(Sheet2!$B$2), DAY(Sheet2!$B$2)), IF(Raw!B199&lt;=DATE(Raw!A199+1,MONTH(Sheet2!$B$3), DAY(Sheet2!$B$3)),1,0),0)</f>
        <v>0</v>
      </c>
    </row>
    <row r="200" spans="1:10" ht="15.75" thickBot="1" x14ac:dyDescent="0.3">
      <c r="A200" s="1">
        <v>2015</v>
      </c>
      <c r="B200" s="11">
        <v>42232</v>
      </c>
      <c r="C200" s="4" t="s">
        <v>10</v>
      </c>
      <c r="D200" s="5">
        <v>0</v>
      </c>
      <c r="E200" s="5">
        <v>0</v>
      </c>
      <c r="F200" s="6" t="s">
        <v>0</v>
      </c>
      <c r="G200" s="44">
        <f>IF(C200="Leeds",D200,E200)</f>
        <v>0</v>
      </c>
      <c r="H200" s="44">
        <f>IF(C200="Leeds",E200,D200)</f>
        <v>0</v>
      </c>
      <c r="I200" s="30">
        <f>IF(D200&gt;E200,0,IF(D200=E200,1,IF(D200&lt;E200,3,"")))</f>
        <v>1</v>
      </c>
      <c r="J200">
        <f>IF(B200&gt;=DATE(Raw!A200, MONTH(Sheet2!$B$2), DAY(Sheet2!$B$2)), IF(Raw!B200&lt;=DATE(Raw!A200+1,MONTH(Sheet2!$B$3), DAY(Sheet2!$B$3)),1,0),0)</f>
        <v>0</v>
      </c>
    </row>
    <row r="201" spans="1:10" ht="15.75" thickBot="1" x14ac:dyDescent="0.3">
      <c r="A201" s="1">
        <v>2015</v>
      </c>
      <c r="B201" s="23">
        <v>42235</v>
      </c>
      <c r="C201" s="4" t="s">
        <v>9</v>
      </c>
      <c r="D201" s="5">
        <v>2</v>
      </c>
      <c r="E201" s="5">
        <v>2</v>
      </c>
      <c r="F201" s="6" t="s">
        <v>0</v>
      </c>
      <c r="G201" s="44">
        <f>IF(C201="Leeds",D201,E201)</f>
        <v>2</v>
      </c>
      <c r="H201" s="44">
        <f>IF(C201="Leeds",E201,D201)</f>
        <v>2</v>
      </c>
      <c r="I201" s="30">
        <f>IF(D201&gt;E201,0,IF(D201=E201,1,IF(D201&lt;E201,3,"")))</f>
        <v>1</v>
      </c>
      <c r="J201">
        <f>IF(B201&gt;=DATE(Raw!A201, MONTH(Sheet2!$B$2), DAY(Sheet2!$B$2)), IF(Raw!B201&lt;=DATE(Raw!A201+1,MONTH(Sheet2!$B$3), DAY(Sheet2!$B$3)),1,0),0)</f>
        <v>0</v>
      </c>
    </row>
    <row r="202" spans="1:10" ht="15.75" thickBot="1" x14ac:dyDescent="0.3">
      <c r="A202" s="1">
        <v>2015</v>
      </c>
      <c r="B202" s="12">
        <v>42245</v>
      </c>
      <c r="C202" s="4" t="s">
        <v>14</v>
      </c>
      <c r="D202" s="5">
        <v>1</v>
      </c>
      <c r="E202" s="5">
        <v>2</v>
      </c>
      <c r="F202" s="6" t="s">
        <v>0</v>
      </c>
      <c r="G202" s="44">
        <f>IF(C202="Leeds",D202,E202)</f>
        <v>2</v>
      </c>
      <c r="H202" s="44">
        <f>IF(C202="Leeds",E202,D202)</f>
        <v>1</v>
      </c>
      <c r="I202" s="30">
        <f>IF(D202&gt;E202,0,IF(D202=E202,1,IF(D202&lt;E202,3,"")))</f>
        <v>3</v>
      </c>
      <c r="J202">
        <f>IF(B202&gt;=DATE(Raw!A202, MONTH(Sheet2!$B$2), DAY(Sheet2!$B$2)), IF(Raw!B202&lt;=DATE(Raw!A202+1,MONTH(Sheet2!$B$3), DAY(Sheet2!$B$3)),1,0),0)</f>
        <v>0</v>
      </c>
    </row>
    <row r="203" spans="1:10" ht="15.75" thickBot="1" x14ac:dyDescent="0.3">
      <c r="A203" s="1">
        <v>2015</v>
      </c>
      <c r="B203" s="11">
        <v>42266</v>
      </c>
      <c r="C203" s="4" t="s">
        <v>38</v>
      </c>
      <c r="D203" s="5">
        <v>1</v>
      </c>
      <c r="E203" s="5">
        <v>2</v>
      </c>
      <c r="F203" s="6" t="s">
        <v>0</v>
      </c>
      <c r="G203" s="44">
        <f>IF(C203="Leeds",D203,E203)</f>
        <v>2</v>
      </c>
      <c r="H203" s="44">
        <f>IF(C203="Leeds",E203,D203)</f>
        <v>1</v>
      </c>
      <c r="I203" s="30">
        <f>IF(D203&gt;E203,0,IF(D203=E203,1,IF(D203&lt;E203,3,"")))</f>
        <v>3</v>
      </c>
      <c r="J203">
        <f>IF(B203&gt;=DATE(Raw!A203, MONTH(Sheet2!$B$2), DAY(Sheet2!$B$2)), IF(Raw!B203&lt;=DATE(Raw!A203+1,MONTH(Sheet2!$B$3), DAY(Sheet2!$B$3)),1,0),0)</f>
        <v>0</v>
      </c>
    </row>
    <row r="204" spans="1:10" ht="15.75" thickBot="1" x14ac:dyDescent="0.3">
      <c r="A204" s="1">
        <v>2015</v>
      </c>
      <c r="B204" s="14">
        <v>42273</v>
      </c>
      <c r="C204" s="4" t="s">
        <v>3</v>
      </c>
      <c r="D204" s="5">
        <v>3</v>
      </c>
      <c r="E204" s="5">
        <v>0</v>
      </c>
      <c r="F204" s="6" t="s">
        <v>0</v>
      </c>
      <c r="G204" s="44">
        <f>IF(C204="Leeds",D204,E204)</f>
        <v>0</v>
      </c>
      <c r="H204" s="44">
        <f>IF(C204="Leeds",E204,D204)</f>
        <v>3</v>
      </c>
      <c r="I204" s="30">
        <f>IF(D204&gt;E204,0,IF(D204=E204,1,IF(D204&lt;E204,3,"")))</f>
        <v>0</v>
      </c>
      <c r="J204">
        <f>IF(B204&gt;=DATE(Raw!A204, MONTH(Sheet2!$B$2), DAY(Sheet2!$B$2)), IF(Raw!B204&lt;=DATE(Raw!A204+1,MONTH(Sheet2!$B$3), DAY(Sheet2!$B$3)),1,0),0)</f>
        <v>0</v>
      </c>
    </row>
    <row r="205" spans="1:10" ht="15.75" thickBot="1" x14ac:dyDescent="0.3">
      <c r="A205" s="1">
        <v>2015</v>
      </c>
      <c r="B205" s="11">
        <v>42297</v>
      </c>
      <c r="C205" s="4" t="s">
        <v>25</v>
      </c>
      <c r="D205" s="13">
        <v>1</v>
      </c>
      <c r="E205" s="13">
        <v>1</v>
      </c>
      <c r="F205" s="6" t="s">
        <v>0</v>
      </c>
      <c r="G205" s="44">
        <f>IF(C205="Leeds",D205,E205)</f>
        <v>1</v>
      </c>
      <c r="H205" s="44">
        <f>IF(C205="Leeds",E205,D205)</f>
        <v>1</v>
      </c>
      <c r="I205" s="30">
        <f>IF(D205&gt;E205,0,IF(D205=E205,1,IF(D205&lt;E205,3,"")))</f>
        <v>1</v>
      </c>
      <c r="J205">
        <f>IF(B205&gt;=DATE(Raw!A205, MONTH(Sheet2!$B$2), DAY(Sheet2!$B$2)), IF(Raw!B205&lt;=DATE(Raw!A205+1,MONTH(Sheet2!$B$3), DAY(Sheet2!$B$3)),1,0),0)</f>
        <v>0</v>
      </c>
    </row>
    <row r="206" spans="1:10" ht="15.75" thickBot="1" x14ac:dyDescent="0.3">
      <c r="A206" s="1">
        <v>2015</v>
      </c>
      <c r="B206" s="14">
        <v>42301</v>
      </c>
      <c r="C206" s="4" t="s">
        <v>17</v>
      </c>
      <c r="D206" s="5">
        <v>1</v>
      </c>
      <c r="E206" s="5">
        <v>1</v>
      </c>
      <c r="F206" s="6" t="s">
        <v>0</v>
      </c>
      <c r="G206" s="44">
        <f>IF(C206="Leeds",D206,E206)</f>
        <v>1</v>
      </c>
      <c r="H206" s="44">
        <f>IF(C206="Leeds",E206,D206)</f>
        <v>1</v>
      </c>
      <c r="I206" s="30">
        <f>IF(D206&gt;E206,0,IF(D206=E206,1,IF(D206&lt;E206,3,"")))</f>
        <v>1</v>
      </c>
      <c r="J206">
        <f>IF(B206&gt;=DATE(Raw!A206, MONTH(Sheet2!$B$2), DAY(Sheet2!$B$2)), IF(Raw!B206&lt;=DATE(Raw!A206+1,MONTH(Sheet2!$B$3), DAY(Sheet2!$B$3)),1,0),0)</f>
        <v>0</v>
      </c>
    </row>
    <row r="207" spans="1:10" ht="15.75" thickBot="1" x14ac:dyDescent="0.3">
      <c r="A207" s="1">
        <v>2015</v>
      </c>
      <c r="B207" s="11">
        <v>42315</v>
      </c>
      <c r="C207" s="4" t="s">
        <v>33</v>
      </c>
      <c r="D207" s="5">
        <v>0</v>
      </c>
      <c r="E207" s="5">
        <v>3</v>
      </c>
      <c r="F207" s="6" t="s">
        <v>0</v>
      </c>
      <c r="G207" s="44">
        <f>IF(C207="Leeds",D207,E207)</f>
        <v>3</v>
      </c>
      <c r="H207" s="44">
        <f>IF(C207="Leeds",E207,D207)</f>
        <v>0</v>
      </c>
      <c r="I207" s="30">
        <f>IF(D207&gt;E207,0,IF(D207=E207,1,IF(D207&lt;E207,3,"")))</f>
        <v>3</v>
      </c>
      <c r="J207">
        <f>IF(B207&gt;=DATE(Raw!A207, MONTH(Sheet2!$B$2), DAY(Sheet2!$B$2)), IF(Raw!B207&lt;=DATE(Raw!A207+1,MONTH(Sheet2!$B$3), DAY(Sheet2!$B$3)),1,0),0)</f>
        <v>0</v>
      </c>
    </row>
    <row r="208" spans="1:10" ht="15.75" thickBot="1" x14ac:dyDescent="0.3">
      <c r="A208" s="1">
        <v>2015</v>
      </c>
      <c r="B208" s="11">
        <v>42336</v>
      </c>
      <c r="C208" s="4" t="s">
        <v>11</v>
      </c>
      <c r="D208" s="5">
        <v>1</v>
      </c>
      <c r="E208" s="5">
        <v>0</v>
      </c>
      <c r="F208" s="6" t="s">
        <v>0</v>
      </c>
      <c r="G208" s="44">
        <f>IF(C208="Leeds",D208,E208)</f>
        <v>0</v>
      </c>
      <c r="H208" s="44">
        <f>IF(C208="Leeds",E208,D208)</f>
        <v>1</v>
      </c>
      <c r="I208" s="30">
        <f>IF(D208&gt;E208,0,IF(D208=E208,1,IF(D208&lt;E208,3,"")))</f>
        <v>0</v>
      </c>
      <c r="J208">
        <f>IF(B208&gt;=DATE(Raw!A208, MONTH(Sheet2!$B$2), DAY(Sheet2!$B$2)), IF(Raw!B208&lt;=DATE(Raw!A208+1,MONTH(Sheet2!$B$3), DAY(Sheet2!$B$3)),1,0),0)</f>
        <v>0</v>
      </c>
    </row>
    <row r="209" spans="1:10" ht="15.75" thickBot="1" x14ac:dyDescent="0.3">
      <c r="A209" s="1">
        <v>2015</v>
      </c>
      <c r="B209" s="11">
        <v>42350</v>
      </c>
      <c r="C209" s="4" t="s">
        <v>39</v>
      </c>
      <c r="D209" s="47">
        <v>0</v>
      </c>
      <c r="E209" s="47">
        <v>0</v>
      </c>
      <c r="F209" s="6" t="s">
        <v>0</v>
      </c>
      <c r="G209" s="44">
        <f>IF(C209="Leeds",D209,E209)</f>
        <v>0</v>
      </c>
      <c r="H209" s="44">
        <f>IF(C209="Leeds",E209,D209)</f>
        <v>0</v>
      </c>
      <c r="I209" s="30">
        <f>IF(D209&gt;E209,0,IF(D209=E209,1,IF(D209&lt;E209,3,"")))</f>
        <v>1</v>
      </c>
      <c r="J209">
        <f>IF(B209&gt;=DATE(Raw!A209, MONTH(Sheet2!$B$2), DAY(Sheet2!$B$2)), IF(Raw!B209&lt;=DATE(Raw!A209+1,MONTH(Sheet2!$B$3), DAY(Sheet2!$B$3)),1,0),0)</f>
        <v>0</v>
      </c>
    </row>
    <row r="210" spans="1:10" ht="15.75" thickBot="1" x14ac:dyDescent="0.3">
      <c r="A210" s="1">
        <v>2015</v>
      </c>
      <c r="B210" s="12">
        <v>42356</v>
      </c>
      <c r="C210" s="4" t="s">
        <v>28</v>
      </c>
      <c r="D210" s="5">
        <v>2</v>
      </c>
      <c r="E210" s="5">
        <v>3</v>
      </c>
      <c r="F210" s="6" t="s">
        <v>0</v>
      </c>
      <c r="G210" s="44">
        <f>IF(C210="Leeds",D210,E210)</f>
        <v>3</v>
      </c>
      <c r="H210" s="44">
        <f>IF(C210="Leeds",E210,D210)</f>
        <v>2</v>
      </c>
      <c r="I210" s="30">
        <f>IF(D210&gt;E210,0,IF(D210=E210,1,IF(D210&lt;E210,3,"")))</f>
        <v>3</v>
      </c>
      <c r="J210">
        <f>IF(B210&gt;=DATE(Raw!A210, MONTH(Sheet2!$B$2), DAY(Sheet2!$B$2)), IF(Raw!B210&lt;=DATE(Raw!A210+1,MONTH(Sheet2!$B$3), DAY(Sheet2!$B$3)),1,0),0)</f>
        <v>0</v>
      </c>
    </row>
    <row r="211" spans="1:10" ht="15.75" thickBot="1" x14ac:dyDescent="0.3">
      <c r="A211" s="1">
        <v>2015</v>
      </c>
      <c r="B211" s="12">
        <v>42365</v>
      </c>
      <c r="C211" s="4" t="s">
        <v>8</v>
      </c>
      <c r="D211" s="5">
        <v>1</v>
      </c>
      <c r="E211" s="5">
        <v>1</v>
      </c>
      <c r="F211" s="6" t="s">
        <v>0</v>
      </c>
      <c r="G211" s="44">
        <f>IF(C211="Leeds",D211,E211)</f>
        <v>1</v>
      </c>
      <c r="H211" s="44">
        <f>IF(C211="Leeds",E211,D211)</f>
        <v>1</v>
      </c>
      <c r="I211" s="30">
        <f>IF(D211&gt;E211,0,IF(D211=E211,1,IF(D211&lt;E211,3,"")))</f>
        <v>1</v>
      </c>
      <c r="J211">
        <f>IF(B211&gt;=DATE(Raw!A211, MONTH(Sheet2!$B$2), DAY(Sheet2!$B$2)), IF(Raw!B211&lt;=DATE(Raw!A211+1,MONTH(Sheet2!$B$3), DAY(Sheet2!$B$3)),1,0),0)</f>
        <v>1</v>
      </c>
    </row>
    <row r="212" spans="1:10" ht="15.75" thickBot="1" x14ac:dyDescent="0.3">
      <c r="A212" s="1">
        <v>2015</v>
      </c>
      <c r="B212" s="11">
        <v>42381</v>
      </c>
      <c r="C212" s="4" t="s">
        <v>7</v>
      </c>
      <c r="D212" s="5">
        <v>2</v>
      </c>
      <c r="E212" s="5">
        <v>1</v>
      </c>
      <c r="F212" s="6" t="s">
        <v>0</v>
      </c>
      <c r="G212" s="44">
        <f>IF(C212="Leeds",D212,E212)</f>
        <v>1</v>
      </c>
      <c r="H212" s="44">
        <f>IF(C212="Leeds",E212,D212)</f>
        <v>2</v>
      </c>
      <c r="I212" s="30">
        <f>IF(D212&gt;E212,0,IF(D212=E212,1,IF(D212&lt;E212,3,"")))</f>
        <v>0</v>
      </c>
      <c r="J212">
        <f>IF(B212&gt;=DATE(Raw!A212, MONTH(Sheet2!$B$2), DAY(Sheet2!$B$2)), IF(Raw!B212&lt;=DATE(Raw!A212+1,MONTH(Sheet2!$B$3), DAY(Sheet2!$B$3)),1,0),0)</f>
        <v>1</v>
      </c>
    </row>
    <row r="213" spans="1:10" ht="15.75" thickBot="1" x14ac:dyDescent="0.3">
      <c r="A213" s="1">
        <v>2015</v>
      </c>
      <c r="B213" s="14">
        <v>42385</v>
      </c>
      <c r="C213" s="4" t="s">
        <v>21</v>
      </c>
      <c r="D213" s="5">
        <v>2</v>
      </c>
      <c r="E213" s="5">
        <v>0</v>
      </c>
      <c r="F213" s="6" t="s">
        <v>0</v>
      </c>
      <c r="G213" s="44">
        <f>IF(C213="Leeds",D213,E213)</f>
        <v>0</v>
      </c>
      <c r="H213" s="44">
        <f>IF(C213="Leeds",E213,D213)</f>
        <v>2</v>
      </c>
      <c r="I213" s="30">
        <f>IF(D213&gt;E213,0,IF(D213=E213,1,IF(D213&lt;E213,3,"")))</f>
        <v>0</v>
      </c>
      <c r="J213">
        <f>IF(B213&gt;=DATE(Raw!A213, MONTH(Sheet2!$B$2), DAY(Sheet2!$B$2)), IF(Raw!B213&lt;=DATE(Raw!A213+1,MONTH(Sheet2!$B$3), DAY(Sheet2!$B$3)),1,0),0)</f>
        <v>1</v>
      </c>
    </row>
    <row r="214" spans="1:10" ht="15.75" thickBot="1" x14ac:dyDescent="0.3">
      <c r="A214" s="1">
        <v>2015</v>
      </c>
      <c r="B214" s="12">
        <v>42395</v>
      </c>
      <c r="C214" s="4" t="s">
        <v>6</v>
      </c>
      <c r="D214" s="13">
        <v>1</v>
      </c>
      <c r="E214" s="13">
        <v>1</v>
      </c>
      <c r="F214" s="6" t="s">
        <v>0</v>
      </c>
      <c r="G214" s="44">
        <f>IF(C214="Leeds",D214,E214)</f>
        <v>1</v>
      </c>
      <c r="H214" s="44">
        <f>IF(C214="Leeds",E214,D214)</f>
        <v>1</v>
      </c>
      <c r="I214" s="30">
        <f>IF(D214&gt;E214,0,IF(D214=E214,1,IF(D214&lt;E214,3,"")))</f>
        <v>1</v>
      </c>
      <c r="J214">
        <f>IF(B214&gt;=DATE(Raw!A214, MONTH(Sheet2!$B$2), DAY(Sheet2!$B$2)), IF(Raw!B214&lt;=DATE(Raw!A214+1,MONTH(Sheet2!$B$3), DAY(Sheet2!$B$3)),1,0),0)</f>
        <v>1</v>
      </c>
    </row>
    <row r="215" spans="1:10" ht="15.75" thickBot="1" x14ac:dyDescent="0.3">
      <c r="A215" s="1">
        <v>2015</v>
      </c>
      <c r="B215" s="11">
        <v>42473</v>
      </c>
      <c r="C215" s="4" t="s">
        <v>5</v>
      </c>
      <c r="D215" s="5">
        <v>1</v>
      </c>
      <c r="E215" s="5">
        <v>2</v>
      </c>
      <c r="F215" s="6" t="s">
        <v>0</v>
      </c>
      <c r="G215" s="44">
        <f>IF(C215="Leeds",D215,E215)</f>
        <v>2</v>
      </c>
      <c r="H215" s="44">
        <f>IF(C215="Leeds",E215,D215)</f>
        <v>1</v>
      </c>
      <c r="I215" s="30">
        <f>IF(D215&gt;E215,0,IF(D215=E215,1,IF(D215&lt;E215,3,"")))</f>
        <v>3</v>
      </c>
      <c r="J215">
        <f>IF(B215&gt;=DATE(Raw!A215, MONTH(Sheet2!$B$2), DAY(Sheet2!$B$2)), IF(Raw!B215&lt;=DATE(Raw!A215+1,MONTH(Sheet2!$B$3), DAY(Sheet2!$B$3)),1,0),0)</f>
        <v>0</v>
      </c>
    </row>
    <row r="216" spans="1:10" ht="15.75" thickBot="1" x14ac:dyDescent="0.3">
      <c r="A216" s="1">
        <v>2015</v>
      </c>
      <c r="B216" s="15">
        <v>42427</v>
      </c>
      <c r="C216" s="16" t="s">
        <v>35</v>
      </c>
      <c r="D216" s="17">
        <v>4</v>
      </c>
      <c r="E216" s="17">
        <v>0</v>
      </c>
      <c r="F216" s="18" t="s">
        <v>0</v>
      </c>
      <c r="G216" s="44">
        <f>IF(C216="Leeds",D216,E216)</f>
        <v>0</v>
      </c>
      <c r="H216" s="44">
        <f>IF(C216="Leeds",E216,D216)</f>
        <v>4</v>
      </c>
      <c r="I216" s="30">
        <f>IF(D216&gt;E216,0,IF(D216=E216,1,IF(D216&lt;E216,3,"")))</f>
        <v>0</v>
      </c>
      <c r="J216">
        <f>IF(B216&gt;=DATE(Raw!A216, MONTH(Sheet2!$B$2), DAY(Sheet2!$B$2)), IF(Raw!B216&lt;=DATE(Raw!A216+1,MONTH(Sheet2!$B$3), DAY(Sheet2!$B$3)),1,0),0)</f>
        <v>0</v>
      </c>
    </row>
    <row r="217" spans="1:10" ht="15.75" thickBot="1" x14ac:dyDescent="0.3">
      <c r="A217" s="1">
        <v>2015</v>
      </c>
      <c r="B217" s="15">
        <v>42437</v>
      </c>
      <c r="C217" s="16" t="s">
        <v>27</v>
      </c>
      <c r="D217" s="17">
        <v>0</v>
      </c>
      <c r="E217" s="17">
        <v>2</v>
      </c>
      <c r="F217" s="18" t="s">
        <v>0</v>
      </c>
      <c r="G217" s="44">
        <f>IF(C217="Leeds",D217,E217)</f>
        <v>2</v>
      </c>
      <c r="H217" s="44">
        <f>IF(C217="Leeds",E217,D217)</f>
        <v>0</v>
      </c>
      <c r="I217" s="30">
        <f>IF(D217&gt;E217,0,IF(D217=E217,1,IF(D217&lt;E217,3,"")))</f>
        <v>3</v>
      </c>
      <c r="J217">
        <f>IF(B217&gt;=DATE(Raw!A217, MONTH(Sheet2!$B$2), DAY(Sheet2!$B$2)), IF(Raw!B217&lt;=DATE(Raw!A217+1,MONTH(Sheet2!$B$3), DAY(Sheet2!$B$3)),1,0),0)</f>
        <v>0</v>
      </c>
    </row>
    <row r="218" spans="1:10" ht="15.75" thickBot="1" x14ac:dyDescent="0.3">
      <c r="A218" s="1">
        <v>2015</v>
      </c>
      <c r="B218" s="20">
        <v>42440</v>
      </c>
      <c r="C218" s="16" t="s">
        <v>12</v>
      </c>
      <c r="D218" s="17">
        <v>1</v>
      </c>
      <c r="E218" s="17">
        <v>2</v>
      </c>
      <c r="F218" s="18" t="s">
        <v>0</v>
      </c>
      <c r="G218" s="44">
        <f>IF(C218="Leeds",D218,E218)</f>
        <v>2</v>
      </c>
      <c r="H218" s="44">
        <f>IF(C218="Leeds",E218,D218)</f>
        <v>1</v>
      </c>
      <c r="I218" s="30">
        <f>IF(D218&gt;E218,0,IF(D218=E218,1,IF(D218&lt;E218,3,"")))</f>
        <v>3</v>
      </c>
      <c r="J218">
        <f>IF(B218&gt;=DATE(Raw!A218, MONTH(Sheet2!$B$2), DAY(Sheet2!$B$2)), IF(Raw!B218&lt;=DATE(Raw!A218+1,MONTH(Sheet2!$B$3), DAY(Sheet2!$B$3)),1,0),0)</f>
        <v>0</v>
      </c>
    </row>
    <row r="219" spans="1:10" ht="15.75" thickBot="1" x14ac:dyDescent="0.3">
      <c r="A219" s="1">
        <v>2015</v>
      </c>
      <c r="B219" s="20">
        <v>42462</v>
      </c>
      <c r="C219" s="16" t="s">
        <v>2</v>
      </c>
      <c r="D219" s="17">
        <v>2</v>
      </c>
      <c r="E219" s="17">
        <v>1</v>
      </c>
      <c r="F219" s="18" t="s">
        <v>0</v>
      </c>
      <c r="G219" s="44">
        <f>IF(C219="Leeds",D219,E219)</f>
        <v>1</v>
      </c>
      <c r="H219" s="44">
        <f>IF(C219="Leeds",E219,D219)</f>
        <v>2</v>
      </c>
      <c r="I219" s="30">
        <f>IF(D219&gt;E219,0,IF(D219=E219,1,IF(D219&lt;E219,3,"")))</f>
        <v>0</v>
      </c>
      <c r="J219">
        <f>IF(B219&gt;=DATE(Raw!A219, MONTH(Sheet2!$B$2), DAY(Sheet2!$B$2)), IF(Raw!B219&lt;=DATE(Raw!A219+1,MONTH(Sheet2!$B$3), DAY(Sheet2!$B$3)),1,0),0)</f>
        <v>0</v>
      </c>
    </row>
    <row r="220" spans="1:10" ht="15.75" thickBot="1" x14ac:dyDescent="0.3">
      <c r="A220" s="1">
        <v>2015</v>
      </c>
      <c r="B220" s="20">
        <v>42469</v>
      </c>
      <c r="C220" s="16" t="s">
        <v>37</v>
      </c>
      <c r="D220" s="17">
        <v>1</v>
      </c>
      <c r="E220" s="17">
        <v>0</v>
      </c>
      <c r="F220" s="18" t="s">
        <v>0</v>
      </c>
      <c r="G220" s="44">
        <f>IF(C220="Leeds",D220,E220)</f>
        <v>0</v>
      </c>
      <c r="H220" s="44">
        <f>IF(C220="Leeds",E220,D220)</f>
        <v>1</v>
      </c>
      <c r="I220" s="30">
        <f>IF(D220&gt;E220,0,IF(D220=E220,1,IF(D220&lt;E220,3,"")))</f>
        <v>0</v>
      </c>
      <c r="J220">
        <f>IF(B220&gt;=DATE(Raw!A220, MONTH(Sheet2!$B$2), DAY(Sheet2!$B$2)), IF(Raw!B220&lt;=DATE(Raw!A220+1,MONTH(Sheet2!$B$3), DAY(Sheet2!$B$3)),1,0),0)</f>
        <v>0</v>
      </c>
    </row>
    <row r="221" spans="1:10" ht="15.75" thickBot="1" x14ac:dyDescent="0.3">
      <c r="A221" s="1">
        <v>2015</v>
      </c>
      <c r="B221" s="15">
        <v>42483</v>
      </c>
      <c r="C221" s="16" t="s">
        <v>13</v>
      </c>
      <c r="D221" s="17">
        <v>2</v>
      </c>
      <c r="E221" s="17">
        <v>2</v>
      </c>
      <c r="F221" s="18" t="s">
        <v>0</v>
      </c>
      <c r="G221" s="44">
        <f>IF(C221="Leeds",D221,E221)</f>
        <v>2</v>
      </c>
      <c r="H221" s="44">
        <f>IF(C221="Leeds",E221,D221)</f>
        <v>2</v>
      </c>
      <c r="I221" s="30">
        <f>IF(D221&gt;E221,0,IF(D221=E221,1,IF(D221&lt;E221,3,"")))</f>
        <v>1</v>
      </c>
      <c r="J221">
        <f>IF(B221&gt;=DATE(Raw!A221, MONTH(Sheet2!$B$2), DAY(Sheet2!$B$2)), IF(Raw!B221&lt;=DATE(Raw!A221+1,MONTH(Sheet2!$B$3), DAY(Sheet2!$B$3)),1,0),0)</f>
        <v>0</v>
      </c>
    </row>
    <row r="222" spans="1:10" ht="15.75" thickBot="1" x14ac:dyDescent="0.3">
      <c r="A222" s="1">
        <v>2015</v>
      </c>
      <c r="B222" s="15">
        <v>42497</v>
      </c>
      <c r="C222" s="16" t="s">
        <v>4</v>
      </c>
      <c r="D222" s="17">
        <v>1</v>
      </c>
      <c r="E222" s="17">
        <v>1</v>
      </c>
      <c r="F222" s="18" t="s">
        <v>0</v>
      </c>
      <c r="G222" s="44">
        <f>IF(C222="Leeds",D222,E222)</f>
        <v>1</v>
      </c>
      <c r="H222" s="44">
        <f>IF(C222="Leeds",E222,D222)</f>
        <v>1</v>
      </c>
      <c r="I222" s="30">
        <f>IF(D222&gt;E222,0,IF(D222=E222,1,IF(D222&lt;E222,3,"")))</f>
        <v>1</v>
      </c>
      <c r="J222">
        <f>IF(B222&gt;=DATE(Raw!A222, MONTH(Sheet2!$B$2), DAY(Sheet2!$B$2)), IF(Raw!B222&lt;=DATE(Raw!A222+1,MONTH(Sheet2!$B$3), DAY(Sheet2!$B$3)),1,0),0)</f>
        <v>0</v>
      </c>
    </row>
    <row r="223" spans="1:10" ht="15.75" thickBot="1" x14ac:dyDescent="0.3">
      <c r="A223" s="1">
        <v>2014</v>
      </c>
      <c r="B223" s="28">
        <v>41867</v>
      </c>
      <c r="C223" s="4" t="s">
        <v>0</v>
      </c>
      <c r="D223" s="5">
        <v>1</v>
      </c>
      <c r="E223" s="5">
        <v>0</v>
      </c>
      <c r="F223" s="6" t="s">
        <v>3</v>
      </c>
      <c r="G223" s="44">
        <f>IF(C223="Leeds",D223,E223)</f>
        <v>1</v>
      </c>
      <c r="H223" s="44">
        <f>IF(C223="Leeds",E223,D223)</f>
        <v>0</v>
      </c>
      <c r="I223" s="30">
        <f>IF(D223&lt;E223,0,IF(D223=E223,1,IF(D223&gt;E223,3,"")))</f>
        <v>3</v>
      </c>
      <c r="J223">
        <f>IF(B223&gt;=DATE(Raw!A223, MONTH(Sheet2!$B$2), DAY(Sheet2!$B$2)), IF(Raw!B223&lt;=DATE(Raw!A223+1,MONTH(Sheet2!$B$3), DAY(Sheet2!$B$3)),1,0),0)</f>
        <v>0</v>
      </c>
    </row>
    <row r="224" spans="1:10" ht="15.75" thickBot="1" x14ac:dyDescent="0.3">
      <c r="A224" s="1">
        <v>2014</v>
      </c>
      <c r="B224" s="23">
        <v>41870</v>
      </c>
      <c r="C224" s="4" t="s">
        <v>0</v>
      </c>
      <c r="D224" s="5">
        <v>0</v>
      </c>
      <c r="E224" s="5">
        <v>2</v>
      </c>
      <c r="F224" s="6" t="s">
        <v>35</v>
      </c>
      <c r="G224" s="44">
        <f>IF(C224="Leeds",D224,E224)</f>
        <v>0</v>
      </c>
      <c r="H224" s="44">
        <f>IF(C224="Leeds",E224,D224)</f>
        <v>2</v>
      </c>
      <c r="I224" s="30">
        <f>IF(D224&lt;E224,0,IF(D224=E224,1,IF(D224&gt;E224,3,"")))</f>
        <v>0</v>
      </c>
      <c r="J224">
        <f>IF(B224&gt;=DATE(Raw!A224, MONTH(Sheet2!$B$2), DAY(Sheet2!$B$2)), IF(Raw!B224&lt;=DATE(Raw!A224+1,MONTH(Sheet2!$B$3), DAY(Sheet2!$B$3)),1,0),0)</f>
        <v>0</v>
      </c>
    </row>
    <row r="225" spans="1:10" ht="15.75" thickBot="1" x14ac:dyDescent="0.3">
      <c r="A225" s="1">
        <v>2014</v>
      </c>
      <c r="B225" s="12">
        <v>41881</v>
      </c>
      <c r="C225" s="4" t="s">
        <v>0</v>
      </c>
      <c r="D225" s="5">
        <v>1</v>
      </c>
      <c r="E225" s="5">
        <v>0</v>
      </c>
      <c r="F225" s="6" t="s">
        <v>17</v>
      </c>
      <c r="G225" s="44">
        <f>IF(C225="Leeds",D225,E225)</f>
        <v>1</v>
      </c>
      <c r="H225" s="44">
        <f>IF(C225="Leeds",E225,D225)</f>
        <v>0</v>
      </c>
      <c r="I225" s="30">
        <f>IF(D225&lt;E225,0,IF(D225=E225,1,IF(D225&gt;E225,3,"")))</f>
        <v>3</v>
      </c>
      <c r="J225">
        <f>IF(B225&gt;=DATE(Raw!A225, MONTH(Sheet2!$B$2), DAY(Sheet2!$B$2)), IF(Raw!B225&lt;=DATE(Raw!A225+1,MONTH(Sheet2!$B$3), DAY(Sheet2!$B$3)),1,0),0)</f>
        <v>0</v>
      </c>
    </row>
    <row r="226" spans="1:10" ht="15.75" thickBot="1" x14ac:dyDescent="0.3">
      <c r="A226" s="1">
        <v>2014</v>
      </c>
      <c r="B226" s="11">
        <v>41902</v>
      </c>
      <c r="C226" s="4" t="s">
        <v>0</v>
      </c>
      <c r="D226" s="5">
        <v>3</v>
      </c>
      <c r="E226" s="5">
        <v>0</v>
      </c>
      <c r="F226" s="6" t="s">
        <v>33</v>
      </c>
      <c r="G226" s="44">
        <f>IF(C226="Leeds",D226,E226)</f>
        <v>3</v>
      </c>
      <c r="H226" s="44">
        <f>IF(C226="Leeds",E226,D226)</f>
        <v>0</v>
      </c>
      <c r="I226" s="30">
        <f>IF(D226&lt;E226,0,IF(D226=E226,1,IF(D226&gt;E226,3,"")))</f>
        <v>3</v>
      </c>
      <c r="J226">
        <f>IF(B226&gt;=DATE(Raw!A226, MONTH(Sheet2!$B$2), DAY(Sheet2!$B$2)), IF(Raw!B226&lt;=DATE(Raw!A226+1,MONTH(Sheet2!$B$3), DAY(Sheet2!$B$3)),1,0),0)</f>
        <v>0</v>
      </c>
    </row>
    <row r="227" spans="1:10" ht="15.75" thickBot="1" x14ac:dyDescent="0.3">
      <c r="A227" s="1">
        <v>2014</v>
      </c>
      <c r="B227" s="11">
        <v>41913</v>
      </c>
      <c r="C227" s="4" t="s">
        <v>0</v>
      </c>
      <c r="D227" s="13">
        <v>0</v>
      </c>
      <c r="E227" s="13">
        <v>0</v>
      </c>
      <c r="F227" s="6" t="s">
        <v>10</v>
      </c>
      <c r="G227" s="44">
        <f>IF(C227="Leeds",D227,E227)</f>
        <v>0</v>
      </c>
      <c r="H227" s="44">
        <f>IF(C227="Leeds",E227,D227)</f>
        <v>0</v>
      </c>
      <c r="I227" s="30">
        <f>IF(D227&lt;E227,0,IF(D227=E227,1,IF(D227&gt;E227,3,"")))</f>
        <v>1</v>
      </c>
      <c r="J227">
        <f>IF(B227&gt;=DATE(Raw!A227, MONTH(Sheet2!$B$2), DAY(Sheet2!$B$2)), IF(Raw!B227&lt;=DATE(Raw!A227+1,MONTH(Sheet2!$B$3), DAY(Sheet2!$B$3)),1,0),0)</f>
        <v>0</v>
      </c>
    </row>
    <row r="228" spans="1:10" ht="15.75" thickBot="1" x14ac:dyDescent="0.3">
      <c r="A228" s="1">
        <v>2014</v>
      </c>
      <c r="B228" s="14">
        <v>41916</v>
      </c>
      <c r="C228" s="4" t="s">
        <v>0</v>
      </c>
      <c r="D228" s="5">
        <v>1</v>
      </c>
      <c r="E228" s="5">
        <v>1</v>
      </c>
      <c r="F228" s="6" t="s">
        <v>21</v>
      </c>
      <c r="G228" s="44">
        <f>IF(C228="Leeds",D228,E228)</f>
        <v>1</v>
      </c>
      <c r="H228" s="44">
        <f>IF(C228="Leeds",E228,D228)</f>
        <v>1</v>
      </c>
      <c r="I228" s="30">
        <f>IF(D228&lt;E228,0,IF(D228=E228,1,IF(D228&gt;E228,3,"")))</f>
        <v>1</v>
      </c>
      <c r="J228">
        <f>IF(B228&gt;=DATE(Raw!A228, MONTH(Sheet2!$B$2), DAY(Sheet2!$B$2)), IF(Raw!B228&lt;=DATE(Raw!A228+1,MONTH(Sheet2!$B$3), DAY(Sheet2!$B$3)),1,0),0)</f>
        <v>0</v>
      </c>
    </row>
    <row r="229" spans="1:10" ht="15.75" thickBot="1" x14ac:dyDescent="0.3">
      <c r="A229" s="1">
        <v>2014</v>
      </c>
      <c r="B229" s="11">
        <v>41937</v>
      </c>
      <c r="C229" s="4" t="s">
        <v>0</v>
      </c>
      <c r="D229" s="5">
        <v>1</v>
      </c>
      <c r="E229" s="5">
        <v>2</v>
      </c>
      <c r="F229" s="6" t="s">
        <v>28</v>
      </c>
      <c r="G229" s="44">
        <f>IF(C229="Leeds",D229,E229)</f>
        <v>1</v>
      </c>
      <c r="H229" s="44">
        <f>IF(C229="Leeds",E229,D229)</f>
        <v>2</v>
      </c>
      <c r="I229" s="30">
        <f>IF(D229&lt;E229,0,IF(D229=E229,1,IF(D229&gt;E229,3,"")))</f>
        <v>0</v>
      </c>
      <c r="J229">
        <f>IF(B229&gt;=DATE(Raw!A229, MONTH(Sheet2!$B$2), DAY(Sheet2!$B$2)), IF(Raw!B229&lt;=DATE(Raw!A229+1,MONTH(Sheet2!$B$3), DAY(Sheet2!$B$3)),1,0),0)</f>
        <v>0</v>
      </c>
    </row>
    <row r="230" spans="1:10" ht="15.75" thickBot="1" x14ac:dyDescent="0.3">
      <c r="A230" s="1">
        <v>2014</v>
      </c>
      <c r="B230" s="11">
        <v>41947</v>
      </c>
      <c r="C230" s="4" t="s">
        <v>0</v>
      </c>
      <c r="D230" s="5">
        <v>2</v>
      </c>
      <c r="E230" s="5">
        <v>2</v>
      </c>
      <c r="F230" s="6" t="s">
        <v>39</v>
      </c>
      <c r="G230" s="44">
        <f>IF(C230="Leeds",D230,E230)</f>
        <v>2</v>
      </c>
      <c r="H230" s="44">
        <f>IF(C230="Leeds",E230,D230)</f>
        <v>2</v>
      </c>
      <c r="I230" s="30">
        <f>IF(D230&lt;E230,0,IF(D230=E230,1,IF(D230&gt;E230,3,"")))</f>
        <v>1</v>
      </c>
      <c r="J230">
        <f>IF(B230&gt;=DATE(Raw!A230, MONTH(Sheet2!$B$2), DAY(Sheet2!$B$2)), IF(Raw!B230&lt;=DATE(Raw!A230+1,MONTH(Sheet2!$B$3), DAY(Sheet2!$B$3)),1,0),0)</f>
        <v>0</v>
      </c>
    </row>
    <row r="231" spans="1:10" ht="15.75" thickBot="1" x14ac:dyDescent="0.3">
      <c r="A231" s="1">
        <v>2014</v>
      </c>
      <c r="B231" s="12">
        <v>41951</v>
      </c>
      <c r="C231" s="4" t="s">
        <v>0</v>
      </c>
      <c r="D231" s="5">
        <v>3</v>
      </c>
      <c r="E231" s="5">
        <v>1</v>
      </c>
      <c r="F231" s="6" t="s">
        <v>41</v>
      </c>
      <c r="G231" s="44">
        <f>IF(C231="Leeds",D231,E231)</f>
        <v>3</v>
      </c>
      <c r="H231" s="44">
        <f>IF(C231="Leeds",E231,D231)</f>
        <v>1</v>
      </c>
      <c r="I231" s="30">
        <f>IF(D231&lt;E231,0,IF(D231=E231,1,IF(D231&gt;E231,3,"")))</f>
        <v>3</v>
      </c>
      <c r="J231">
        <f>IF(B231&gt;=DATE(Raw!A231, MONTH(Sheet2!$B$2), DAY(Sheet2!$B$2)), IF(Raw!B231&lt;=DATE(Raw!A231+1,MONTH(Sheet2!$B$3), DAY(Sheet2!$B$3)),1,0),0)</f>
        <v>0</v>
      </c>
    </row>
    <row r="232" spans="1:10" ht="15.75" thickBot="1" x14ac:dyDescent="0.3">
      <c r="A232" s="1">
        <v>2014</v>
      </c>
      <c r="B232" s="14">
        <v>41972</v>
      </c>
      <c r="C232" s="4" t="s">
        <v>0</v>
      </c>
      <c r="D232" s="5">
        <v>2</v>
      </c>
      <c r="E232" s="5">
        <v>0</v>
      </c>
      <c r="F232" s="6" t="s">
        <v>14</v>
      </c>
      <c r="G232" s="44">
        <f>IF(C232="Leeds",D232,E232)</f>
        <v>2</v>
      </c>
      <c r="H232" s="44">
        <f>IF(C232="Leeds",E232,D232)</f>
        <v>0</v>
      </c>
      <c r="I232" s="30">
        <f>IF(D232&lt;E232,0,IF(D232=E232,1,IF(D232&gt;E232,3,"")))</f>
        <v>3</v>
      </c>
      <c r="J232">
        <f>IF(B232&gt;=DATE(Raw!A232, MONTH(Sheet2!$B$2), DAY(Sheet2!$B$2)), IF(Raw!B232&lt;=DATE(Raw!A232+1,MONTH(Sheet2!$B$3), DAY(Sheet2!$B$3)),1,0),0)</f>
        <v>0</v>
      </c>
    </row>
    <row r="233" spans="1:10" ht="15.75" thickBot="1" x14ac:dyDescent="0.3">
      <c r="A233" s="1">
        <v>2014</v>
      </c>
      <c r="B233" s="14">
        <v>41986</v>
      </c>
      <c r="C233" s="4" t="s">
        <v>0</v>
      </c>
      <c r="D233" s="5">
        <v>0</v>
      </c>
      <c r="E233" s="5">
        <v>1</v>
      </c>
      <c r="F233" s="6" t="s">
        <v>25</v>
      </c>
      <c r="G233" s="44">
        <f>IF(C233="Leeds",D233,E233)</f>
        <v>0</v>
      </c>
      <c r="H233" s="44">
        <f>IF(C233="Leeds",E233,D233)</f>
        <v>1</v>
      </c>
      <c r="I233" s="30">
        <f>IF(D233&lt;E233,0,IF(D233=E233,1,IF(D233&gt;E233,3,"")))</f>
        <v>0</v>
      </c>
      <c r="J233">
        <f>IF(B233&gt;=DATE(Raw!A233, MONTH(Sheet2!$B$2), DAY(Sheet2!$B$2)), IF(Raw!B233&lt;=DATE(Raw!A233+1,MONTH(Sheet2!$B$3), DAY(Sheet2!$B$3)),1,0),0)</f>
        <v>0</v>
      </c>
    </row>
    <row r="234" spans="1:10" ht="15.75" thickBot="1" x14ac:dyDescent="0.3">
      <c r="A234" s="1">
        <v>2014</v>
      </c>
      <c r="B234" s="12">
        <v>41999</v>
      </c>
      <c r="C234" s="4" t="s">
        <v>0</v>
      </c>
      <c r="D234" s="47">
        <v>0</v>
      </c>
      <c r="E234" s="47">
        <v>2</v>
      </c>
      <c r="F234" s="6" t="s">
        <v>22</v>
      </c>
      <c r="G234" s="44">
        <f>IF(C234="Leeds",D234,E234)</f>
        <v>0</v>
      </c>
      <c r="H234" s="44">
        <f>IF(C234="Leeds",E234,D234)</f>
        <v>2</v>
      </c>
      <c r="I234" s="30">
        <f>IF(D234&lt;E234,0,IF(D234=E234,1,IF(D234&gt;E234,3,"")))</f>
        <v>0</v>
      </c>
      <c r="J234">
        <f>IF(B234&gt;=DATE(Raw!A234, MONTH(Sheet2!$B$2), DAY(Sheet2!$B$2)), IF(Raw!B234&lt;=DATE(Raw!A234+1,MONTH(Sheet2!$B$3), DAY(Sheet2!$B$3)),1,0),0)</f>
        <v>1</v>
      </c>
    </row>
    <row r="235" spans="1:10" ht="15.75" thickBot="1" x14ac:dyDescent="0.3">
      <c r="A235" s="1">
        <v>2014</v>
      </c>
      <c r="B235" s="11">
        <v>42021</v>
      </c>
      <c r="C235" s="4" t="s">
        <v>0</v>
      </c>
      <c r="D235" s="5">
        <v>1</v>
      </c>
      <c r="E235" s="5">
        <v>1</v>
      </c>
      <c r="F235" s="6" t="s">
        <v>5</v>
      </c>
      <c r="G235" s="44">
        <f>IF(C235="Leeds",D235,E235)</f>
        <v>1</v>
      </c>
      <c r="H235" s="44">
        <f>IF(C235="Leeds",E235,D235)</f>
        <v>1</v>
      </c>
      <c r="I235" s="30">
        <f>IF(D235&lt;E235,0,IF(D235=E235,1,IF(D235&gt;E235,3,"")))</f>
        <v>1</v>
      </c>
      <c r="J235">
        <f>IF(B235&gt;=DATE(Raw!A235, MONTH(Sheet2!$B$2), DAY(Sheet2!$B$2)), IF(Raw!B235&lt;=DATE(Raw!A235+1,MONTH(Sheet2!$B$3), DAY(Sheet2!$B$3)),1,0),0)</f>
        <v>1</v>
      </c>
    </row>
    <row r="236" spans="1:10" ht="15.75" thickBot="1" x14ac:dyDescent="0.3">
      <c r="A236" s="1">
        <v>2014</v>
      </c>
      <c r="B236" s="12">
        <v>42025</v>
      </c>
      <c r="C236" s="4" t="s">
        <v>0</v>
      </c>
      <c r="D236" s="13">
        <v>1</v>
      </c>
      <c r="E236" s="13">
        <v>0</v>
      </c>
      <c r="F236" s="6" t="s">
        <v>42</v>
      </c>
      <c r="G236" s="44">
        <f>IF(C236="Leeds",D236,E236)</f>
        <v>1</v>
      </c>
      <c r="H236" s="44">
        <f>IF(C236="Leeds",E236,D236)</f>
        <v>0</v>
      </c>
      <c r="I236" s="30">
        <f>IF(D236&lt;E236,0,IF(D236=E236,1,IF(D236&gt;E236,3,"")))</f>
        <v>3</v>
      </c>
      <c r="J236">
        <f>IF(B236&gt;=DATE(Raw!A236, MONTH(Sheet2!$B$2), DAY(Sheet2!$B$2)), IF(Raw!B236&lt;=DATE(Raw!A236+1,MONTH(Sheet2!$B$3), DAY(Sheet2!$B$3)),1,0),0)</f>
        <v>1</v>
      </c>
    </row>
    <row r="237" spans="1:10" ht="15.75" thickBot="1" x14ac:dyDescent="0.3">
      <c r="A237" s="1">
        <v>2014</v>
      </c>
      <c r="B237" s="12">
        <v>42042</v>
      </c>
      <c r="C237" s="4" t="s">
        <v>0</v>
      </c>
      <c r="D237" s="13">
        <v>0</v>
      </c>
      <c r="E237" s="13">
        <v>1</v>
      </c>
      <c r="F237" s="6" t="s">
        <v>6</v>
      </c>
      <c r="G237" s="44">
        <f>IF(C237="Leeds",D237,E237)</f>
        <v>0</v>
      </c>
      <c r="H237" s="44">
        <f>IF(C237="Leeds",E237,D237)</f>
        <v>1</v>
      </c>
      <c r="I237" s="30">
        <f>IF(D237&lt;E237,0,IF(D237=E237,1,IF(D237&gt;E237,3,"")))</f>
        <v>0</v>
      </c>
      <c r="J237">
        <f>IF(B237&gt;=DATE(Raw!A237, MONTH(Sheet2!$B$2), DAY(Sheet2!$B$2)), IF(Raw!B237&lt;=DATE(Raw!A237+1,MONTH(Sheet2!$B$3), DAY(Sheet2!$B$3)),1,0),0)</f>
        <v>0</v>
      </c>
    </row>
    <row r="238" spans="1:10" ht="15.75" thickBot="1" x14ac:dyDescent="0.3">
      <c r="A238" s="1">
        <v>2014</v>
      </c>
      <c r="B238" s="14">
        <v>42049</v>
      </c>
      <c r="C238" s="4" t="s">
        <v>0</v>
      </c>
      <c r="D238" s="13">
        <v>1</v>
      </c>
      <c r="E238" s="13">
        <v>0</v>
      </c>
      <c r="F238" s="6" t="s">
        <v>20</v>
      </c>
      <c r="G238" s="44">
        <f>IF(C238="Leeds",D238,E238)</f>
        <v>1</v>
      </c>
      <c r="H238" s="44">
        <f>IF(C238="Leeds",E238,D238)</f>
        <v>0</v>
      </c>
      <c r="I238" s="30">
        <f>IF(D238&lt;E238,0,IF(D238=E238,1,IF(D238&gt;E238,3,"")))</f>
        <v>3</v>
      </c>
      <c r="J238">
        <f>IF(B238&gt;=DATE(Raw!A238, MONTH(Sheet2!$B$2), DAY(Sheet2!$B$2)), IF(Raw!B238&lt;=DATE(Raw!A238+1,MONTH(Sheet2!$B$3), DAY(Sheet2!$B$3)),1,0),0)</f>
        <v>0</v>
      </c>
    </row>
    <row r="239" spans="1:10" ht="15.75" thickBot="1" x14ac:dyDescent="0.3">
      <c r="A239" s="1">
        <v>2014</v>
      </c>
      <c r="B239" s="15">
        <v>42063</v>
      </c>
      <c r="C239" s="16" t="s">
        <v>0</v>
      </c>
      <c r="D239" s="17">
        <v>2</v>
      </c>
      <c r="E239" s="17">
        <v>3</v>
      </c>
      <c r="F239" s="18" t="s">
        <v>43</v>
      </c>
      <c r="G239" s="44">
        <f>IF(C239="Leeds",D239,E239)</f>
        <v>2</v>
      </c>
      <c r="H239" s="44">
        <f>IF(C239="Leeds",E239,D239)</f>
        <v>3</v>
      </c>
      <c r="I239" s="30">
        <f>IF(D239&lt;E239,0,IF(D239=E239,1,IF(D239&gt;E239,3,"")))</f>
        <v>0</v>
      </c>
      <c r="J239">
        <f>IF(B239&gt;=DATE(Raw!A239, MONTH(Sheet2!$B$2), DAY(Sheet2!$B$2)), IF(Raw!B239&lt;=DATE(Raw!A239+1,MONTH(Sheet2!$B$3), DAY(Sheet2!$B$3)),1,0),0)</f>
        <v>0</v>
      </c>
    </row>
    <row r="240" spans="1:10" ht="15.75" thickBot="1" x14ac:dyDescent="0.3">
      <c r="A240" s="1">
        <v>2014</v>
      </c>
      <c r="B240" s="20">
        <v>42067</v>
      </c>
      <c r="C240" s="16" t="s">
        <v>0</v>
      </c>
      <c r="D240" s="17">
        <v>2</v>
      </c>
      <c r="E240" s="17">
        <v>1</v>
      </c>
      <c r="F240" s="18" t="s">
        <v>7</v>
      </c>
      <c r="G240" s="44">
        <f>IF(C240="Leeds",D240,E240)</f>
        <v>2</v>
      </c>
      <c r="H240" s="44">
        <f>IF(C240="Leeds",E240,D240)</f>
        <v>1</v>
      </c>
      <c r="I240" s="30">
        <f>IF(D240&lt;E240,0,IF(D240=E240,1,IF(D240&gt;E240,3,"")))</f>
        <v>3</v>
      </c>
      <c r="J240">
        <f>IF(B240&gt;=DATE(Raw!A240, MONTH(Sheet2!$B$2), DAY(Sheet2!$B$2)), IF(Raw!B240&lt;=DATE(Raw!A240+1,MONTH(Sheet2!$B$3), DAY(Sheet2!$B$3)),1,0),0)</f>
        <v>0</v>
      </c>
    </row>
    <row r="241" spans="1:10" ht="15.75" thickBot="1" x14ac:dyDescent="0.3">
      <c r="A241" s="1">
        <v>2014</v>
      </c>
      <c r="B241" s="20">
        <v>42077</v>
      </c>
      <c r="C241" s="16" t="s">
        <v>0</v>
      </c>
      <c r="D241" s="17">
        <v>0</v>
      </c>
      <c r="E241" s="17">
        <v>0</v>
      </c>
      <c r="F241" s="18" t="s">
        <v>8</v>
      </c>
      <c r="G241" s="44">
        <f>IF(C241="Leeds",D241,E241)</f>
        <v>0</v>
      </c>
      <c r="H241" s="44">
        <f>IF(C241="Leeds",E241,D241)</f>
        <v>0</v>
      </c>
      <c r="I241" s="30">
        <f>IF(D241&lt;E241,0,IF(D241=E241,1,IF(D241&gt;E241,3,"")))</f>
        <v>1</v>
      </c>
      <c r="J241">
        <f>IF(B241&gt;=DATE(Raw!A241, MONTH(Sheet2!$B$2), DAY(Sheet2!$B$2)), IF(Raw!B241&lt;=DATE(Raw!A241+1,MONTH(Sheet2!$B$3), DAY(Sheet2!$B$3)),1,0),0)</f>
        <v>0</v>
      </c>
    </row>
    <row r="242" spans="1:10" ht="15.75" thickBot="1" x14ac:dyDescent="0.3">
      <c r="A242" s="1">
        <v>2014</v>
      </c>
      <c r="B242" s="15">
        <v>42098</v>
      </c>
      <c r="C242" s="16" t="s">
        <v>0</v>
      </c>
      <c r="D242" s="17">
        <v>0</v>
      </c>
      <c r="E242" s="17">
        <v>3</v>
      </c>
      <c r="F242" s="18" t="s">
        <v>12</v>
      </c>
      <c r="G242" s="44">
        <f>IF(C242="Leeds",D242,E242)</f>
        <v>0</v>
      </c>
      <c r="H242" s="44">
        <f>IF(C242="Leeds",E242,D242)</f>
        <v>3</v>
      </c>
      <c r="I242" s="30">
        <f>IF(D242&lt;E242,0,IF(D242=E242,1,IF(D242&gt;E242,3,"")))</f>
        <v>0</v>
      </c>
      <c r="J242">
        <f>IF(B242&gt;=DATE(Raw!A242, MONTH(Sheet2!$B$2), DAY(Sheet2!$B$2)), IF(Raw!B242&lt;=DATE(Raw!A242+1,MONTH(Sheet2!$B$3), DAY(Sheet2!$B$3)),1,0),0)</f>
        <v>0</v>
      </c>
    </row>
    <row r="243" spans="1:10" ht="15.75" thickBot="1" x14ac:dyDescent="0.3">
      <c r="A243" s="1">
        <v>2014</v>
      </c>
      <c r="B243" s="15">
        <v>42105</v>
      </c>
      <c r="C243" s="16" t="s">
        <v>0</v>
      </c>
      <c r="D243" s="17">
        <v>1</v>
      </c>
      <c r="E243" s="17">
        <v>2</v>
      </c>
      <c r="F243" s="18" t="s">
        <v>27</v>
      </c>
      <c r="G243" s="44">
        <f>IF(C243="Leeds",D243,E243)</f>
        <v>1</v>
      </c>
      <c r="H243" s="44">
        <f>IF(C243="Leeds",E243,D243)</f>
        <v>2</v>
      </c>
      <c r="I243" s="30">
        <f>IF(D243&lt;E243,0,IF(D243=E243,1,IF(D243&gt;E243,3,"")))</f>
        <v>0</v>
      </c>
      <c r="J243">
        <f>IF(B243&gt;=DATE(Raw!A243, MONTH(Sheet2!$B$2), DAY(Sheet2!$B$2)), IF(Raw!B243&lt;=DATE(Raw!A243+1,MONTH(Sheet2!$B$3), DAY(Sheet2!$B$3)),1,0),0)</f>
        <v>0</v>
      </c>
    </row>
    <row r="244" spans="1:10" ht="15.75" thickBot="1" x14ac:dyDescent="0.3">
      <c r="A244" s="1">
        <v>2014</v>
      </c>
      <c r="B244" s="20">
        <v>42108</v>
      </c>
      <c r="C244" s="16" t="s">
        <v>0</v>
      </c>
      <c r="D244" s="17">
        <v>0</v>
      </c>
      <c r="E244" s="17">
        <v>2</v>
      </c>
      <c r="F244" s="18" t="s">
        <v>15</v>
      </c>
      <c r="G244" s="44">
        <f>IF(C244="Leeds",D244,E244)</f>
        <v>0</v>
      </c>
      <c r="H244" s="44">
        <f>IF(C244="Leeds",E244,D244)</f>
        <v>2</v>
      </c>
      <c r="I244" s="30">
        <f>IF(D244&lt;E244,0,IF(D244=E244,1,IF(D244&gt;E244,3,"")))</f>
        <v>0</v>
      </c>
      <c r="J244">
        <f>IF(B244&gt;=DATE(Raw!A244, MONTH(Sheet2!$B$2), DAY(Sheet2!$B$2)), IF(Raw!B244&lt;=DATE(Raw!A244+1,MONTH(Sheet2!$B$3), DAY(Sheet2!$B$3)),1,0),0)</f>
        <v>0</v>
      </c>
    </row>
    <row r="245" spans="1:10" ht="15.75" thickBot="1" x14ac:dyDescent="0.3">
      <c r="A245" s="1">
        <v>2014</v>
      </c>
      <c r="B245" s="15">
        <v>42126</v>
      </c>
      <c r="C245" s="16" t="s">
        <v>0</v>
      </c>
      <c r="D245" s="17">
        <v>0</v>
      </c>
      <c r="E245" s="17">
        <v>0</v>
      </c>
      <c r="F245" s="18" t="s">
        <v>2</v>
      </c>
      <c r="G245" s="44">
        <f>IF(C245="Leeds",D245,E245)</f>
        <v>0</v>
      </c>
      <c r="H245" s="44">
        <f>IF(C245="Leeds",E245,D245)</f>
        <v>0</v>
      </c>
      <c r="I245" s="30">
        <f>IF(D245&lt;E245,0,IF(D245=E245,1,IF(D245&gt;E245,3,"")))</f>
        <v>1</v>
      </c>
      <c r="J245">
        <f>IF(B245&gt;=DATE(Raw!A245, MONTH(Sheet2!$B$2), DAY(Sheet2!$B$2)), IF(Raw!B245&lt;=DATE(Raw!A245+1,MONTH(Sheet2!$B$3), DAY(Sheet2!$B$3)),1,0),0)</f>
        <v>0</v>
      </c>
    </row>
    <row r="246" spans="1:10" ht="15.75" thickBot="1" x14ac:dyDescent="0.3">
      <c r="A246" s="1">
        <v>2014</v>
      </c>
      <c r="B246" s="34">
        <v>41860</v>
      </c>
      <c r="C246" s="4" t="s">
        <v>20</v>
      </c>
      <c r="D246" s="5">
        <v>2</v>
      </c>
      <c r="E246" s="5">
        <v>0</v>
      </c>
      <c r="F246" s="6" t="s">
        <v>0</v>
      </c>
      <c r="G246" s="44">
        <f>IF(C246="Leeds",D246,E246)</f>
        <v>0</v>
      </c>
      <c r="H246" s="44">
        <f>IF(C246="Leeds",E246,D246)</f>
        <v>2</v>
      </c>
      <c r="I246" s="30">
        <f>IF(D246&gt;E246,0,IF(D246=E246,1,IF(D246&lt;E246,3,"")))</f>
        <v>0</v>
      </c>
      <c r="J246">
        <f>IF(B246&gt;=DATE(Raw!A246, MONTH(Sheet2!$B$2), DAY(Sheet2!$B$2)), IF(Raw!B246&lt;=DATE(Raw!A246+1,MONTH(Sheet2!$B$3), DAY(Sheet2!$B$3)),1,0),0)</f>
        <v>0</v>
      </c>
    </row>
    <row r="247" spans="1:10" ht="15.75" thickBot="1" x14ac:dyDescent="0.3">
      <c r="A247" s="1">
        <v>2014</v>
      </c>
      <c r="B247" s="11">
        <v>41874</v>
      </c>
      <c r="C247" s="4" t="s">
        <v>43</v>
      </c>
      <c r="D247" s="5">
        <v>4</v>
      </c>
      <c r="E247" s="5">
        <v>1</v>
      </c>
      <c r="F247" s="6" t="s">
        <v>0</v>
      </c>
      <c r="G247" s="44">
        <f>IF(C247="Leeds",D247,E247)</f>
        <v>1</v>
      </c>
      <c r="H247" s="44">
        <f>IF(C247="Leeds",E247,D247)</f>
        <v>4</v>
      </c>
      <c r="I247" s="30">
        <f>IF(D247&gt;E247,0,IF(D247=E247,1,IF(D247&lt;E247,3,"")))</f>
        <v>0</v>
      </c>
      <c r="J247">
        <f>IF(B247&gt;=DATE(Raw!A247, MONTH(Sheet2!$B$2), DAY(Sheet2!$B$2)), IF(Raw!B247&lt;=DATE(Raw!A247+1,MONTH(Sheet2!$B$3), DAY(Sheet2!$B$3)),1,0),0)</f>
        <v>0</v>
      </c>
    </row>
    <row r="248" spans="1:10" ht="15.75" thickBot="1" x14ac:dyDescent="0.3">
      <c r="A248" s="1">
        <v>2014</v>
      </c>
      <c r="B248" s="11">
        <v>41895</v>
      </c>
      <c r="C248" s="4" t="s">
        <v>5</v>
      </c>
      <c r="D248" s="27">
        <v>1</v>
      </c>
      <c r="E248" s="27">
        <v>1</v>
      </c>
      <c r="F248" s="6" t="s">
        <v>0</v>
      </c>
      <c r="G248" s="44">
        <f>IF(C248="Leeds",D248,E248)</f>
        <v>1</v>
      </c>
      <c r="H248" s="44">
        <f>IF(C248="Leeds",E248,D248)</f>
        <v>1</v>
      </c>
      <c r="I248" s="30">
        <f>IF(D248&gt;E248,0,IF(D248=E248,1,IF(D248&lt;E248,3,"")))</f>
        <v>1</v>
      </c>
      <c r="J248">
        <f>IF(B248&gt;=DATE(Raw!A248, MONTH(Sheet2!$B$2), DAY(Sheet2!$B$2)), IF(Raw!B248&lt;=DATE(Raw!A248+1,MONTH(Sheet2!$B$3), DAY(Sheet2!$B$3)),1,0),0)</f>
        <v>0</v>
      </c>
    </row>
    <row r="249" spans="1:10" ht="15.75" thickBot="1" x14ac:dyDescent="0.3">
      <c r="A249" s="1">
        <v>2014</v>
      </c>
      <c r="B249" s="12">
        <v>41898</v>
      </c>
      <c r="C249" s="4" t="s">
        <v>42</v>
      </c>
      <c r="D249" s="5">
        <v>1</v>
      </c>
      <c r="E249" s="5">
        <v>3</v>
      </c>
      <c r="F249" s="6" t="s">
        <v>0</v>
      </c>
      <c r="G249" s="44">
        <f>IF(C249="Leeds",D249,E249)</f>
        <v>3</v>
      </c>
      <c r="H249" s="44">
        <f>IF(C249="Leeds",E249,D249)</f>
        <v>1</v>
      </c>
      <c r="I249" s="30">
        <f>IF(D249&gt;E249,0,IF(D249=E249,1,IF(D249&lt;E249,3,"")))</f>
        <v>3</v>
      </c>
      <c r="J249">
        <f>IF(B249&gt;=DATE(Raw!A249, MONTH(Sheet2!$B$2), DAY(Sheet2!$B$2)), IF(Raw!B249&lt;=DATE(Raw!A249+1,MONTH(Sheet2!$B$3), DAY(Sheet2!$B$3)),1,0),0)</f>
        <v>0</v>
      </c>
    </row>
    <row r="250" spans="1:10" ht="15.75" thickBot="1" x14ac:dyDescent="0.3">
      <c r="A250" s="1">
        <v>2014</v>
      </c>
      <c r="B250" s="14">
        <v>41909</v>
      </c>
      <c r="C250" s="4" t="s">
        <v>6</v>
      </c>
      <c r="D250" s="5">
        <v>2</v>
      </c>
      <c r="E250" s="5">
        <v>0</v>
      </c>
      <c r="F250" s="6" t="s">
        <v>0</v>
      </c>
      <c r="G250" s="44">
        <f>IF(C250="Leeds",D250,E250)</f>
        <v>0</v>
      </c>
      <c r="H250" s="44">
        <f>IF(C250="Leeds",E250,D250)</f>
        <v>2</v>
      </c>
      <c r="I250" s="30">
        <f>IF(D250&gt;E250,0,IF(D250=E250,1,IF(D250&lt;E250,3,"")))</f>
        <v>0</v>
      </c>
      <c r="J250">
        <f>IF(B250&gt;=DATE(Raw!A250, MONTH(Sheet2!$B$2), DAY(Sheet2!$B$2)), IF(Raw!B250&lt;=DATE(Raw!A250+1,MONTH(Sheet2!$B$3), DAY(Sheet2!$B$3)),1,0),0)</f>
        <v>0</v>
      </c>
    </row>
    <row r="251" spans="1:10" ht="15.75" thickBot="1" x14ac:dyDescent="0.3">
      <c r="A251" s="1">
        <v>2014</v>
      </c>
      <c r="B251" s="11">
        <v>41929</v>
      </c>
      <c r="C251" s="4" t="s">
        <v>2</v>
      </c>
      <c r="D251" s="5">
        <v>2</v>
      </c>
      <c r="E251" s="5">
        <v>1</v>
      </c>
      <c r="F251" s="6" t="s">
        <v>0</v>
      </c>
      <c r="G251" s="44">
        <f>IF(C251="Leeds",D251,E251)</f>
        <v>1</v>
      </c>
      <c r="H251" s="44">
        <f>IF(C251="Leeds",E251,D251)</f>
        <v>2</v>
      </c>
      <c r="I251" s="30">
        <f>IF(D251&gt;E251,0,IF(D251=E251,1,IF(D251&lt;E251,3,"")))</f>
        <v>0</v>
      </c>
      <c r="J251">
        <f>IF(B251&gt;=DATE(Raw!A251, MONTH(Sheet2!$B$2), DAY(Sheet2!$B$2)), IF(Raw!B251&lt;=DATE(Raw!A251+1,MONTH(Sheet2!$B$3), DAY(Sheet2!$B$3)),1,0),0)</f>
        <v>0</v>
      </c>
    </row>
    <row r="252" spans="1:10" ht="15.75" thickBot="1" x14ac:dyDescent="0.3">
      <c r="A252" s="1">
        <v>2014</v>
      </c>
      <c r="B252" s="12">
        <v>41933</v>
      </c>
      <c r="C252" s="4" t="s">
        <v>15</v>
      </c>
      <c r="D252" s="5">
        <v>1</v>
      </c>
      <c r="E252" s="5">
        <v>1</v>
      </c>
      <c r="F252" s="6" t="s">
        <v>0</v>
      </c>
      <c r="G252" s="44">
        <f>IF(C252="Leeds",D252,E252)</f>
        <v>1</v>
      </c>
      <c r="H252" s="44">
        <f>IF(C252="Leeds",E252,D252)</f>
        <v>1</v>
      </c>
      <c r="I252" s="30">
        <f>IF(D252&gt;E252,0,IF(D252=E252,1,IF(D252&lt;E252,3,"")))</f>
        <v>1</v>
      </c>
      <c r="J252">
        <f>IF(B252&gt;=DATE(Raw!A252, MONTH(Sheet2!$B$2), DAY(Sheet2!$B$2)), IF(Raw!B252&lt;=DATE(Raw!A252+1,MONTH(Sheet2!$B$3), DAY(Sheet2!$B$3)),1,0),0)</f>
        <v>0</v>
      </c>
    </row>
    <row r="253" spans="1:10" ht="15.75" thickBot="1" x14ac:dyDescent="0.3">
      <c r="A253" s="1">
        <v>2014</v>
      </c>
      <c r="B253" s="12">
        <v>41944</v>
      </c>
      <c r="C253" s="4" t="s">
        <v>27</v>
      </c>
      <c r="D253" s="5">
        <v>3</v>
      </c>
      <c r="E253" s="5">
        <v>1</v>
      </c>
      <c r="F253" s="6" t="s">
        <v>0</v>
      </c>
      <c r="G253" s="44">
        <f>IF(C253="Leeds",D253,E253)</f>
        <v>1</v>
      </c>
      <c r="H253" s="44">
        <f>IF(C253="Leeds",E253,D253)</f>
        <v>3</v>
      </c>
      <c r="I253" s="30">
        <f>IF(D253&gt;E253,0,IF(D253=E253,1,IF(D253&lt;E253,3,"")))</f>
        <v>0</v>
      </c>
      <c r="J253">
        <f>IF(B253&gt;=DATE(Raw!A253, MONTH(Sheet2!$B$2), DAY(Sheet2!$B$2)), IF(Raw!B253&lt;=DATE(Raw!A253+1,MONTH(Sheet2!$B$3), DAY(Sheet2!$B$3)),1,0),0)</f>
        <v>0</v>
      </c>
    </row>
    <row r="254" spans="1:10" ht="15.75" thickBot="1" x14ac:dyDescent="0.3">
      <c r="A254" s="1">
        <v>2014</v>
      </c>
      <c r="B254" s="11">
        <v>41965</v>
      </c>
      <c r="C254" s="4" t="s">
        <v>12</v>
      </c>
      <c r="D254" s="5">
        <v>2</v>
      </c>
      <c r="E254" s="5">
        <v>1</v>
      </c>
      <c r="F254" s="6" t="s">
        <v>0</v>
      </c>
      <c r="G254" s="44">
        <f>IF(C254="Leeds",D254,E254)</f>
        <v>1</v>
      </c>
      <c r="H254" s="44">
        <f>IF(C254="Leeds",E254,D254)</f>
        <v>2</v>
      </c>
      <c r="I254" s="30">
        <f>IF(D254&gt;E254,0,IF(D254=E254,1,IF(D254&lt;E254,3,"")))</f>
        <v>0</v>
      </c>
      <c r="J254">
        <f>IF(B254&gt;=DATE(Raw!A254, MONTH(Sheet2!$B$2), DAY(Sheet2!$B$2)), IF(Raw!B254&lt;=DATE(Raw!A254+1,MONTH(Sheet2!$B$3), DAY(Sheet2!$B$3)),1,0),0)</f>
        <v>0</v>
      </c>
    </row>
    <row r="255" spans="1:10" ht="15.75" thickBot="1" x14ac:dyDescent="0.3">
      <c r="A255" s="1">
        <v>2014</v>
      </c>
      <c r="B255" s="11">
        <v>41979</v>
      </c>
      <c r="C255" s="4" t="s">
        <v>7</v>
      </c>
      <c r="D255" s="5">
        <v>4</v>
      </c>
      <c r="E255" s="5">
        <v>1</v>
      </c>
      <c r="F255" s="6" t="s">
        <v>0</v>
      </c>
      <c r="G255" s="44">
        <f>IF(C255="Leeds",D255,E255)</f>
        <v>1</v>
      </c>
      <c r="H255" s="44">
        <f>IF(C255="Leeds",E255,D255)</f>
        <v>4</v>
      </c>
      <c r="I255" s="30">
        <f>IF(D255&gt;E255,0,IF(D255=E255,1,IF(D255&lt;E255,3,"")))</f>
        <v>0</v>
      </c>
      <c r="J255">
        <f>IF(B255&gt;=DATE(Raw!A255, MONTH(Sheet2!$B$2), DAY(Sheet2!$B$2)), IF(Raw!B255&lt;=DATE(Raw!A255+1,MONTH(Sheet2!$B$3), DAY(Sheet2!$B$3)),1,0),0)</f>
        <v>0</v>
      </c>
    </row>
    <row r="256" spans="1:10" ht="15.75" thickBot="1" x14ac:dyDescent="0.3">
      <c r="A256" s="1">
        <v>2014</v>
      </c>
      <c r="B256" s="11">
        <v>41993</v>
      </c>
      <c r="C256" s="4" t="s">
        <v>8</v>
      </c>
      <c r="D256" s="5">
        <v>1</v>
      </c>
      <c r="E256" s="5">
        <v>1</v>
      </c>
      <c r="F256" s="6" t="s">
        <v>0</v>
      </c>
      <c r="G256" s="44">
        <f>IF(C256="Leeds",D256,E256)</f>
        <v>1</v>
      </c>
      <c r="H256" s="44">
        <f>IF(C256="Leeds",E256,D256)</f>
        <v>1</v>
      </c>
      <c r="I256" s="30">
        <f>IF(D256&gt;E256,0,IF(D256=E256,1,IF(D256&lt;E256,3,"")))</f>
        <v>1</v>
      </c>
      <c r="J256">
        <f>IF(B256&gt;=DATE(Raw!A256, MONTH(Sheet2!$B$2), DAY(Sheet2!$B$2)), IF(Raw!B256&lt;=DATE(Raw!A256+1,MONTH(Sheet2!$B$3), DAY(Sheet2!$B$3)),1,0),0)</f>
        <v>0</v>
      </c>
    </row>
    <row r="257" spans="1:10" ht="15.75" thickBot="1" x14ac:dyDescent="0.3">
      <c r="A257" s="1">
        <v>2014</v>
      </c>
      <c r="B257" s="11">
        <v>42003</v>
      </c>
      <c r="C257" s="4" t="s">
        <v>14</v>
      </c>
      <c r="D257" s="5">
        <v>2</v>
      </c>
      <c r="E257" s="5">
        <v>0</v>
      </c>
      <c r="F257" s="6" t="s">
        <v>0</v>
      </c>
      <c r="G257" s="44">
        <f>IF(C257="Leeds",D257,E257)</f>
        <v>0</v>
      </c>
      <c r="H257" s="44">
        <f>IF(C257="Leeds",E257,D257)</f>
        <v>2</v>
      </c>
      <c r="I257" s="30">
        <f>IF(D257&gt;E257,0,IF(D257=E257,1,IF(D257&lt;E257,3,"")))</f>
        <v>0</v>
      </c>
      <c r="J257">
        <f>IF(B257&gt;=DATE(Raw!A257, MONTH(Sheet2!$B$2), DAY(Sheet2!$B$2)), IF(Raw!B257&lt;=DATE(Raw!A257+1,MONTH(Sheet2!$B$3), DAY(Sheet2!$B$3)),1,0),0)</f>
        <v>1</v>
      </c>
    </row>
    <row r="258" spans="1:10" ht="15.75" thickBot="1" x14ac:dyDescent="0.3">
      <c r="A258" s="1">
        <v>2014</v>
      </c>
      <c r="B258" s="12">
        <v>42014</v>
      </c>
      <c r="C258" s="4" t="s">
        <v>17</v>
      </c>
      <c r="D258" s="5">
        <v>1</v>
      </c>
      <c r="E258" s="5">
        <v>1</v>
      </c>
      <c r="F258" s="6" t="s">
        <v>0</v>
      </c>
      <c r="G258" s="44">
        <f>IF(C258="Leeds",D258,E258)</f>
        <v>1</v>
      </c>
      <c r="H258" s="44">
        <f>IF(C258="Leeds",E258,D258)</f>
        <v>1</v>
      </c>
      <c r="I258" s="30">
        <f>IF(D258&gt;E258,0,IF(D258=E258,1,IF(D258&lt;E258,3,"")))</f>
        <v>1</v>
      </c>
      <c r="J258">
        <f>IF(B258&gt;=DATE(Raw!A258, MONTH(Sheet2!$B$2), DAY(Sheet2!$B$2)), IF(Raw!B258&lt;=DATE(Raw!A258+1,MONTH(Sheet2!$B$3), DAY(Sheet2!$B$3)),1,0),0)</f>
        <v>1</v>
      </c>
    </row>
    <row r="259" spans="1:10" ht="15.75" thickBot="1" x14ac:dyDescent="0.3">
      <c r="A259" s="1">
        <v>2014</v>
      </c>
      <c r="B259" s="11">
        <v>42035</v>
      </c>
      <c r="C259" s="4" t="s">
        <v>33</v>
      </c>
      <c r="D259" s="5">
        <v>1</v>
      </c>
      <c r="E259" s="5">
        <v>2</v>
      </c>
      <c r="F259" s="6" t="s">
        <v>0</v>
      </c>
      <c r="G259" s="44">
        <f>IF(C259="Leeds",D259,E259)</f>
        <v>2</v>
      </c>
      <c r="H259" s="44">
        <f>IF(C259="Leeds",E259,D259)</f>
        <v>1</v>
      </c>
      <c r="I259" s="30">
        <f>IF(D259&gt;E259,0,IF(D259=E259,1,IF(D259&lt;E259,3,"")))</f>
        <v>3</v>
      </c>
      <c r="J259">
        <f>IF(B259&gt;=DATE(Raw!A259, MONTH(Sheet2!$B$2), DAY(Sheet2!$B$2)), IF(Raw!B259&lt;=DATE(Raw!A259+1,MONTH(Sheet2!$B$3), DAY(Sheet2!$B$3)),1,0),0)</f>
        <v>1</v>
      </c>
    </row>
    <row r="260" spans="1:10" ht="15.75" thickBot="1" x14ac:dyDescent="0.3">
      <c r="A260" s="1">
        <v>2014</v>
      </c>
      <c r="B260" s="11">
        <v>42045</v>
      </c>
      <c r="C260" s="4" t="s">
        <v>10</v>
      </c>
      <c r="D260" s="5">
        <v>0</v>
      </c>
      <c r="E260" s="5">
        <v>2</v>
      </c>
      <c r="F260" s="6" t="s">
        <v>0</v>
      </c>
      <c r="G260" s="44">
        <f>IF(C260="Leeds",D260,E260)</f>
        <v>2</v>
      </c>
      <c r="H260" s="44">
        <f>IF(C260="Leeds",E260,D260)</f>
        <v>0</v>
      </c>
      <c r="I260" s="30">
        <f>IF(D260&gt;E260,0,IF(D260=E260,1,IF(D260&lt;E260,3,"")))</f>
        <v>3</v>
      </c>
      <c r="J260">
        <f>IF(B260&gt;=DATE(Raw!A260, MONTH(Sheet2!$B$2), DAY(Sheet2!$B$2)), IF(Raw!B260&lt;=DATE(Raw!A260+1,MONTH(Sheet2!$B$3), DAY(Sheet2!$B$3)),1,0),0)</f>
        <v>0</v>
      </c>
    </row>
    <row r="261" spans="1:10" ht="15.75" thickBot="1" x14ac:dyDescent="0.3">
      <c r="A261" s="1">
        <v>2014</v>
      </c>
      <c r="B261" s="11">
        <v>42056</v>
      </c>
      <c r="C261" s="4" t="s">
        <v>3</v>
      </c>
      <c r="D261" s="5">
        <v>0</v>
      </c>
      <c r="E261" s="5">
        <v>1</v>
      </c>
      <c r="F261" s="6" t="s">
        <v>0</v>
      </c>
      <c r="G261" s="44">
        <f>IF(C261="Leeds",D261,E261)</f>
        <v>1</v>
      </c>
      <c r="H261" s="44">
        <f>IF(C261="Leeds",E261,D261)</f>
        <v>0</v>
      </c>
      <c r="I261" s="30">
        <f>IF(D261&gt;E261,0,IF(D261=E261,1,IF(D261&lt;E261,3,"")))</f>
        <v>3</v>
      </c>
      <c r="J261">
        <f>IF(B261&gt;=DATE(Raw!A261, MONTH(Sheet2!$B$2), DAY(Sheet2!$B$2)), IF(Raw!B261&lt;=DATE(Raw!A261+1,MONTH(Sheet2!$B$3), DAY(Sheet2!$B$3)),1,0),0)</f>
        <v>0</v>
      </c>
    </row>
    <row r="262" spans="1:10" ht="15.75" thickBot="1" x14ac:dyDescent="0.3">
      <c r="A262" s="1">
        <v>2014</v>
      </c>
      <c r="B262" s="20">
        <v>42059</v>
      </c>
      <c r="C262" s="16" t="s">
        <v>35</v>
      </c>
      <c r="D262" s="17">
        <v>2</v>
      </c>
      <c r="E262" s="17">
        <v>0</v>
      </c>
      <c r="F262" s="18" t="s">
        <v>0</v>
      </c>
      <c r="G262" s="44">
        <f>IF(C262="Leeds",D262,E262)</f>
        <v>0</v>
      </c>
      <c r="H262" s="44">
        <f>IF(C262="Leeds",E262,D262)</f>
        <v>2</v>
      </c>
      <c r="I262" s="30">
        <f>IF(D262&gt;E262,0,IF(D262=E262,1,IF(D262&lt;E262,3,"")))</f>
        <v>0</v>
      </c>
      <c r="J262">
        <f>IF(B262&gt;=DATE(Raw!A262, MONTH(Sheet2!$B$2), DAY(Sheet2!$B$2)), IF(Raw!B262&lt;=DATE(Raw!A262+1,MONTH(Sheet2!$B$3), DAY(Sheet2!$B$3)),1,0),0)</f>
        <v>0</v>
      </c>
    </row>
    <row r="263" spans="1:10" ht="15.75" thickBot="1" x14ac:dyDescent="0.3">
      <c r="A263" s="1">
        <v>2014</v>
      </c>
      <c r="B263" s="15">
        <v>42070</v>
      </c>
      <c r="C263" s="16" t="s">
        <v>22</v>
      </c>
      <c r="D263" s="17">
        <v>0</v>
      </c>
      <c r="E263" s="17">
        <v>1</v>
      </c>
      <c r="F263" s="18" t="s">
        <v>0</v>
      </c>
      <c r="G263" s="44">
        <f>IF(C263="Leeds",D263,E263)</f>
        <v>1</v>
      </c>
      <c r="H263" s="44">
        <f>IF(C263="Leeds",E263,D263)</f>
        <v>0</v>
      </c>
      <c r="I263" s="30">
        <f>IF(D263&gt;E263,0,IF(D263=E263,1,IF(D263&lt;E263,3,"")))</f>
        <v>3</v>
      </c>
      <c r="J263">
        <f>IF(B263&gt;=DATE(Raw!A263, MONTH(Sheet2!$B$2), DAY(Sheet2!$B$2)), IF(Raw!B263&lt;=DATE(Raw!A263+1,MONTH(Sheet2!$B$3), DAY(Sheet2!$B$3)),1,0),0)</f>
        <v>0</v>
      </c>
    </row>
    <row r="264" spans="1:10" ht="15.75" thickBot="1" x14ac:dyDescent="0.3">
      <c r="A264" s="1">
        <v>2014</v>
      </c>
      <c r="B264" s="15">
        <v>42081</v>
      </c>
      <c r="C264" s="16" t="s">
        <v>25</v>
      </c>
      <c r="D264" s="17">
        <v>0</v>
      </c>
      <c r="E264" s="17">
        <v>3</v>
      </c>
      <c r="F264" s="18" t="s">
        <v>0</v>
      </c>
      <c r="G264" s="44">
        <f>IF(C264="Leeds",D264,E264)</f>
        <v>3</v>
      </c>
      <c r="H264" s="44">
        <f>IF(C264="Leeds",E264,D264)</f>
        <v>0</v>
      </c>
      <c r="I264" s="30">
        <f>IF(D264&gt;E264,0,IF(D264=E264,1,IF(D264&lt;E264,3,"")))</f>
        <v>3</v>
      </c>
      <c r="J264">
        <f>IF(B264&gt;=DATE(Raw!A264, MONTH(Sheet2!$B$2), DAY(Sheet2!$B$2)), IF(Raw!B264&lt;=DATE(Raw!A264+1,MONTH(Sheet2!$B$3), DAY(Sheet2!$B$3)),1,0),0)</f>
        <v>0</v>
      </c>
    </row>
    <row r="265" spans="1:10" ht="15.75" thickBot="1" x14ac:dyDescent="0.3">
      <c r="A265" s="1">
        <v>2014</v>
      </c>
      <c r="B265" s="20">
        <v>42084</v>
      </c>
      <c r="C265" s="16" t="s">
        <v>41</v>
      </c>
      <c r="D265" s="17">
        <v>1</v>
      </c>
      <c r="E265" s="17">
        <v>1</v>
      </c>
      <c r="F265" s="18" t="s">
        <v>0</v>
      </c>
      <c r="G265" s="44">
        <f>IF(C265="Leeds",D265,E265)</f>
        <v>1</v>
      </c>
      <c r="H265" s="44">
        <f>IF(C265="Leeds",E265,D265)</f>
        <v>1</v>
      </c>
      <c r="I265" s="30">
        <f>IF(D265&gt;E265,0,IF(D265=E265,1,IF(D265&lt;E265,3,"")))</f>
        <v>1</v>
      </c>
      <c r="J265">
        <f>IF(B265&gt;=DATE(Raw!A265, MONTH(Sheet2!$B$2), DAY(Sheet2!$B$2)), IF(Raw!B265&lt;=DATE(Raw!A265+1,MONTH(Sheet2!$B$3), DAY(Sheet2!$B$3)),1,0),0)</f>
        <v>0</v>
      </c>
    </row>
    <row r="266" spans="1:10" ht="15.75" thickBot="1" x14ac:dyDescent="0.3">
      <c r="A266" s="1">
        <v>2014</v>
      </c>
      <c r="B266" s="20">
        <v>42100</v>
      </c>
      <c r="C266" s="16" t="s">
        <v>28</v>
      </c>
      <c r="D266" s="17">
        <v>4</v>
      </c>
      <c r="E266" s="17">
        <v>3</v>
      </c>
      <c r="F266" s="18" t="s">
        <v>0</v>
      </c>
      <c r="G266" s="44">
        <f>IF(C266="Leeds",D266,E266)</f>
        <v>3</v>
      </c>
      <c r="H266" s="44">
        <f>IF(C266="Leeds",E266,D266)</f>
        <v>4</v>
      </c>
      <c r="I266" s="30">
        <f>IF(D266&gt;E266,0,IF(D266=E266,1,IF(D266&lt;E266,3,"")))</f>
        <v>0</v>
      </c>
      <c r="J266">
        <f>IF(B266&gt;=DATE(Raw!A266, MONTH(Sheet2!$B$2), DAY(Sheet2!$B$2)), IF(Raw!B266&lt;=DATE(Raw!A266+1,MONTH(Sheet2!$B$3), DAY(Sheet2!$B$3)),1,0),0)</f>
        <v>0</v>
      </c>
    </row>
    <row r="267" spans="1:10" ht="15.75" thickBot="1" x14ac:dyDescent="0.3">
      <c r="A267" s="1">
        <v>2014</v>
      </c>
      <c r="B267" s="15">
        <v>42112</v>
      </c>
      <c r="C267" s="16" t="s">
        <v>39</v>
      </c>
      <c r="D267" s="17">
        <v>2</v>
      </c>
      <c r="E267" s="17">
        <v>1</v>
      </c>
      <c r="F267" s="18" t="s">
        <v>0</v>
      </c>
      <c r="G267" s="44">
        <f>IF(C267="Leeds",D267,E267)</f>
        <v>1</v>
      </c>
      <c r="H267" s="44">
        <f>IF(C267="Leeds",E267,D267)</f>
        <v>2</v>
      </c>
      <c r="I267" s="30">
        <f>IF(D267&gt;E267,0,IF(D267=E267,1,IF(D267&lt;E267,3,"")))</f>
        <v>0</v>
      </c>
      <c r="J267">
        <f>IF(B267&gt;=DATE(Raw!A267, MONTH(Sheet2!$B$2), DAY(Sheet2!$B$2)), IF(Raw!B267&lt;=DATE(Raw!A267+1,MONTH(Sheet2!$B$3), DAY(Sheet2!$B$3)),1,0),0)</f>
        <v>0</v>
      </c>
    </row>
    <row r="268" spans="1:10" ht="15.75" thickBot="1" x14ac:dyDescent="0.3">
      <c r="A268" s="1">
        <v>2014</v>
      </c>
      <c r="B268" s="20">
        <v>42119</v>
      </c>
      <c r="C268" s="16" t="s">
        <v>21</v>
      </c>
      <c r="D268" s="17">
        <v>1</v>
      </c>
      <c r="E268" s="17">
        <v>2</v>
      </c>
      <c r="F268" s="18" t="s">
        <v>0</v>
      </c>
      <c r="G268" s="44">
        <f>IF(C268="Leeds",D268,E268)</f>
        <v>2</v>
      </c>
      <c r="H268" s="44">
        <f>IF(C268="Leeds",E268,D268)</f>
        <v>1</v>
      </c>
      <c r="I268" s="30">
        <f>IF(D268&gt;E268,0,IF(D268=E268,1,IF(D268&lt;E268,3,"")))</f>
        <v>3</v>
      </c>
      <c r="J268">
        <f>IF(B268&gt;=DATE(Raw!A268, MONTH(Sheet2!$B$2), DAY(Sheet2!$B$2)), IF(Raw!B268&lt;=DATE(Raw!A268+1,MONTH(Sheet2!$B$3), DAY(Sheet2!$B$3)),1,0),0)</f>
        <v>0</v>
      </c>
    </row>
  </sheetData>
  <conditionalFormatting sqref="D2:E19">
    <cfRule type="cellIs" dxfId="33" priority="36" stopIfTrue="1" operator="notEqual">
      <formula>""</formula>
    </cfRule>
  </conditionalFormatting>
  <conditionalFormatting sqref="D20:E38">
    <cfRule type="cellIs" dxfId="30" priority="33" stopIfTrue="1" operator="notEqual">
      <formula>""</formula>
    </cfRule>
  </conditionalFormatting>
  <conditionalFormatting sqref="D39:E61">
    <cfRule type="cellIs" dxfId="27" priority="30" stopIfTrue="1" operator="notEqual">
      <formula>""</formula>
    </cfRule>
  </conditionalFormatting>
  <conditionalFormatting sqref="D62:E84">
    <cfRule type="cellIs" dxfId="24" priority="27" stopIfTrue="1" operator="notEqual">
      <formula>""</formula>
    </cfRule>
  </conditionalFormatting>
  <conditionalFormatting sqref="D85:E107">
    <cfRule type="cellIs" dxfId="21" priority="24" stopIfTrue="1" operator="notEqual">
      <formula>""</formula>
    </cfRule>
  </conditionalFormatting>
  <conditionalFormatting sqref="D108:E130">
    <cfRule type="cellIs" dxfId="18" priority="21" stopIfTrue="1" operator="notEqual">
      <formula>""</formula>
    </cfRule>
  </conditionalFormatting>
  <conditionalFormatting sqref="D131:E153">
    <cfRule type="cellIs" dxfId="15" priority="18" stopIfTrue="1" operator="notEqual">
      <formula>""</formula>
    </cfRule>
  </conditionalFormatting>
  <conditionalFormatting sqref="D154:E176">
    <cfRule type="cellIs" dxfId="12" priority="15" stopIfTrue="1" operator="notEqual">
      <formula>""</formula>
    </cfRule>
  </conditionalFormatting>
  <conditionalFormatting sqref="D177:E199">
    <cfRule type="cellIs" dxfId="9" priority="12" stopIfTrue="1" operator="notEqual">
      <formula>""</formula>
    </cfRule>
  </conditionalFormatting>
  <conditionalFormatting sqref="D200:E222">
    <cfRule type="cellIs" dxfId="6" priority="9" stopIfTrue="1" operator="notEqual">
      <formula>""</formula>
    </cfRule>
  </conditionalFormatting>
  <conditionalFormatting sqref="D223:E245">
    <cfRule type="cellIs" dxfId="3" priority="6" stopIfTrue="1" operator="notEqual">
      <formula>""</formula>
    </cfRule>
  </conditionalFormatting>
  <conditionalFormatting sqref="D246:E268">
    <cfRule type="cellIs" dxfId="0" priority="3" stopIfTrue="1" operator="notEqual">
      <formula>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EE9E7-A4E6-4BD7-A35D-E1277DB77B6C}">
  <dimension ref="A2:B3"/>
  <sheetViews>
    <sheetView workbookViewId="0">
      <selection activeCell="D2" sqref="D2"/>
    </sheetView>
  </sheetViews>
  <sheetFormatPr defaultRowHeight="15" x14ac:dyDescent="0.25"/>
  <sheetData>
    <row r="2" spans="1:2" x14ac:dyDescent="0.25">
      <c r="A2" t="s">
        <v>63</v>
      </c>
      <c r="B2" s="45">
        <v>44191</v>
      </c>
    </row>
    <row r="3" spans="1:2" x14ac:dyDescent="0.25">
      <c r="A3" t="s">
        <v>64</v>
      </c>
      <c r="B3" s="45">
        <v>43861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</dc:creator>
  <cp:lastModifiedBy>Justin Smallwood</cp:lastModifiedBy>
  <dcterms:created xsi:type="dcterms:W3CDTF">2020-03-12T06:06:05Z</dcterms:created>
  <dcterms:modified xsi:type="dcterms:W3CDTF">2020-04-12T09:53:24Z</dcterms:modified>
</cp:coreProperties>
</file>