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tentrep-yps\Business Plan Documents\"/>
    </mc:Choice>
  </mc:AlternateContent>
  <bookViews>
    <workbookView xWindow="0" yWindow="0" windowWidth="15345" windowHeight="5130"/>
  </bookViews>
  <sheets>
    <sheet name="Four-Yr Profit Projection" sheetId="1" r:id="rId1"/>
  </sheets>
  <calcPr calcId="152511"/>
</workbook>
</file>

<file path=xl/calcChain.xml><?xml version="1.0" encoding="utf-8"?>
<calcChain xmlns="http://schemas.openxmlformats.org/spreadsheetml/2006/main">
  <c r="N26" i="1" l="1"/>
  <c r="J26" i="1"/>
  <c r="F26" i="1"/>
  <c r="B26" i="1"/>
  <c r="P13" i="1" l="1"/>
  <c r="P14" i="1"/>
  <c r="P15" i="1"/>
  <c r="P16" i="1"/>
  <c r="P17" i="1"/>
  <c r="P18" i="1"/>
  <c r="P19" i="1"/>
  <c r="P20" i="1"/>
  <c r="P21" i="1"/>
  <c r="P22" i="1"/>
  <c r="P23" i="1"/>
  <c r="P12" i="1"/>
  <c r="L23" i="1"/>
  <c r="L13" i="1"/>
  <c r="L14" i="1"/>
  <c r="L15" i="1"/>
  <c r="L16" i="1"/>
  <c r="L17" i="1"/>
  <c r="L18" i="1"/>
  <c r="L19" i="1"/>
  <c r="L20" i="1"/>
  <c r="L21" i="1"/>
  <c r="L22" i="1"/>
  <c r="L12" i="1"/>
  <c r="H23" i="1"/>
  <c r="H13" i="1"/>
  <c r="H14" i="1"/>
  <c r="H15" i="1"/>
  <c r="H16" i="1"/>
  <c r="H17" i="1"/>
  <c r="H18" i="1"/>
  <c r="H19" i="1"/>
  <c r="H20" i="1"/>
  <c r="H21" i="1"/>
  <c r="H22" i="1"/>
  <c r="H12" i="1"/>
  <c r="D23" i="1"/>
  <c r="D13" i="1"/>
  <c r="D14" i="1"/>
  <c r="D15" i="1"/>
  <c r="D16" i="1"/>
  <c r="D17" i="1"/>
  <c r="D18" i="1"/>
  <c r="D19" i="1"/>
  <c r="D20" i="1"/>
  <c r="D21" i="1"/>
  <c r="D22" i="1"/>
  <c r="D12" i="1"/>
  <c r="N25" i="1"/>
  <c r="N27" i="1" s="1"/>
  <c r="N29" i="1" s="1"/>
  <c r="F25" i="1"/>
  <c r="F27" i="1" s="1"/>
  <c r="F29" i="1" s="1"/>
  <c r="N23" i="1"/>
  <c r="J23" i="1"/>
  <c r="F23" i="1"/>
  <c r="B23" i="1"/>
  <c r="P9" i="1"/>
  <c r="N9" i="1"/>
  <c r="L9" i="1"/>
  <c r="J9" i="1"/>
  <c r="J25" i="1" s="1"/>
  <c r="J27" i="1" s="1"/>
  <c r="J29" i="1" s="1"/>
  <c r="H9" i="1"/>
  <c r="F9" i="1"/>
  <c r="D9" i="1"/>
  <c r="B9" i="1"/>
  <c r="B25" i="1" s="1"/>
  <c r="B27" i="1" s="1"/>
  <c r="B29" i="1" s="1"/>
  <c r="P8" i="1"/>
  <c r="L8" i="1"/>
  <c r="H8" i="1"/>
  <c r="D8" i="1"/>
  <c r="N5" i="1" l="1"/>
  <c r="J5" i="1"/>
  <c r="F5" i="1"/>
</calcChain>
</file>

<file path=xl/comments1.xml><?xml version="1.0" encoding="utf-8"?>
<comments xmlns="http://schemas.openxmlformats.org/spreadsheetml/2006/main">
  <authors>
    <author>Mitali Pattnaik</author>
    <author>student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Totals and percentages are calculated automatically.</t>
        </r>
      </text>
    </comment>
    <comment ref="A17" authorId="1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</commentList>
</comments>
</file>

<file path=xl/sharedStrings.xml><?xml version="1.0" encoding="utf-8"?>
<sst xmlns="http://schemas.openxmlformats.org/spreadsheetml/2006/main" count="28" uniqueCount="25">
  <si>
    <t>Sales</t>
  </si>
  <si>
    <t>Gross Profit</t>
  </si>
  <si>
    <t>Total Expenses</t>
  </si>
  <si>
    <t>Net Profit Before Tax</t>
  </si>
  <si>
    <t>Income Taxes</t>
  </si>
  <si>
    <t>Net Profit After Tax</t>
  </si>
  <si>
    <t>Owner Draw/ Dividends</t>
  </si>
  <si>
    <t>Adj. to Retained Earnings</t>
  </si>
  <si>
    <t>%</t>
  </si>
  <si>
    <t>Four Year Profit Projection</t>
  </si>
  <si>
    <t>Cost/ Goods Sold (COGS)</t>
  </si>
  <si>
    <t>Salaries Expense</t>
  </si>
  <si>
    <t>Employee Benefits</t>
  </si>
  <si>
    <t>Advertising (through social media)</t>
  </si>
  <si>
    <t>Rent</t>
  </si>
  <si>
    <t>Interest Expense</t>
  </si>
  <si>
    <t>Depreciation Expense</t>
  </si>
  <si>
    <t>Car, delivery and travel</t>
  </si>
  <si>
    <t>Internet w/ Telephone</t>
  </si>
  <si>
    <t>Utilities Expense</t>
  </si>
  <si>
    <t>Office Supplies</t>
  </si>
  <si>
    <t>Maintenance and Support</t>
  </si>
  <si>
    <t>Bridge Mobile Phils. Inc.</t>
  </si>
  <si>
    <t>Corporate Tax = 30%</t>
  </si>
  <si>
    <t>http://www.rd.go.th/publish/fileadmin/user_upload/AEC/AseanTax-Philippines.pdf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</si>
</sst>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9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imes New Roman"/>
      <family val="1"/>
    </font>
    <font>
      <b/>
      <sz val="11"/>
      <color indexed="8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10" fontId="0" fillId="0" borderId="0" xfId="0" applyNumberFormat="1"/>
    <xf numFmtId="10" fontId="1" fillId="0" borderId="0" xfId="0" applyNumberFormat="1" applyFont="1" applyAlignment="1">
      <alignment horizontal="right"/>
    </xf>
    <xf numFmtId="1" fontId="0" fillId="0" borderId="0" xfId="0" applyNumberFormat="1"/>
    <xf numFmtId="1" fontId="1" fillId="0" borderId="0" xfId="0" applyNumberFormat="1" applyFont="1" applyAlignment="1">
      <alignment horizontal="right"/>
    </xf>
    <xf numFmtId="49" fontId="0" fillId="0" borderId="0" xfId="0" applyNumberFormat="1" applyAlignment="1"/>
    <xf numFmtId="0" fontId="1" fillId="0" borderId="0" xfId="0" applyFont="1" applyFill="1" applyAlignment="1">
      <alignment wrapText="1"/>
    </xf>
    <xf numFmtId="1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>
      <alignment wrapText="1"/>
    </xf>
    <xf numFmtId="10" fontId="0" fillId="0" borderId="0" xfId="0" applyNumberFormat="1" applyBorder="1"/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42" fontId="0" fillId="0" borderId="2" xfId="0" applyNumberFormat="1" applyBorder="1"/>
    <xf numFmtId="41" fontId="0" fillId="0" borderId="0" xfId="0" applyNumberFormat="1"/>
    <xf numFmtId="10" fontId="0" fillId="0" borderId="0" xfId="0" applyNumberFormat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/>
    <xf numFmtId="41" fontId="0" fillId="0" borderId="0" xfId="0" applyNumberFormat="1" applyAlignment="1"/>
    <xf numFmtId="1" fontId="0" fillId="0" borderId="0" xfId="0" applyNumberFormat="1" applyAlignment="1"/>
    <xf numFmtId="10" fontId="0" fillId="0" borderId="0" xfId="0" applyNumberFormat="1" applyFill="1" applyBorder="1" applyAlignment="1"/>
    <xf numFmtId="41" fontId="0" fillId="0" borderId="1" xfId="0" applyNumberFormat="1" applyBorder="1"/>
    <xf numFmtId="0" fontId="4" fillId="0" borderId="0" xfId="0" applyFont="1" applyBorder="1" applyAlignment="1">
      <alignment wrapText="1"/>
    </xf>
    <xf numFmtId="43" fontId="0" fillId="0" borderId="0" xfId="0" applyNumberFormat="1"/>
    <xf numFmtId="3" fontId="5" fillId="0" borderId="0" xfId="0" applyNumberFormat="1" applyFont="1" applyBorder="1" applyAlignment="1">
      <alignment wrapText="1"/>
    </xf>
    <xf numFmtId="41" fontId="0" fillId="0" borderId="2" xfId="0" applyNumberFormat="1" applyFill="1" applyBorder="1"/>
    <xf numFmtId="42" fontId="0" fillId="0" borderId="0" xfId="0" applyNumberForma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workbookViewId="0">
      <pane ySplit="5" topLeftCell="A6" activePane="bottomLeft" state="frozen"/>
      <selection pane="bottomLeft" activeCell="A35" sqref="A35"/>
    </sheetView>
  </sheetViews>
  <sheetFormatPr defaultRowHeight="12.75" x14ac:dyDescent="0.2"/>
  <cols>
    <col min="1" max="1" width="24.5703125" style="10" customWidth="1"/>
    <col min="2" max="2" width="13.42578125" style="10" customWidth="1"/>
    <col min="3" max="3" width="3.28515625" style="10" customWidth="1"/>
    <col min="4" max="4" width="8.140625" style="10" customWidth="1"/>
    <col min="5" max="5" width="3.28515625" style="19" customWidth="1"/>
    <col min="6" max="6" width="14.85546875" style="10" customWidth="1"/>
    <col min="7" max="7" width="3.28515625" style="10" customWidth="1"/>
    <col min="8" max="8" width="8.140625" style="10" customWidth="1"/>
    <col min="9" max="9" width="2.28515625" style="19" customWidth="1"/>
    <col min="10" max="10" width="15.140625" style="10" customWidth="1"/>
    <col min="11" max="11" width="3.28515625" style="10" customWidth="1"/>
    <col min="12" max="12" width="8.140625" style="10" customWidth="1"/>
    <col min="13" max="13" width="3.28515625" style="19" customWidth="1"/>
    <col min="14" max="14" width="18" style="10" customWidth="1"/>
    <col min="15" max="15" width="3.28515625" style="10" customWidth="1"/>
    <col min="16" max="16" width="8.140625" style="10" customWidth="1"/>
    <col min="17" max="16384" width="9.140625" style="10"/>
  </cols>
  <sheetData>
    <row r="1" spans="1:17" customFormat="1" ht="20.25" x14ac:dyDescent="0.3">
      <c r="A1" s="1" t="s">
        <v>9</v>
      </c>
      <c r="B1" s="8"/>
      <c r="C1" s="8"/>
      <c r="D1" s="6"/>
      <c r="E1" s="17"/>
      <c r="H1" s="6"/>
      <c r="I1" s="17"/>
      <c r="L1" s="6"/>
      <c r="M1" s="17"/>
      <c r="P1" s="6"/>
    </row>
    <row r="2" spans="1:17" customFormat="1" ht="15" x14ac:dyDescent="0.2">
      <c r="A2" s="2" t="s">
        <v>22</v>
      </c>
      <c r="B2" s="8"/>
      <c r="C2" s="8"/>
      <c r="D2" s="6"/>
      <c r="E2" s="17"/>
      <c r="H2" s="6"/>
      <c r="I2" s="17"/>
      <c r="L2" s="6"/>
      <c r="M2" s="17"/>
      <c r="P2" s="6"/>
    </row>
    <row r="3" spans="1:17" customFormat="1" x14ac:dyDescent="0.2">
      <c r="B3" s="8"/>
      <c r="C3" s="8"/>
      <c r="D3" s="6"/>
      <c r="E3" s="17"/>
      <c r="H3" s="6"/>
      <c r="I3" s="17"/>
      <c r="L3" s="6"/>
      <c r="M3" s="17"/>
      <c r="P3" s="6"/>
    </row>
    <row r="4" spans="1:17" customFormat="1" x14ac:dyDescent="0.2">
      <c r="B4" s="8"/>
      <c r="C4" s="8"/>
      <c r="D4" s="6"/>
      <c r="E4" s="17"/>
      <c r="H4" s="6"/>
      <c r="I4" s="17"/>
      <c r="L4" s="6"/>
      <c r="M4" s="17"/>
      <c r="P4" s="6"/>
    </row>
    <row r="5" spans="1:17" customFormat="1" x14ac:dyDescent="0.2">
      <c r="A5" s="3"/>
      <c r="B5" s="9">
        <v>2015</v>
      </c>
      <c r="C5" s="9"/>
      <c r="D5" s="7" t="s">
        <v>8</v>
      </c>
      <c r="E5" s="18"/>
      <c r="F5" s="9">
        <f>B5+1</f>
        <v>2016</v>
      </c>
      <c r="G5" s="5"/>
      <c r="H5" s="7" t="s">
        <v>8</v>
      </c>
      <c r="I5" s="18"/>
      <c r="J5" s="9">
        <f>B5+2</f>
        <v>2017</v>
      </c>
      <c r="K5" s="5"/>
      <c r="L5" s="7" t="s">
        <v>8</v>
      </c>
      <c r="M5" s="18"/>
      <c r="N5" s="9">
        <f>B5+3</f>
        <v>2018</v>
      </c>
      <c r="O5" s="5"/>
      <c r="P5" s="7" t="s">
        <v>8</v>
      </c>
    </row>
    <row r="6" spans="1:17" customFormat="1" x14ac:dyDescent="0.2">
      <c r="A6" s="4"/>
      <c r="B6" s="8"/>
      <c r="C6" s="8"/>
      <c r="D6" s="26"/>
      <c r="E6" s="17"/>
      <c r="H6" s="6"/>
      <c r="I6" s="17"/>
      <c r="L6" s="6"/>
      <c r="M6" s="17"/>
      <c r="P6" s="6"/>
    </row>
    <row r="7" spans="1:17" customFormat="1" x14ac:dyDescent="0.2">
      <c r="A7" s="3" t="s">
        <v>0</v>
      </c>
      <c r="B7" s="25">
        <v>13604200</v>
      </c>
      <c r="C7" s="8"/>
      <c r="D7" s="26">
        <v>1</v>
      </c>
      <c r="E7" s="17"/>
      <c r="F7" s="25">
        <v>25860140</v>
      </c>
      <c r="H7" s="26">
        <v>1</v>
      </c>
      <c r="I7" s="17"/>
      <c r="J7" s="25">
        <v>43332620</v>
      </c>
      <c r="L7" s="26">
        <v>1</v>
      </c>
      <c r="N7" s="25">
        <v>61516900</v>
      </c>
      <c r="P7" s="26">
        <v>1</v>
      </c>
    </row>
    <row r="8" spans="1:17" customFormat="1" x14ac:dyDescent="0.2">
      <c r="A8" s="29" t="s">
        <v>10</v>
      </c>
      <c r="B8" s="30">
        <v>1108</v>
      </c>
      <c r="C8" s="31"/>
      <c r="D8" s="26">
        <f>IF(B7=0,"-",B8/B7)</f>
        <v>8.1445435968303901E-5</v>
      </c>
      <c r="E8" s="32"/>
      <c r="F8" s="30">
        <v>0</v>
      </c>
      <c r="G8" s="29"/>
      <c r="H8" s="26">
        <f>IF(F7=0,"-",F8/F7)</f>
        <v>0</v>
      </c>
      <c r="I8" s="32"/>
      <c r="J8" s="30">
        <v>0</v>
      </c>
      <c r="K8" s="29"/>
      <c r="L8" s="26">
        <f>IF(J7=0,"-",J8/J7)</f>
        <v>0</v>
      </c>
      <c r="N8" s="30">
        <v>0</v>
      </c>
      <c r="O8" s="29"/>
      <c r="P8" s="26">
        <f>IF(N7=0,"-",N8/N7)</f>
        <v>0</v>
      </c>
    </row>
    <row r="9" spans="1:17" customFormat="1" x14ac:dyDescent="0.2">
      <c r="A9" s="3" t="s">
        <v>1</v>
      </c>
      <c r="B9" s="33">
        <f>B7-B8</f>
        <v>13603092</v>
      </c>
      <c r="C9" s="22"/>
      <c r="D9" s="28">
        <f>IF(B7=0,"-",B9/B7)</f>
        <v>0.99991855456403167</v>
      </c>
      <c r="E9" s="17"/>
      <c r="F9" s="33">
        <f>F7-F8</f>
        <v>25860140</v>
      </c>
      <c r="G9" s="23"/>
      <c r="H9" s="28">
        <f>IF(F7=0,"-",F9/F7)</f>
        <v>1</v>
      </c>
      <c r="I9" s="17"/>
      <c r="J9" s="33">
        <f>J7-J8</f>
        <v>43332620</v>
      </c>
      <c r="K9" s="23"/>
      <c r="L9" s="28">
        <f>IF(J7=0,"-",J9/J7)</f>
        <v>1</v>
      </c>
      <c r="N9" s="33">
        <f>N7-N8</f>
        <v>61516900</v>
      </c>
      <c r="O9" s="23"/>
      <c r="P9" s="28">
        <f>IF(N7=0,"-",N9/N7)</f>
        <v>1</v>
      </c>
    </row>
    <row r="10" spans="1:17" customFormat="1" x14ac:dyDescent="0.2"/>
    <row r="11" spans="1:17" customFormat="1" x14ac:dyDescent="0.2">
      <c r="Q11" s="14"/>
    </row>
    <row r="12" spans="1:17" customFormat="1" x14ac:dyDescent="0.2">
      <c r="A12" s="34" t="s">
        <v>11</v>
      </c>
      <c r="B12" s="35">
        <v>1870000</v>
      </c>
      <c r="C12" s="8"/>
      <c r="D12" s="26">
        <f>IF($B$7=0,"-",B12/$B$7)</f>
        <v>0.13745754987430353</v>
      </c>
      <c r="E12" s="17"/>
      <c r="F12" s="25">
        <v>1440000</v>
      </c>
      <c r="H12" s="26">
        <f>IF($F$7=0,"-",F12/$F$7)</f>
        <v>5.5684153295380456E-2</v>
      </c>
      <c r="I12" s="17"/>
      <c r="J12" s="25">
        <v>1440000</v>
      </c>
      <c r="L12" s="26">
        <f>IF($J$7=0,"-",J12/$J$7)</f>
        <v>3.3231316269360128E-2</v>
      </c>
      <c r="N12" s="25">
        <v>1440000</v>
      </c>
      <c r="P12" s="26">
        <f>IF($N$7=0,"-",N12/$N$7)</f>
        <v>2.3408201648652645E-2</v>
      </c>
    </row>
    <row r="13" spans="1:17" customFormat="1" x14ac:dyDescent="0.2">
      <c r="A13" s="34" t="s">
        <v>12</v>
      </c>
      <c r="B13" s="25">
        <v>0</v>
      </c>
      <c r="C13" s="8"/>
      <c r="D13" s="26">
        <f t="shared" ref="D13:D22" si="0">IF($B$7=0,"-",B13/$B$7)</f>
        <v>0</v>
      </c>
      <c r="E13" s="17"/>
      <c r="F13" s="25">
        <v>0</v>
      </c>
      <c r="H13" s="26">
        <f t="shared" ref="H13:H22" si="1">IF($F$7=0,"-",F13/$F$7)</f>
        <v>0</v>
      </c>
      <c r="I13" s="17"/>
      <c r="J13" s="25">
        <v>0</v>
      </c>
      <c r="L13" s="26">
        <f t="shared" ref="L13:L22" si="2">IF($J$7=0,"-",J13/$J$7)</f>
        <v>0</v>
      </c>
      <c r="N13" s="25">
        <v>0</v>
      </c>
      <c r="P13" s="26">
        <f t="shared" ref="P13:P22" si="3">IF($N$7=0,"-",N13/$N$7)</f>
        <v>0</v>
      </c>
    </row>
    <row r="14" spans="1:17" customFormat="1" ht="24" x14ac:dyDescent="0.2">
      <c r="A14" s="34" t="s">
        <v>13</v>
      </c>
      <c r="B14" s="25">
        <v>0</v>
      </c>
      <c r="C14" s="8"/>
      <c r="D14" s="26">
        <f t="shared" si="0"/>
        <v>0</v>
      </c>
      <c r="E14" s="17"/>
      <c r="F14" s="25">
        <v>0</v>
      </c>
      <c r="H14" s="26">
        <f t="shared" si="1"/>
        <v>0</v>
      </c>
      <c r="I14" s="17"/>
      <c r="J14" s="25">
        <v>0</v>
      </c>
      <c r="L14" s="26">
        <f t="shared" si="2"/>
        <v>0</v>
      </c>
      <c r="N14" s="25">
        <v>0</v>
      </c>
      <c r="P14" s="26">
        <f t="shared" si="3"/>
        <v>0</v>
      </c>
    </row>
    <row r="15" spans="1:17" customFormat="1" x14ac:dyDescent="0.2">
      <c r="A15" s="34" t="s">
        <v>14</v>
      </c>
      <c r="B15" s="25">
        <v>95988</v>
      </c>
      <c r="C15" s="8"/>
      <c r="D15" s="26">
        <f t="shared" si="0"/>
        <v>7.0557621910880466E-3</v>
      </c>
      <c r="E15" s="17"/>
      <c r="F15" s="25">
        <v>95988</v>
      </c>
      <c r="H15" s="26">
        <f t="shared" si="1"/>
        <v>3.7118128517479023E-3</v>
      </c>
      <c r="I15" s="17"/>
      <c r="J15" s="25">
        <v>95988</v>
      </c>
      <c r="L15" s="26">
        <f t="shared" si="2"/>
        <v>2.2151441569884306E-3</v>
      </c>
      <c r="N15" s="25">
        <v>95988</v>
      </c>
      <c r="P15" s="26">
        <f t="shared" si="3"/>
        <v>1.560351708229771E-3</v>
      </c>
    </row>
    <row r="16" spans="1:17" customFormat="1" x14ac:dyDescent="0.2">
      <c r="A16" s="34" t="s">
        <v>15</v>
      </c>
      <c r="B16" s="25">
        <v>57600</v>
      </c>
      <c r="C16" s="8"/>
      <c r="D16" s="26">
        <f t="shared" si="0"/>
        <v>4.2339865629731997E-3</v>
      </c>
      <c r="E16" s="17"/>
      <c r="F16" s="25">
        <v>57600</v>
      </c>
      <c r="H16" s="26">
        <f t="shared" si="1"/>
        <v>2.2273661318152182E-3</v>
      </c>
      <c r="I16" s="17"/>
      <c r="J16" s="25">
        <v>57600</v>
      </c>
      <c r="L16" s="26">
        <f t="shared" si="2"/>
        <v>1.329252650774405E-3</v>
      </c>
      <c r="N16" s="25">
        <v>57600</v>
      </c>
      <c r="P16" s="26">
        <f t="shared" si="3"/>
        <v>9.3632806594610583E-4</v>
      </c>
    </row>
    <row r="17" spans="1:16" customFormat="1" x14ac:dyDescent="0.2">
      <c r="A17" s="36" t="s">
        <v>16</v>
      </c>
      <c r="B17" s="25">
        <v>72088</v>
      </c>
      <c r="C17" s="8"/>
      <c r="D17" s="26">
        <f t="shared" si="0"/>
        <v>5.2989517942988191E-3</v>
      </c>
      <c r="E17" s="17"/>
      <c r="F17" s="25">
        <v>72088</v>
      </c>
      <c r="H17" s="26">
        <f t="shared" si="1"/>
        <v>2.7876105852481852E-3</v>
      </c>
      <c r="I17" s="17"/>
      <c r="J17" s="25">
        <v>72088</v>
      </c>
      <c r="L17" s="26">
        <f t="shared" si="2"/>
        <v>1.6635966161289116E-3</v>
      </c>
      <c r="N17" s="25">
        <v>72088</v>
      </c>
      <c r="P17" s="26">
        <f t="shared" si="3"/>
        <v>1.1718405836444944E-3</v>
      </c>
    </row>
    <row r="18" spans="1:16" customFormat="1" x14ac:dyDescent="0.2">
      <c r="A18" s="34" t="s">
        <v>17</v>
      </c>
      <c r="B18" s="25">
        <v>12000</v>
      </c>
      <c r="C18" s="8"/>
      <c r="D18" s="26">
        <f t="shared" si="0"/>
        <v>8.8208053395274989E-4</v>
      </c>
      <c r="E18" s="17"/>
      <c r="F18" s="25">
        <v>12000</v>
      </c>
      <c r="H18" s="26">
        <f t="shared" si="1"/>
        <v>4.6403461079483718E-4</v>
      </c>
      <c r="I18" s="17"/>
      <c r="J18" s="25">
        <v>12000</v>
      </c>
      <c r="L18" s="26">
        <f t="shared" si="2"/>
        <v>2.7692763557800104E-4</v>
      </c>
      <c r="N18" s="25">
        <v>12000</v>
      </c>
      <c r="P18" s="26">
        <f t="shared" si="3"/>
        <v>1.9506834707210539E-4</v>
      </c>
    </row>
    <row r="19" spans="1:16" customFormat="1" x14ac:dyDescent="0.2">
      <c r="A19" s="34" t="s">
        <v>18</v>
      </c>
      <c r="B19" s="25">
        <v>15588</v>
      </c>
      <c r="C19" s="8"/>
      <c r="D19" s="26">
        <f t="shared" si="0"/>
        <v>1.1458226136046221E-3</v>
      </c>
      <c r="E19" s="17"/>
      <c r="F19" s="25">
        <v>15588</v>
      </c>
      <c r="H19" s="26">
        <f t="shared" si="1"/>
        <v>6.0278095942249341E-4</v>
      </c>
      <c r="I19" s="17"/>
      <c r="J19" s="25">
        <v>15588</v>
      </c>
      <c r="L19" s="26">
        <f t="shared" si="2"/>
        <v>3.5972899861582336E-4</v>
      </c>
      <c r="N19" s="25">
        <v>15588</v>
      </c>
      <c r="P19" s="26">
        <f t="shared" si="3"/>
        <v>2.5339378284666491E-4</v>
      </c>
    </row>
    <row r="20" spans="1:16" customFormat="1" x14ac:dyDescent="0.2">
      <c r="A20" s="34" t="s">
        <v>19</v>
      </c>
      <c r="B20" s="25">
        <v>42000</v>
      </c>
      <c r="C20" s="8"/>
      <c r="D20" s="26">
        <f t="shared" si="0"/>
        <v>3.0872818688346248E-3</v>
      </c>
      <c r="E20" s="17"/>
      <c r="F20" s="25">
        <v>42000</v>
      </c>
      <c r="H20" s="26">
        <f t="shared" si="1"/>
        <v>1.62412113778193E-3</v>
      </c>
      <c r="I20" s="17"/>
      <c r="J20" s="25">
        <v>42000</v>
      </c>
      <c r="L20" s="26">
        <f t="shared" si="2"/>
        <v>9.6924672452300365E-4</v>
      </c>
      <c r="N20" s="25">
        <v>42000</v>
      </c>
      <c r="P20" s="26">
        <f t="shared" si="3"/>
        <v>6.8273921475236891E-4</v>
      </c>
    </row>
    <row r="21" spans="1:16" customFormat="1" x14ac:dyDescent="0.2">
      <c r="A21" s="34" t="s">
        <v>20</v>
      </c>
      <c r="B21" s="25">
        <v>24000</v>
      </c>
      <c r="C21" s="8"/>
      <c r="D21" s="26">
        <f t="shared" si="0"/>
        <v>1.7641610679054998E-3</v>
      </c>
      <c r="E21" s="17"/>
      <c r="F21" s="25">
        <v>24000</v>
      </c>
      <c r="H21" s="26">
        <f t="shared" si="1"/>
        <v>9.2806922158967435E-4</v>
      </c>
      <c r="I21" s="17"/>
      <c r="J21" s="25">
        <v>24000</v>
      </c>
      <c r="L21" s="26">
        <f t="shared" si="2"/>
        <v>5.5385527115600207E-4</v>
      </c>
      <c r="N21" s="25">
        <v>24000</v>
      </c>
      <c r="P21" s="26">
        <f t="shared" si="3"/>
        <v>3.9013669414421077E-4</v>
      </c>
    </row>
    <row r="22" spans="1:16" customFormat="1" x14ac:dyDescent="0.2">
      <c r="A22" s="34" t="s">
        <v>21</v>
      </c>
      <c r="B22" s="25">
        <v>20000</v>
      </c>
      <c r="C22" s="8"/>
      <c r="D22" s="26">
        <f t="shared" si="0"/>
        <v>1.4701342232545831E-3</v>
      </c>
      <c r="E22" s="17"/>
      <c r="F22" s="25">
        <v>20000</v>
      </c>
      <c r="H22" s="26">
        <f t="shared" si="1"/>
        <v>7.7339101799139527E-4</v>
      </c>
      <c r="I22" s="17"/>
      <c r="J22" s="25">
        <v>20000</v>
      </c>
      <c r="L22" s="26">
        <f t="shared" si="2"/>
        <v>4.6154605929666845E-4</v>
      </c>
      <c r="N22" s="25">
        <v>20000</v>
      </c>
      <c r="P22" s="26">
        <f t="shared" si="3"/>
        <v>3.2511391178684229E-4</v>
      </c>
    </row>
    <row r="23" spans="1:16" customFormat="1" ht="13.5" thickBot="1" x14ac:dyDescent="0.25">
      <c r="A23" s="15" t="s">
        <v>2</v>
      </c>
      <c r="B23" s="37">
        <f>SUM(B12:B22)</f>
        <v>2209264</v>
      </c>
      <c r="C23" s="20"/>
      <c r="D23" s="27">
        <f>IF($B$7=0,"-",B23/$B$7)</f>
        <v>0.16239573073021568</v>
      </c>
      <c r="E23" s="17"/>
      <c r="F23" s="37">
        <f>SUM(F12:F22)</f>
        <v>1779264</v>
      </c>
      <c r="G23" s="21"/>
      <c r="H23" s="27">
        <f>IF($F$7=0,"-",F23/$F$7)</f>
        <v>6.8803339811772099E-2</v>
      </c>
      <c r="I23" s="17"/>
      <c r="J23" s="37">
        <f>SUM(J12:J22)</f>
        <v>1779264</v>
      </c>
      <c r="K23" s="21"/>
      <c r="L23" s="27">
        <f>IF($J$7=0,"-",J23/$J$7)</f>
        <v>4.1060614382421375E-2</v>
      </c>
      <c r="N23" s="37">
        <f>SUM(N12:N22)</f>
        <v>1779264</v>
      </c>
      <c r="O23" s="21"/>
      <c r="P23" s="27">
        <f>IF($N$7=0,"-",N23/$N$7)</f>
        <v>2.8923173957075211E-2</v>
      </c>
    </row>
    <row r="24" spans="1:16" customFormat="1" ht="13.5" thickTop="1" x14ac:dyDescent="0.2"/>
    <row r="25" spans="1:16" customFormat="1" x14ac:dyDescent="0.2">
      <c r="A25" s="3" t="s">
        <v>3</v>
      </c>
      <c r="B25" s="25">
        <f>B9-B23</f>
        <v>11393828</v>
      </c>
      <c r="C25" s="8"/>
      <c r="D25" s="16"/>
      <c r="E25" s="17"/>
      <c r="F25" s="25">
        <f>F9-F23</f>
        <v>24080876</v>
      </c>
      <c r="G25" s="8"/>
      <c r="H25" s="6"/>
      <c r="I25" s="17"/>
      <c r="J25" s="25">
        <f>J9-J23</f>
        <v>41553356</v>
      </c>
      <c r="K25" s="8"/>
      <c r="L25" s="6"/>
      <c r="N25" s="25">
        <f>N9-N23</f>
        <v>59737636</v>
      </c>
    </row>
    <row r="26" spans="1:16" customFormat="1" x14ac:dyDescent="0.2">
      <c r="A26" s="3" t="s">
        <v>4</v>
      </c>
      <c r="B26" s="25">
        <f>B25*0.3</f>
        <v>3418148.4</v>
      </c>
      <c r="C26" s="8"/>
      <c r="D26" s="16"/>
      <c r="E26" s="17"/>
      <c r="F26" s="25">
        <f>F25*0.3</f>
        <v>7224262.7999999998</v>
      </c>
      <c r="H26" s="16"/>
      <c r="I26" s="17"/>
      <c r="J26" s="25">
        <f>J25*0.3</f>
        <v>12466006.799999999</v>
      </c>
      <c r="L26" s="6"/>
      <c r="N26" s="25">
        <f>N25*0.3</f>
        <v>17921290.800000001</v>
      </c>
    </row>
    <row r="27" spans="1:16" customFormat="1" x14ac:dyDescent="0.2">
      <c r="A27" s="3" t="s">
        <v>5</v>
      </c>
      <c r="B27" s="25">
        <f>B25-B26</f>
        <v>7975679.5999999996</v>
      </c>
      <c r="C27" s="8"/>
      <c r="D27" s="16"/>
      <c r="E27" s="17"/>
      <c r="F27" s="25">
        <f>F25-F26</f>
        <v>16856613.199999999</v>
      </c>
      <c r="G27" s="8"/>
      <c r="H27" s="16"/>
      <c r="I27" s="17"/>
      <c r="J27" s="25">
        <f>J25-J26</f>
        <v>29087349.200000003</v>
      </c>
      <c r="K27" s="8"/>
      <c r="L27" s="6"/>
      <c r="N27" s="25">
        <f>N25-N26</f>
        <v>41816345.200000003</v>
      </c>
    </row>
    <row r="28" spans="1:16" customFormat="1" x14ac:dyDescent="0.2">
      <c r="A28" s="3" t="s">
        <v>6</v>
      </c>
      <c r="B28" s="25">
        <v>0</v>
      </c>
      <c r="C28" s="8"/>
      <c r="D28" s="16"/>
      <c r="E28" s="17"/>
      <c r="F28" s="25">
        <v>0</v>
      </c>
      <c r="H28" s="16"/>
      <c r="I28" s="17"/>
      <c r="J28" s="25">
        <v>0</v>
      </c>
      <c r="L28" s="6"/>
      <c r="N28" s="25">
        <v>0</v>
      </c>
    </row>
    <row r="29" spans="1:16" s="14" customFormat="1" ht="13.5" thickBot="1" x14ac:dyDescent="0.25">
      <c r="A29" s="3" t="s">
        <v>7</v>
      </c>
      <c r="B29" s="24">
        <f>B27-B28</f>
        <v>7975679.5999999996</v>
      </c>
      <c r="C29" s="22"/>
      <c r="D29" s="16"/>
      <c r="E29" s="17"/>
      <c r="F29" s="24">
        <f>F27-F28</f>
        <v>16856613.199999999</v>
      </c>
      <c r="G29" s="22"/>
      <c r="H29" s="16"/>
      <c r="I29" s="17"/>
      <c r="J29" s="24">
        <f>J27-J28</f>
        <v>29087349.200000003</v>
      </c>
      <c r="K29" s="22"/>
      <c r="L29" s="16"/>
      <c r="M29"/>
      <c r="N29" s="24">
        <f>N27-N28</f>
        <v>41816345.200000003</v>
      </c>
      <c r="O29"/>
      <c r="P29"/>
    </row>
    <row r="30" spans="1:16" s="14" customFormat="1" ht="13.5" thickTop="1" x14ac:dyDescent="0.2">
      <c r="A30" s="11"/>
      <c r="B30" s="12"/>
      <c r="C30" s="12"/>
      <c r="D30" s="13"/>
      <c r="E30" s="17"/>
      <c r="H30" s="13"/>
      <c r="I30" s="17"/>
      <c r="L30" s="13"/>
      <c r="M30" s="17"/>
      <c r="P30" s="13"/>
    </row>
    <row r="31" spans="1:16" customFormat="1" x14ac:dyDescent="0.2">
      <c r="A31" s="3"/>
      <c r="B31" s="25"/>
      <c r="C31" s="8"/>
      <c r="D31" s="16"/>
      <c r="E31" s="17"/>
      <c r="F31" s="25"/>
      <c r="G31" s="8"/>
      <c r="H31" s="6"/>
      <c r="I31" s="17"/>
      <c r="J31" s="25"/>
      <c r="K31" s="8"/>
      <c r="L31" s="6"/>
      <c r="M31" s="17"/>
      <c r="N31" s="25"/>
      <c r="O31" s="8"/>
      <c r="P31" s="6"/>
    </row>
    <row r="32" spans="1:16" customFormat="1" x14ac:dyDescent="0.2">
      <c r="A32" s="3" t="s">
        <v>23</v>
      </c>
      <c r="B32" s="25"/>
      <c r="C32" s="8"/>
      <c r="D32" s="16"/>
      <c r="E32" s="17"/>
      <c r="F32" s="25"/>
      <c r="H32" s="16"/>
      <c r="I32" s="17"/>
      <c r="J32" s="25"/>
      <c r="L32" s="6"/>
      <c r="M32" s="17"/>
      <c r="N32" s="25"/>
      <c r="P32" s="6"/>
    </row>
    <row r="33" spans="1:16" customFormat="1" x14ac:dyDescent="0.2">
      <c r="A33" s="39" t="s">
        <v>24</v>
      </c>
      <c r="B33" s="25"/>
      <c r="C33" s="8"/>
      <c r="D33" s="16"/>
      <c r="E33" s="17"/>
      <c r="F33" s="25"/>
      <c r="G33" s="8"/>
      <c r="H33" s="16"/>
      <c r="I33" s="17"/>
      <c r="J33" s="25"/>
      <c r="K33" s="8"/>
      <c r="L33" s="6"/>
      <c r="M33" s="17"/>
      <c r="N33" s="25"/>
      <c r="O33" s="8"/>
      <c r="P33" s="6"/>
    </row>
    <row r="34" spans="1:16" customFormat="1" x14ac:dyDescent="0.2">
      <c r="A34" s="3"/>
      <c r="B34" s="25"/>
      <c r="C34" s="8"/>
      <c r="D34" s="16"/>
      <c r="E34" s="17"/>
      <c r="F34" s="25"/>
      <c r="H34" s="16"/>
      <c r="I34" s="17"/>
      <c r="J34" s="25"/>
      <c r="L34" s="6"/>
      <c r="M34" s="17"/>
      <c r="N34" s="25"/>
      <c r="P34" s="6"/>
    </row>
    <row r="35" spans="1:16" customFormat="1" x14ac:dyDescent="0.2">
      <c r="A35" s="3"/>
      <c r="B35" s="38"/>
      <c r="C35" s="22"/>
      <c r="D35" s="16"/>
      <c r="E35" s="17"/>
      <c r="F35" s="38"/>
      <c r="G35" s="22"/>
      <c r="H35" s="16"/>
      <c r="I35" s="17"/>
      <c r="J35" s="38"/>
      <c r="K35" s="22"/>
      <c r="L35" s="16"/>
      <c r="M35" s="17"/>
      <c r="N35" s="38"/>
      <c r="O35" s="22"/>
      <c r="P35" s="16"/>
    </row>
    <row r="36" spans="1:16" customFormat="1" x14ac:dyDescent="0.2">
      <c r="A36" s="4"/>
      <c r="B36" s="8"/>
      <c r="C36" s="8"/>
      <c r="D36" s="6"/>
      <c r="E36" s="17"/>
      <c r="H36" s="16"/>
      <c r="I36" s="17"/>
      <c r="L36" s="6"/>
      <c r="M36" s="17"/>
      <c r="P36" s="6"/>
    </row>
    <row r="37" spans="1:16" customFormat="1" x14ac:dyDescent="0.2">
      <c r="A37" s="4"/>
      <c r="B37" s="8"/>
      <c r="C37" s="8"/>
      <c r="D37" s="6"/>
      <c r="E37" s="17"/>
      <c r="H37" s="16"/>
      <c r="I37" s="17"/>
      <c r="L37" s="6"/>
      <c r="M37" s="17"/>
      <c r="P37" s="6"/>
    </row>
  </sheetData>
  <phoneticPr fontId="0" type="noConversion"/>
  <printOptions horizontalCentered="1"/>
  <pageMargins left="0.25" right="0.25" top="0.5" bottom="0.5" header="0.2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Four-Yr Profit Projection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Projection</dc:title>
  <dc:creator>SCORE</dc:creator>
  <cp:lastModifiedBy>Renny</cp:lastModifiedBy>
  <cp:lastPrinted>2001-03-21T06:09:53Z</cp:lastPrinted>
  <dcterms:created xsi:type="dcterms:W3CDTF">2001-02-17T01:04:29Z</dcterms:created>
  <dcterms:modified xsi:type="dcterms:W3CDTF">2015-03-27T13:04:12Z</dcterms:modified>
</cp:coreProperties>
</file>