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tentrep-yps\Business Plan Documents\"/>
    </mc:Choice>
  </mc:AlternateContent>
  <bookViews>
    <workbookView xWindow="6510" yWindow="0" windowWidth="19560" windowHeight="8340" tabRatio="694"/>
  </bookViews>
  <sheets>
    <sheet name="Sales Forecast (Year 1)" sheetId="1" r:id="rId1"/>
    <sheet name="Sales Forecast (Year 2)" sheetId="3" r:id="rId2"/>
    <sheet name="Sales Forecast (Year 3)" sheetId="4" r:id="rId3"/>
    <sheet name="Sales Forecast (Year 4)" sheetId="5" r:id="rId4"/>
    <sheet name="Basis of Year Estimates" sheetId="2" r:id="rId5"/>
  </sheets>
  <calcPr calcId="152511"/>
</workbook>
</file>

<file path=xl/calcChain.xml><?xml version="1.0" encoding="utf-8"?>
<calcChain xmlns="http://schemas.openxmlformats.org/spreadsheetml/2006/main">
  <c r="G74" i="2" l="1"/>
  <c r="C13" i="2"/>
  <c r="B15" i="2"/>
  <c r="D24" i="4"/>
  <c r="D26" i="4" s="1"/>
  <c r="C24" i="4"/>
  <c r="C26" i="4" s="1"/>
  <c r="B12" i="4"/>
  <c r="B14" i="4" s="1"/>
  <c r="I12" i="3"/>
  <c r="I14" i="3" s="1"/>
  <c r="H10" i="3"/>
  <c r="B10" i="3"/>
  <c r="C10" i="3"/>
  <c r="D10" i="3"/>
  <c r="E10" i="3"/>
  <c r="F10" i="3"/>
  <c r="G10" i="3"/>
  <c r="I10" i="3"/>
  <c r="J10" i="3"/>
  <c r="K10" i="3"/>
  <c r="L10" i="3"/>
  <c r="M10" i="3"/>
  <c r="B12" i="3"/>
  <c r="C12" i="3"/>
  <c r="D12" i="3"/>
  <c r="E12" i="3"/>
  <c r="F12" i="3"/>
  <c r="G12" i="3"/>
  <c r="J12" i="3"/>
  <c r="K12" i="3"/>
  <c r="L12" i="3"/>
  <c r="M12" i="3"/>
  <c r="B14" i="3"/>
  <c r="C14" i="3"/>
  <c r="D14" i="3"/>
  <c r="E14" i="3"/>
  <c r="F14" i="3"/>
  <c r="G14" i="3"/>
  <c r="J14" i="3"/>
  <c r="K14" i="3"/>
  <c r="L14" i="3"/>
  <c r="M14" i="3"/>
  <c r="B18" i="3"/>
  <c r="C18" i="3"/>
  <c r="D18" i="3"/>
  <c r="E18" i="3"/>
  <c r="F18" i="3"/>
  <c r="G18" i="3"/>
  <c r="H18" i="3"/>
  <c r="I18" i="3"/>
  <c r="J18" i="3"/>
  <c r="K18" i="3"/>
  <c r="L18" i="3"/>
  <c r="M18" i="3"/>
  <c r="G70" i="2"/>
  <c r="D71" i="2"/>
  <c r="G66" i="2"/>
  <c r="G75" i="2"/>
  <c r="D73" i="2"/>
  <c r="D74" i="2"/>
  <c r="G71" i="2"/>
  <c r="D69" i="2"/>
  <c r="D68" i="2"/>
  <c r="G67" i="2"/>
  <c r="D65" i="2"/>
  <c r="D66" i="2"/>
  <c r="G59" i="2"/>
  <c r="G55" i="2"/>
  <c r="G51" i="2"/>
  <c r="D50" i="2" s="1"/>
  <c r="G60" i="2"/>
  <c r="D58" i="2"/>
  <c r="D59" i="2"/>
  <c r="G56" i="2"/>
  <c r="D56" i="2"/>
  <c r="D55" i="2"/>
  <c r="D54" i="2"/>
  <c r="D53" i="2"/>
  <c r="G52" i="2"/>
  <c r="D51" i="2"/>
  <c r="G44" i="2"/>
  <c r="G40" i="2"/>
  <c r="G36" i="2"/>
  <c r="G45" i="2"/>
  <c r="D43" i="2"/>
  <c r="D44" i="2"/>
  <c r="G41" i="2"/>
  <c r="D41" i="2"/>
  <c r="D40" i="2"/>
  <c r="D39" i="2"/>
  <c r="D38" i="2"/>
  <c r="G37" i="2"/>
  <c r="D35" i="2"/>
  <c r="D36" i="2"/>
  <c r="R36" i="5"/>
  <c r="S34" i="5"/>
  <c r="R34" i="5"/>
  <c r="Q34" i="5"/>
  <c r="P34" i="5"/>
  <c r="M34" i="5"/>
  <c r="L34" i="5"/>
  <c r="K34" i="5"/>
  <c r="J34" i="5"/>
  <c r="I34" i="5"/>
  <c r="H34" i="5"/>
  <c r="G34" i="5"/>
  <c r="F34" i="5"/>
  <c r="E34" i="5"/>
  <c r="D34" i="5"/>
  <c r="C34" i="5"/>
  <c r="B34" i="5"/>
  <c r="N34" i="5" s="1"/>
  <c r="N32" i="5"/>
  <c r="S30" i="5"/>
  <c r="R30" i="5"/>
  <c r="Q30" i="5"/>
  <c r="P30" i="5"/>
  <c r="M30" i="5"/>
  <c r="L30" i="5"/>
  <c r="K30" i="5"/>
  <c r="J30" i="5"/>
  <c r="I30" i="5"/>
  <c r="H30" i="5"/>
  <c r="G30" i="5"/>
  <c r="F30" i="5"/>
  <c r="E30" i="5"/>
  <c r="D30" i="5"/>
  <c r="C30" i="5"/>
  <c r="B30" i="5"/>
  <c r="N30" i="5" s="1"/>
  <c r="N28" i="5"/>
  <c r="S26" i="5"/>
  <c r="R26" i="5"/>
  <c r="Q26" i="5"/>
  <c r="P26" i="5"/>
  <c r="M24" i="5"/>
  <c r="M26" i="5" s="1"/>
  <c r="L24" i="5"/>
  <c r="L26" i="5" s="1"/>
  <c r="K24" i="5"/>
  <c r="K26" i="5" s="1"/>
  <c r="J24" i="5"/>
  <c r="J26" i="5" s="1"/>
  <c r="I24" i="5"/>
  <c r="I26" i="5" s="1"/>
  <c r="H24" i="5"/>
  <c r="H26" i="5" s="1"/>
  <c r="G24" i="5"/>
  <c r="G26" i="5" s="1"/>
  <c r="F24" i="5"/>
  <c r="F26" i="5" s="1"/>
  <c r="E24" i="5"/>
  <c r="E26" i="5" s="1"/>
  <c r="D24" i="5"/>
  <c r="D26" i="5" s="1"/>
  <c r="C24" i="5"/>
  <c r="C26" i="5" s="1"/>
  <c r="B24" i="5"/>
  <c r="S22" i="5"/>
  <c r="R22" i="5"/>
  <c r="Q22" i="5"/>
  <c r="P22" i="5"/>
  <c r="H22" i="5"/>
  <c r="D22" i="5"/>
  <c r="M20" i="5"/>
  <c r="M22" i="5" s="1"/>
  <c r="L20" i="5"/>
  <c r="L22" i="5" s="1"/>
  <c r="K20" i="5"/>
  <c r="K22" i="5" s="1"/>
  <c r="J20" i="5"/>
  <c r="J22" i="5" s="1"/>
  <c r="I20" i="5"/>
  <c r="I22" i="5" s="1"/>
  <c r="H20" i="5"/>
  <c r="G20" i="5"/>
  <c r="G22" i="5" s="1"/>
  <c r="F20" i="5"/>
  <c r="F22" i="5" s="1"/>
  <c r="E20" i="5"/>
  <c r="E22" i="5" s="1"/>
  <c r="D20" i="5"/>
  <c r="C20" i="5"/>
  <c r="C22" i="5" s="1"/>
  <c r="B20" i="5"/>
  <c r="B22" i="5" s="1"/>
  <c r="S18" i="5"/>
  <c r="R18" i="5"/>
  <c r="Q18" i="5"/>
  <c r="P18" i="5"/>
  <c r="M18" i="5"/>
  <c r="L18" i="5"/>
  <c r="K18" i="5"/>
  <c r="J18" i="5"/>
  <c r="I18" i="5"/>
  <c r="H18" i="5"/>
  <c r="G18" i="5"/>
  <c r="F18" i="5"/>
  <c r="E18" i="5"/>
  <c r="D18" i="5"/>
  <c r="C18" i="5"/>
  <c r="B18" i="5"/>
  <c r="N16" i="5"/>
  <c r="S14" i="5"/>
  <c r="R14" i="5"/>
  <c r="Q14" i="5"/>
  <c r="P14" i="5"/>
  <c r="H14" i="5"/>
  <c r="D14" i="5"/>
  <c r="M12" i="5"/>
  <c r="M14" i="5" s="1"/>
  <c r="L12" i="5"/>
  <c r="L14" i="5" s="1"/>
  <c r="K12" i="5"/>
  <c r="K14" i="5" s="1"/>
  <c r="J12" i="5"/>
  <c r="J14" i="5" s="1"/>
  <c r="I12" i="5"/>
  <c r="I14" i="5" s="1"/>
  <c r="H12" i="5"/>
  <c r="G12" i="5"/>
  <c r="G14" i="5" s="1"/>
  <c r="F12" i="5"/>
  <c r="F14" i="5" s="1"/>
  <c r="E12" i="5"/>
  <c r="E14" i="5" s="1"/>
  <c r="D12" i="5"/>
  <c r="C12" i="5"/>
  <c r="C14" i="5" s="1"/>
  <c r="B12" i="5"/>
  <c r="B14" i="5" s="1"/>
  <c r="S10" i="5"/>
  <c r="S36" i="5" s="1"/>
  <c r="R10" i="5"/>
  <c r="Q10" i="5"/>
  <c r="Q36" i="5" s="1"/>
  <c r="P10" i="5"/>
  <c r="P36" i="5" s="1"/>
  <c r="M10" i="5"/>
  <c r="L10" i="5"/>
  <c r="K10" i="5"/>
  <c r="J10" i="5"/>
  <c r="I10" i="5"/>
  <c r="H10" i="5"/>
  <c r="G10" i="5"/>
  <c r="F10" i="5"/>
  <c r="E10" i="5"/>
  <c r="D10" i="5"/>
  <c r="C10" i="5"/>
  <c r="B10" i="5"/>
  <c r="N8" i="5"/>
  <c r="S7" i="5"/>
  <c r="R7" i="5"/>
  <c r="Q7" i="5"/>
  <c r="R36" i="4"/>
  <c r="S34" i="4"/>
  <c r="R34" i="4"/>
  <c r="Q34" i="4"/>
  <c r="P34" i="4"/>
  <c r="M34" i="4"/>
  <c r="L34" i="4"/>
  <c r="K34" i="4"/>
  <c r="J34" i="4"/>
  <c r="I34" i="4"/>
  <c r="H34" i="4"/>
  <c r="G34" i="4"/>
  <c r="F34" i="4"/>
  <c r="E34" i="4"/>
  <c r="D34" i="4"/>
  <c r="C34" i="4"/>
  <c r="B34" i="4"/>
  <c r="N34" i="4" s="1"/>
  <c r="N32" i="4"/>
  <c r="S30" i="4"/>
  <c r="R30" i="4"/>
  <c r="Q30" i="4"/>
  <c r="P30" i="4"/>
  <c r="M30" i="4"/>
  <c r="L30" i="4"/>
  <c r="K30" i="4"/>
  <c r="J30" i="4"/>
  <c r="I30" i="4"/>
  <c r="H30" i="4"/>
  <c r="G30" i="4"/>
  <c r="F30" i="4"/>
  <c r="E30" i="4"/>
  <c r="D30" i="4"/>
  <c r="C30" i="4"/>
  <c r="B30" i="4"/>
  <c r="N30" i="4" s="1"/>
  <c r="N28" i="4"/>
  <c r="S26" i="4"/>
  <c r="R26" i="4"/>
  <c r="Q26" i="4"/>
  <c r="P26" i="4"/>
  <c r="M24" i="4"/>
  <c r="M26" i="4" s="1"/>
  <c r="L24" i="4"/>
  <c r="L26" i="4" s="1"/>
  <c r="K24" i="4"/>
  <c r="K26" i="4" s="1"/>
  <c r="J24" i="4"/>
  <c r="J26" i="4" s="1"/>
  <c r="I24" i="4"/>
  <c r="I26" i="4" s="1"/>
  <c r="H24" i="4"/>
  <c r="H26" i="4" s="1"/>
  <c r="G24" i="4"/>
  <c r="G26" i="4" s="1"/>
  <c r="F24" i="4"/>
  <c r="F26" i="4" s="1"/>
  <c r="E24" i="4"/>
  <c r="E26" i="4" s="1"/>
  <c r="S22" i="4"/>
  <c r="R22" i="4"/>
  <c r="Q22" i="4"/>
  <c r="P22" i="4"/>
  <c r="H22" i="4"/>
  <c r="D22" i="4"/>
  <c r="M20" i="4"/>
  <c r="M22" i="4" s="1"/>
  <c r="L20" i="4"/>
  <c r="L22" i="4" s="1"/>
  <c r="K20" i="4"/>
  <c r="K22" i="4" s="1"/>
  <c r="J20" i="4"/>
  <c r="J22" i="4" s="1"/>
  <c r="I20" i="4"/>
  <c r="I22" i="4" s="1"/>
  <c r="H20" i="4"/>
  <c r="G20" i="4"/>
  <c r="G22" i="4" s="1"/>
  <c r="F20" i="4"/>
  <c r="F22" i="4" s="1"/>
  <c r="E20" i="4"/>
  <c r="E22" i="4" s="1"/>
  <c r="D20" i="4"/>
  <c r="C20" i="4"/>
  <c r="C22" i="4" s="1"/>
  <c r="B20" i="4"/>
  <c r="B22" i="4" s="1"/>
  <c r="S18" i="4"/>
  <c r="R18" i="4"/>
  <c r="Q18" i="4"/>
  <c r="P18" i="4"/>
  <c r="M18" i="4"/>
  <c r="L18" i="4"/>
  <c r="K18" i="4"/>
  <c r="J18" i="4"/>
  <c r="I18" i="4"/>
  <c r="H18" i="4"/>
  <c r="G18" i="4"/>
  <c r="F18" i="4"/>
  <c r="E18" i="4"/>
  <c r="D18" i="4"/>
  <c r="C18" i="4"/>
  <c r="B18" i="4"/>
  <c r="N16" i="4"/>
  <c r="S14" i="4"/>
  <c r="R14" i="4"/>
  <c r="Q14" i="4"/>
  <c r="P14" i="4"/>
  <c r="L14" i="4"/>
  <c r="M12" i="4"/>
  <c r="M14" i="4" s="1"/>
  <c r="L12" i="4"/>
  <c r="K12" i="4"/>
  <c r="K14" i="4" s="1"/>
  <c r="J12" i="4"/>
  <c r="J14" i="4" s="1"/>
  <c r="I12" i="4"/>
  <c r="I14" i="4" s="1"/>
  <c r="I36" i="4" s="1"/>
  <c r="H12" i="4"/>
  <c r="H14" i="4" s="1"/>
  <c r="G12" i="4"/>
  <c r="G14" i="4" s="1"/>
  <c r="F12" i="4"/>
  <c r="F14" i="4" s="1"/>
  <c r="E12" i="4"/>
  <c r="E14" i="4" s="1"/>
  <c r="C12" i="4"/>
  <c r="C14" i="4" s="1"/>
  <c r="S10" i="4"/>
  <c r="S36" i="4" s="1"/>
  <c r="R10" i="4"/>
  <c r="Q10" i="4"/>
  <c r="Q36" i="4" s="1"/>
  <c r="P10" i="4"/>
  <c r="P36" i="4" s="1"/>
  <c r="M10" i="4"/>
  <c r="L10" i="4"/>
  <c r="K10" i="4"/>
  <c r="J10" i="4"/>
  <c r="I10" i="4"/>
  <c r="H10" i="4"/>
  <c r="G10" i="4"/>
  <c r="F10" i="4"/>
  <c r="E10" i="4"/>
  <c r="S7" i="4"/>
  <c r="R7" i="4"/>
  <c r="Q7" i="4"/>
  <c r="P36" i="3"/>
  <c r="S34" i="3"/>
  <c r="R34" i="3"/>
  <c r="Q34" i="3"/>
  <c r="P34" i="3"/>
  <c r="M34" i="3"/>
  <c r="L34" i="3"/>
  <c r="K34" i="3"/>
  <c r="J34" i="3"/>
  <c r="I34" i="3"/>
  <c r="H34" i="3"/>
  <c r="G34" i="3"/>
  <c r="F34" i="3"/>
  <c r="E34" i="3"/>
  <c r="D34" i="3"/>
  <c r="C34" i="3"/>
  <c r="B34" i="3"/>
  <c r="N34" i="3" s="1"/>
  <c r="N32" i="3"/>
  <c r="S30" i="3"/>
  <c r="R30" i="3"/>
  <c r="Q30" i="3"/>
  <c r="P30" i="3"/>
  <c r="M30" i="3"/>
  <c r="L30" i="3"/>
  <c r="K30" i="3"/>
  <c r="J30" i="3"/>
  <c r="I30" i="3"/>
  <c r="H30" i="3"/>
  <c r="G30" i="3"/>
  <c r="F30" i="3"/>
  <c r="E30" i="3"/>
  <c r="D30" i="3"/>
  <c r="C30" i="3"/>
  <c r="B30" i="3"/>
  <c r="N30" i="3" s="1"/>
  <c r="N28" i="3"/>
  <c r="S26" i="3"/>
  <c r="R26" i="3"/>
  <c r="Q26" i="3"/>
  <c r="P26" i="3"/>
  <c r="S22" i="3"/>
  <c r="R22" i="3"/>
  <c r="Q22" i="3"/>
  <c r="P22" i="3"/>
  <c r="S18" i="3"/>
  <c r="R18" i="3"/>
  <c r="Q18" i="3"/>
  <c r="P18" i="3"/>
  <c r="S14" i="3"/>
  <c r="R14" i="3"/>
  <c r="Q14" i="3"/>
  <c r="P14" i="3"/>
  <c r="S10" i="3"/>
  <c r="S36" i="3" s="1"/>
  <c r="R10" i="3"/>
  <c r="R36" i="3" s="1"/>
  <c r="Q10" i="3"/>
  <c r="Q36" i="3" s="1"/>
  <c r="P10" i="3"/>
  <c r="S7" i="3"/>
  <c r="R7" i="3"/>
  <c r="Q7" i="3"/>
  <c r="N18" i="5" l="1"/>
  <c r="M36" i="5"/>
  <c r="J36" i="5"/>
  <c r="I36" i="5"/>
  <c r="F36" i="5"/>
  <c r="E36" i="5"/>
  <c r="N24" i="5"/>
  <c r="B26" i="5"/>
  <c r="N26" i="5" s="1"/>
  <c r="N18" i="4"/>
  <c r="M36" i="4"/>
  <c r="J36" i="4"/>
  <c r="F36" i="4"/>
  <c r="E36" i="4"/>
  <c r="D12" i="4"/>
  <c r="D14" i="4" s="1"/>
  <c r="N14" i="4" s="1"/>
  <c r="D10" i="4"/>
  <c r="N10" i="4" s="1"/>
  <c r="C10" i="4"/>
  <c r="C36" i="4" s="1"/>
  <c r="N8" i="4"/>
  <c r="B24" i="4"/>
  <c r="B10" i="4"/>
  <c r="H12" i="3"/>
  <c r="H14" i="3" s="1"/>
  <c r="D70" i="2"/>
  <c r="D64" i="2"/>
  <c r="D67" i="2"/>
  <c r="D72" i="2"/>
  <c r="D75" i="2"/>
  <c r="D49" i="2"/>
  <c r="D52" i="2"/>
  <c r="D57" i="2"/>
  <c r="D60" i="2"/>
  <c r="D34" i="2"/>
  <c r="D37" i="2"/>
  <c r="D42" i="2"/>
  <c r="D45" i="2"/>
  <c r="N14" i="5"/>
  <c r="N22" i="5"/>
  <c r="C36" i="5"/>
  <c r="G36" i="5"/>
  <c r="K36" i="5"/>
  <c r="D36" i="5"/>
  <c r="H36" i="5"/>
  <c r="L36" i="5"/>
  <c r="N10" i="5"/>
  <c r="N12" i="5"/>
  <c r="N20" i="5"/>
  <c r="N22" i="4"/>
  <c r="G36" i="4"/>
  <c r="K36" i="4"/>
  <c r="H36" i="4"/>
  <c r="L36" i="4"/>
  <c r="N20" i="4"/>
  <c r="G30" i="2"/>
  <c r="G26" i="2"/>
  <c r="G22" i="2"/>
  <c r="C12" i="2"/>
  <c r="C11" i="2"/>
  <c r="C10" i="2"/>
  <c r="C9" i="2"/>
  <c r="C8" i="2"/>
  <c r="C7" i="2"/>
  <c r="G29" i="2" s="1"/>
  <c r="C6" i="2"/>
  <c r="G25" i="2" s="1"/>
  <c r="D24" i="2" s="1"/>
  <c r="C5" i="2"/>
  <c r="G21" i="2" s="1"/>
  <c r="B36" i="5" l="1"/>
  <c r="N36" i="5" s="1"/>
  <c r="N12" i="4"/>
  <c r="D36" i="4"/>
  <c r="N24" i="4"/>
  <c r="B26" i="4"/>
  <c r="N26" i="4" s="1"/>
  <c r="D28" i="2"/>
  <c r="D29" i="2"/>
  <c r="D20" i="2"/>
  <c r="D19" i="2"/>
  <c r="D22" i="2"/>
  <c r="D21" i="2"/>
  <c r="D25" i="2"/>
  <c r="D26" i="2"/>
  <c r="D30" i="2"/>
  <c r="D23" i="2"/>
  <c r="D27" i="2"/>
  <c r="C15" i="2"/>
  <c r="B36" i="4" l="1"/>
  <c r="N36" i="4" s="1"/>
  <c r="C24" i="1"/>
  <c r="B24" i="1"/>
  <c r="C20" i="1"/>
  <c r="D20" i="1"/>
  <c r="E20" i="1"/>
  <c r="F20" i="1"/>
  <c r="G20" i="1"/>
  <c r="H20" i="1"/>
  <c r="I20" i="1"/>
  <c r="J20" i="1"/>
  <c r="K20" i="1"/>
  <c r="L20" i="1"/>
  <c r="M20" i="1"/>
  <c r="B20" i="1"/>
  <c r="C12" i="1"/>
  <c r="B12" i="1"/>
  <c r="E24" i="1" l="1"/>
  <c r="D24" i="1"/>
  <c r="D12" i="1"/>
  <c r="E12" i="1"/>
  <c r="F24" i="1" l="1"/>
  <c r="F12" i="1"/>
  <c r="G24" i="1" l="1"/>
  <c r="G12" i="1"/>
  <c r="H24" i="1" l="1"/>
  <c r="H12" i="1"/>
  <c r="I24" i="1" l="1"/>
  <c r="I12" i="1"/>
  <c r="M30" i="1"/>
  <c r="L30" i="1"/>
  <c r="K30" i="1"/>
  <c r="J30" i="1"/>
  <c r="I30" i="1"/>
  <c r="H30" i="1"/>
  <c r="G30" i="1"/>
  <c r="F30" i="1"/>
  <c r="E30" i="1"/>
  <c r="D30" i="1"/>
  <c r="C30" i="1"/>
  <c r="B30" i="1"/>
  <c r="M22" i="1"/>
  <c r="L22" i="1"/>
  <c r="K22" i="1"/>
  <c r="J22" i="1"/>
  <c r="I22" i="1"/>
  <c r="H22" i="1"/>
  <c r="G22" i="1"/>
  <c r="F22" i="1"/>
  <c r="E22" i="1"/>
  <c r="D22" i="1"/>
  <c r="C22" i="1"/>
  <c r="B22" i="1"/>
  <c r="M18" i="1"/>
  <c r="L18" i="1"/>
  <c r="K18" i="1"/>
  <c r="J18" i="1"/>
  <c r="I18" i="1"/>
  <c r="H18" i="1"/>
  <c r="G18" i="1"/>
  <c r="F18" i="1"/>
  <c r="E18" i="1"/>
  <c r="D18" i="1"/>
  <c r="C18" i="1"/>
  <c r="B18" i="1"/>
  <c r="J24" i="1" l="1"/>
  <c r="J26" i="1" s="1"/>
  <c r="J12" i="1"/>
  <c r="J14" i="1" s="1"/>
  <c r="N32" i="1"/>
  <c r="N28" i="1"/>
  <c r="N20" i="1"/>
  <c r="N16" i="1"/>
  <c r="S7" i="1"/>
  <c r="R7" i="1"/>
  <c r="Q7" i="1"/>
  <c r="B34" i="1"/>
  <c r="N34" i="1" s="1"/>
  <c r="C34" i="1"/>
  <c r="D34" i="1"/>
  <c r="E34" i="1"/>
  <c r="F34" i="1"/>
  <c r="G34" i="1"/>
  <c r="H34" i="1"/>
  <c r="I34" i="1"/>
  <c r="J34" i="1"/>
  <c r="K34" i="1"/>
  <c r="L34" i="1"/>
  <c r="M34" i="1"/>
  <c r="P34" i="1"/>
  <c r="N30" i="1"/>
  <c r="P30" i="1"/>
  <c r="B26" i="1"/>
  <c r="C26" i="1"/>
  <c r="D26" i="1"/>
  <c r="E26" i="1"/>
  <c r="F26" i="1"/>
  <c r="G26" i="1"/>
  <c r="H26" i="1"/>
  <c r="I26" i="1"/>
  <c r="P26" i="1"/>
  <c r="P22" i="1"/>
  <c r="P18" i="1"/>
  <c r="B14" i="1"/>
  <c r="C14" i="1"/>
  <c r="D14" i="1"/>
  <c r="E14" i="1"/>
  <c r="F14" i="1"/>
  <c r="G14" i="1"/>
  <c r="H14" i="1"/>
  <c r="I14" i="1"/>
  <c r="P14" i="1"/>
  <c r="B10" i="1"/>
  <c r="D10" i="1"/>
  <c r="E10" i="1"/>
  <c r="F10" i="1"/>
  <c r="G10" i="1"/>
  <c r="H10" i="1"/>
  <c r="I10" i="1"/>
  <c r="J10" i="1"/>
  <c r="P10" i="1"/>
  <c r="P36" i="1"/>
  <c r="Q10" i="1"/>
  <c r="Q14" i="1"/>
  <c r="Q18" i="1"/>
  <c r="Q22" i="1"/>
  <c r="Q26" i="1"/>
  <c r="Q30" i="1"/>
  <c r="Q34" i="1"/>
  <c r="Q36" i="1"/>
  <c r="R10" i="1"/>
  <c r="R14" i="1"/>
  <c r="R18" i="1"/>
  <c r="R22" i="1"/>
  <c r="R26" i="1"/>
  <c r="R30" i="1"/>
  <c r="R34" i="1"/>
  <c r="R36" i="1"/>
  <c r="S10" i="1"/>
  <c r="S14" i="1"/>
  <c r="S18" i="1"/>
  <c r="S22" i="1"/>
  <c r="S26" i="1"/>
  <c r="S30" i="1"/>
  <c r="S34" i="1"/>
  <c r="S36" i="1"/>
  <c r="K24" i="1" l="1"/>
  <c r="K12" i="1"/>
  <c r="K10" i="1"/>
  <c r="N22" i="1"/>
  <c r="F36" i="1"/>
  <c r="J36" i="1"/>
  <c r="H36" i="1"/>
  <c r="D36" i="1"/>
  <c r="N18" i="1"/>
  <c r="I36" i="1"/>
  <c r="G36" i="1"/>
  <c r="E36" i="1"/>
  <c r="B36" i="1"/>
  <c r="C10" i="1"/>
  <c r="C36" i="1" s="1"/>
  <c r="K26" i="1" l="1"/>
  <c r="L24" i="1"/>
  <c r="L26" i="1" s="1"/>
  <c r="L12" i="1"/>
  <c r="L14" i="1" s="1"/>
  <c r="L10" i="1"/>
  <c r="K14" i="1"/>
  <c r="L36" i="1" l="1"/>
  <c r="K36" i="1"/>
  <c r="M24" i="1"/>
  <c r="M12" i="1"/>
  <c r="M14" i="1" s="1"/>
  <c r="N14" i="1" s="1"/>
  <c r="M10" i="1"/>
  <c r="N10" i="1" s="1"/>
  <c r="N8" i="1"/>
  <c r="M26" i="1" l="1"/>
  <c r="N26" i="1" s="1"/>
  <c r="N24" i="1"/>
  <c r="N12" i="1"/>
  <c r="M36" i="1" l="1"/>
  <c r="N36" i="1" s="1"/>
  <c r="M24" i="3"/>
  <c r="M26" i="3" s="1"/>
  <c r="F20" i="3"/>
  <c r="F22" i="3" s="1"/>
  <c r="N16" i="3"/>
  <c r="H24" i="3"/>
  <c r="H26" i="3" s="1"/>
  <c r="F24" i="3"/>
  <c r="F26" i="3" s="1"/>
  <c r="L20" i="3"/>
  <c r="L22" i="3"/>
  <c r="G20" i="3"/>
  <c r="G22" i="3"/>
  <c r="B24" i="3"/>
  <c r="N8" i="3"/>
  <c r="C20" i="3"/>
  <c r="C22" i="3" s="1"/>
  <c r="E20" i="3"/>
  <c r="E22" i="3" s="1"/>
  <c r="C24" i="3"/>
  <c r="C26" i="3"/>
  <c r="K20" i="3"/>
  <c r="K22" i="3" s="1"/>
  <c r="B20" i="3"/>
  <c r="B22" i="3" s="1"/>
  <c r="L24" i="3"/>
  <c r="L26" i="3" s="1"/>
  <c r="N12" i="3"/>
  <c r="G24" i="3"/>
  <c r="G26" i="3" s="1"/>
  <c r="D24" i="3"/>
  <c r="D26" i="3" s="1"/>
  <c r="I20" i="3"/>
  <c r="I22" i="3" s="1"/>
  <c r="D20" i="3"/>
  <c r="D22" i="3" s="1"/>
  <c r="J24" i="3"/>
  <c r="J26" i="3" s="1"/>
  <c r="I24" i="3"/>
  <c r="I26" i="3" s="1"/>
  <c r="N14" i="3"/>
  <c r="K24" i="3"/>
  <c r="K26" i="3" s="1"/>
  <c r="J20" i="3"/>
  <c r="J22" i="3" s="1"/>
  <c r="N10" i="3"/>
  <c r="E24" i="3"/>
  <c r="E26" i="3" s="1"/>
  <c r="M20" i="3"/>
  <c r="M22" i="3" s="1"/>
  <c r="N18" i="3"/>
  <c r="H20" i="3"/>
  <c r="H22" i="3"/>
  <c r="L36" i="3" l="1"/>
  <c r="C36" i="3"/>
  <c r="D36" i="3"/>
  <c r="I36" i="3"/>
  <c r="N24" i="3"/>
  <c r="M36" i="3"/>
  <c r="F36" i="3"/>
  <c r="H36" i="3"/>
  <c r="K36" i="3"/>
  <c r="J36" i="3"/>
  <c r="N22" i="3"/>
  <c r="E36" i="3"/>
  <c r="G36" i="3"/>
  <c r="B26" i="3"/>
  <c r="N26" i="3" s="1"/>
  <c r="N20" i="3"/>
  <c r="B36" i="3" l="1"/>
  <c r="N36" i="3" s="1"/>
</calcChain>
</file>

<file path=xl/comments1.xml><?xml version="1.0" encoding="utf-8"?>
<comments xmlns="http://schemas.openxmlformats.org/spreadsheetml/2006/main">
  <authors>
    <author>Microsoft</author>
    <author>Josh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  <comment ref="A13" authorId="1" shapeId="0">
      <text>
        <r>
          <rPr>
            <sz val="7"/>
            <color indexed="81"/>
            <rFont val="Tahoma"/>
            <family val="2"/>
          </rPr>
          <t>Pricing is Php100.00, but 30% goes to Operating Expenses of Google</t>
        </r>
      </text>
    </comment>
    <comment ref="A25" authorId="1" shapeId="0">
      <text>
        <r>
          <rPr>
            <sz val="7"/>
            <color indexed="81"/>
            <rFont val="Tahoma"/>
            <family val="2"/>
          </rPr>
          <t>Pricing is Php28.50, but 30% goes to Operating Expenses of Google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<sst xmlns="http://schemas.openxmlformats.org/spreadsheetml/2006/main" count="210" uniqueCount="62">
  <si>
    <t>Sale price @ unit</t>
  </si>
  <si>
    <t>Cat 1 TOTAL</t>
  </si>
  <si>
    <t>Cat 2 TOTAL</t>
  </si>
  <si>
    <t>Cat 3 TOTAL</t>
  </si>
  <si>
    <t>Cat 4 TOTAL</t>
  </si>
  <si>
    <t>Cat 5 TOTAL</t>
  </si>
  <si>
    <t>Cat 6 units sold</t>
  </si>
  <si>
    <t>Cat 6 TOTAL</t>
  </si>
  <si>
    <t>Twelve Month Sales Forecast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</si>
  <si>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</si>
  <si>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</si>
  <si>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</si>
  <si>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</si>
  <si>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</si>
  <si>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</si>
  <si>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</si>
  <si>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</si>
  <si>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</si>
  <si>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</si>
  <si>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</si>
  <si>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</si>
  <si>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</si>
  <si>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</si>
  <si>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</si>
  <si>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</si>
  <si>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</si>
  <si>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</si>
  <si>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</si>
  <si>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</si>
  <si>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Your Pesonal Stylist App (Free)</t>
  </si>
  <si>
    <t>Your Personal Stylist (Premium)</t>
  </si>
  <si>
    <t>Your Personal Stylist (Advertisements)</t>
  </si>
  <si>
    <t>Your Personal Stylist (Membership of Clothing Brands)</t>
  </si>
  <si>
    <t>Your Personal Stylist (Upgrade wardrobe capacity)</t>
  </si>
  <si>
    <t>YEAR</t>
  </si>
  <si>
    <t>TOTAL</t>
  </si>
  <si>
    <t>TOTAL # of Downloads</t>
  </si>
  <si>
    <t>MONTH</t>
  </si>
  <si>
    <t>YEAR 0 TOTAL</t>
  </si>
  <si>
    <t>YEAR 0.5 TOTAL</t>
  </si>
  <si>
    <t># of Downloads</t>
  </si>
  <si>
    <t>YPS Year Estimates using Zalora Records</t>
  </si>
  <si>
    <t>% + (Increase)</t>
  </si>
  <si>
    <t>% of Increase Distribution</t>
  </si>
  <si>
    <t>Estimated # of Downloads</t>
  </si>
  <si>
    <t>YEAR 0 Downloads</t>
  </si>
  <si>
    <t>YEAR 0.5 Downloads</t>
  </si>
  <si>
    <t>YEAR 1 Downloads</t>
  </si>
  <si>
    <t>YEAR 1 TOTAL</t>
  </si>
  <si>
    <t>YEAR 1.5 Downloads</t>
  </si>
  <si>
    <t>YEAR 1.5 TOTAL</t>
  </si>
  <si>
    <t>YEAR 2 Downloads</t>
  </si>
  <si>
    <t>YEAR 2 TOTAL</t>
  </si>
  <si>
    <t>YEAR 2.5 Downloads</t>
  </si>
  <si>
    <t>YEAR 3 Downloads</t>
  </si>
  <si>
    <t>YEAR 2.5 TOTAL</t>
  </si>
  <si>
    <t>YEAR 3 TOTAL</t>
  </si>
  <si>
    <t>YEAR 3.5 Downloads</t>
  </si>
  <si>
    <t>YEAR 3.5 TOTAL</t>
  </si>
  <si>
    <t>YEAR 4 Downloads</t>
  </si>
  <si>
    <t>YEAR 4 TOTAL</t>
  </si>
  <si>
    <t>Bridge Mobile Phils,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</si>
</sst>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[$-409]mmm\-yy;@"/>
    <numFmt numFmtId="166" formatCode="yyyy"/>
    <numFmt numFmtId="167" formatCode="[$-3409]dd\ mmmm\,\ yyyy;@"/>
  </numFmts>
  <fonts count="10" x14ac:knownFonts="1">
    <font>
      <sz val="10"/>
      <name val="Arial"/>
    </font>
    <font>
      <b/>
      <sz val="8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7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lightUp"/>
    </fill>
    <fill>
      <patternFill patternType="solid">
        <fgColor theme="8" tint="0.59999389629810485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 readingOrder="1"/>
    </xf>
    <xf numFmtId="1" fontId="2" fillId="3" borderId="2" xfId="0" applyNumberFormat="1" applyFont="1" applyFill="1" applyBorder="1" applyAlignment="1">
      <alignment wrapText="1" readingOrder="1"/>
    </xf>
    <xf numFmtId="1" fontId="2" fillId="3" borderId="2" xfId="0" applyNumberFormat="1" applyFont="1" applyFill="1" applyBorder="1" applyAlignment="1">
      <alignment horizontal="right"/>
    </xf>
    <xf numFmtId="4" fontId="2" fillId="3" borderId="2" xfId="0" applyNumberFormat="1" applyFont="1" applyFill="1" applyBorder="1" applyAlignment="1">
      <alignment wrapText="1" readingOrder="1"/>
    </xf>
    <xf numFmtId="3" fontId="2" fillId="4" borderId="2" xfId="0" applyNumberFormat="1" applyFont="1" applyFill="1" applyBorder="1" applyAlignment="1">
      <alignment horizontal="right" wrapText="1" readingOrder="1"/>
    </xf>
    <xf numFmtId="0" fontId="3" fillId="3" borderId="2" xfId="0" applyFont="1" applyFill="1" applyBorder="1" applyAlignment="1">
      <alignment vertical="center" wrapText="1" readingOrder="1"/>
    </xf>
    <xf numFmtId="3" fontId="2" fillId="3" borderId="1" xfId="0" applyNumberFormat="1" applyFont="1" applyFill="1" applyBorder="1" applyAlignment="1">
      <alignment wrapText="1" readingOrder="1"/>
    </xf>
    <xf numFmtId="3" fontId="2" fillId="3" borderId="2" xfId="0" applyNumberFormat="1" applyFont="1" applyFill="1" applyBorder="1" applyAlignment="1">
      <alignment horizontal="right" wrapText="1" readingOrder="1"/>
    </xf>
    <xf numFmtId="0" fontId="2" fillId="3" borderId="5" xfId="0" applyFont="1" applyFill="1" applyBorder="1" applyAlignment="1">
      <alignment vertical="center" wrapText="1" readingOrder="1"/>
    </xf>
    <xf numFmtId="3" fontId="2" fillId="3" borderId="0" xfId="0" applyNumberFormat="1" applyFont="1" applyFill="1" applyBorder="1" applyAlignment="1">
      <alignment wrapText="1" readingOrder="1"/>
    </xf>
    <xf numFmtId="3" fontId="2" fillId="3" borderId="4" xfId="0" applyNumberFormat="1" applyFont="1" applyFill="1" applyBorder="1" applyAlignment="1">
      <alignment horizontal="right" wrapText="1" readingOrder="1"/>
    </xf>
    <xf numFmtId="0" fontId="3" fillId="3" borderId="2" xfId="0" applyFont="1" applyFill="1" applyBorder="1" applyAlignment="1">
      <alignment horizontal="center" wrapText="1"/>
    </xf>
    <xf numFmtId="166" fontId="3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/>
    <xf numFmtId="1" fontId="2" fillId="3" borderId="1" xfId="0" applyNumberFormat="1" applyFont="1" applyFill="1" applyBorder="1"/>
    <xf numFmtId="3" fontId="2" fillId="3" borderId="2" xfId="0" applyNumberFormat="1" applyFont="1" applyFill="1" applyBorder="1" applyAlignment="1">
      <alignment wrapText="1" readingOrder="1"/>
    </xf>
    <xf numFmtId="3" fontId="2" fillId="3" borderId="5" xfId="0" applyNumberFormat="1" applyFont="1" applyFill="1" applyBorder="1" applyAlignment="1">
      <alignment wrapText="1" readingOrder="1"/>
    </xf>
    <xf numFmtId="3" fontId="2" fillId="3" borderId="4" xfId="0" applyNumberFormat="1" applyFont="1" applyFill="1" applyBorder="1" applyAlignment="1">
      <alignment wrapText="1" readingOrder="1"/>
    </xf>
    <xf numFmtId="164" fontId="2" fillId="3" borderId="2" xfId="0" applyNumberFormat="1" applyFont="1" applyFill="1" applyBorder="1" applyAlignment="1">
      <alignment wrapText="1" readingOrder="1"/>
    </xf>
    <xf numFmtId="164" fontId="2" fillId="3" borderId="5" xfId="0" applyNumberFormat="1" applyFont="1" applyFill="1" applyBorder="1" applyAlignment="1">
      <alignment wrapText="1" readingOrder="1"/>
    </xf>
    <xf numFmtId="164" fontId="2" fillId="3" borderId="0" xfId="0" applyNumberFormat="1" applyFont="1" applyFill="1" applyBorder="1" applyAlignment="1">
      <alignment wrapText="1" readingOrder="1"/>
    </xf>
    <xf numFmtId="164" fontId="2" fillId="3" borderId="4" xfId="0" applyNumberFormat="1" applyFont="1" applyFill="1" applyBorder="1" applyAlignment="1">
      <alignment wrapText="1" readingOrder="1"/>
    </xf>
    <xf numFmtId="3" fontId="2" fillId="3" borderId="3" xfId="0" applyNumberFormat="1" applyFont="1" applyFill="1" applyBorder="1" applyAlignment="1">
      <alignment wrapText="1" readingOrder="1"/>
    </xf>
    <xf numFmtId="0" fontId="3" fillId="5" borderId="2" xfId="0" applyFont="1" applyFill="1" applyBorder="1" applyAlignment="1">
      <alignment wrapText="1" readingOrder="1"/>
    </xf>
    <xf numFmtId="3" fontId="2" fillId="5" borderId="3" xfId="0" applyNumberFormat="1" applyFont="1" applyFill="1" applyBorder="1" applyAlignment="1">
      <alignment wrapText="1" readingOrder="1"/>
    </xf>
    <xf numFmtId="1" fontId="2" fillId="5" borderId="2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/>
    <xf numFmtId="0" fontId="0" fillId="3" borderId="2" xfId="0" applyFill="1" applyBorder="1"/>
    <xf numFmtId="0" fontId="0" fillId="8" borderId="2" xfId="0" applyFill="1" applyBorder="1"/>
    <xf numFmtId="167" fontId="2" fillId="0" borderId="0" xfId="0" applyNumberFormat="1" applyFont="1" applyFill="1"/>
    <xf numFmtId="0" fontId="8" fillId="8" borderId="2" xfId="0" applyFont="1" applyFill="1" applyBorder="1"/>
    <xf numFmtId="0" fontId="8" fillId="3" borderId="2" xfId="0" applyFont="1" applyFill="1" applyBorder="1"/>
    <xf numFmtId="0" fontId="8" fillId="7" borderId="2" xfId="0" applyFont="1" applyFill="1" applyBorder="1"/>
    <xf numFmtId="0" fontId="0" fillId="9" borderId="2" xfId="0" applyFill="1" applyBorder="1" applyAlignment="1">
      <alignment horizontal="center" vertical="center"/>
    </xf>
    <xf numFmtId="0" fontId="7" fillId="0" borderId="0" xfId="0" applyFont="1" applyAlignment="1"/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topLeftCell="A4" zoomScale="115" zoomScaleNormal="115" workbookViewId="0">
      <selection activeCell="B25" sqref="B25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4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15000</v>
      </c>
      <c r="C8" s="5">
        <v>25000</v>
      </c>
      <c r="D8" s="5">
        <v>25000</v>
      </c>
      <c r="E8" s="5">
        <v>35000</v>
      </c>
      <c r="F8" s="5">
        <v>37500</v>
      </c>
      <c r="G8" s="5">
        <v>62500</v>
      </c>
      <c r="H8" s="5">
        <v>62500</v>
      </c>
      <c r="I8" s="5">
        <v>87500</v>
      </c>
      <c r="J8" s="5">
        <v>60000</v>
      </c>
      <c r="K8" s="5">
        <v>100000</v>
      </c>
      <c r="L8" s="5">
        <v>100000</v>
      </c>
      <c r="M8" s="5">
        <v>140000</v>
      </c>
      <c r="N8" s="24">
        <f>SUM(B8:M8)</f>
        <v>750000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7950</v>
      </c>
      <c r="C10" s="4">
        <f>C8*C9</f>
        <v>13250</v>
      </c>
      <c r="D10" s="4">
        <f t="shared" ref="D10:S10" si="0">D8*D9</f>
        <v>13250</v>
      </c>
      <c r="E10" s="4">
        <f t="shared" si="0"/>
        <v>18550</v>
      </c>
      <c r="F10" s="4">
        <f t="shared" si="0"/>
        <v>19875</v>
      </c>
      <c r="G10" s="4">
        <f t="shared" si="0"/>
        <v>33125</v>
      </c>
      <c r="H10" s="4">
        <f t="shared" si="0"/>
        <v>33125</v>
      </c>
      <c r="I10" s="4">
        <f t="shared" si="0"/>
        <v>46375</v>
      </c>
      <c r="J10" s="4">
        <f t="shared" si="0"/>
        <v>31800</v>
      </c>
      <c r="K10" s="4">
        <f t="shared" si="0"/>
        <v>53000</v>
      </c>
      <c r="L10" s="4">
        <f t="shared" si="0"/>
        <v>53000</v>
      </c>
      <c r="M10" s="4">
        <f t="shared" si="0"/>
        <v>74200</v>
      </c>
      <c r="N10" s="22">
        <f>SUM(B10:M10)</f>
        <v>397500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1500</v>
      </c>
      <c r="C12" s="6">
        <f t="shared" ref="C12:G12" si="1">C8*0.1</f>
        <v>2500</v>
      </c>
      <c r="D12" s="6">
        <f t="shared" si="1"/>
        <v>2500</v>
      </c>
      <c r="E12" s="6">
        <f t="shared" si="1"/>
        <v>3500</v>
      </c>
      <c r="F12" s="6">
        <f t="shared" si="1"/>
        <v>3750</v>
      </c>
      <c r="G12" s="6">
        <f t="shared" si="1"/>
        <v>6250</v>
      </c>
      <c r="H12" s="6">
        <f>H8*0.15</f>
        <v>9375</v>
      </c>
      <c r="I12" s="6">
        <f t="shared" ref="I12:M12" si="2">I8*0.15</f>
        <v>13125</v>
      </c>
      <c r="J12" s="6">
        <f t="shared" si="2"/>
        <v>9000</v>
      </c>
      <c r="K12" s="6">
        <f t="shared" si="2"/>
        <v>15000</v>
      </c>
      <c r="L12" s="6">
        <f t="shared" si="2"/>
        <v>15000</v>
      </c>
      <c r="M12" s="6">
        <f t="shared" si="2"/>
        <v>21000</v>
      </c>
      <c r="N12" s="24">
        <f>SUM(B12:M12)</f>
        <v>102500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70</v>
      </c>
      <c r="C13" s="32">
        <v>70</v>
      </c>
      <c r="D13" s="32">
        <v>70</v>
      </c>
      <c r="E13" s="32">
        <v>70</v>
      </c>
      <c r="F13" s="32">
        <v>70</v>
      </c>
      <c r="G13" s="32">
        <v>70</v>
      </c>
      <c r="H13" s="32">
        <v>70</v>
      </c>
      <c r="I13" s="32">
        <v>70</v>
      </c>
      <c r="J13" s="32">
        <v>70</v>
      </c>
      <c r="K13" s="32">
        <v>70</v>
      </c>
      <c r="L13" s="32">
        <v>70</v>
      </c>
      <c r="M13" s="32">
        <v>70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105000</v>
      </c>
      <c r="C14" s="3">
        <f t="shared" ref="C14:S14" si="3">C12*C13</f>
        <v>175000</v>
      </c>
      <c r="D14" s="3">
        <f t="shared" si="3"/>
        <v>175000</v>
      </c>
      <c r="E14" s="3">
        <f t="shared" si="3"/>
        <v>245000</v>
      </c>
      <c r="F14" s="3">
        <f t="shared" si="3"/>
        <v>262500</v>
      </c>
      <c r="G14" s="3">
        <f t="shared" si="3"/>
        <v>437500</v>
      </c>
      <c r="H14" s="3">
        <f t="shared" si="3"/>
        <v>656250</v>
      </c>
      <c r="I14" s="3">
        <f t="shared" si="3"/>
        <v>918750</v>
      </c>
      <c r="J14" s="3">
        <f t="shared" si="3"/>
        <v>630000</v>
      </c>
      <c r="K14" s="3">
        <f t="shared" si="3"/>
        <v>1050000</v>
      </c>
      <c r="L14" s="3">
        <f t="shared" si="3"/>
        <v>1050000</v>
      </c>
      <c r="M14" s="3">
        <f t="shared" si="3"/>
        <v>1470000</v>
      </c>
      <c r="N14" s="22">
        <f>SUM(B14:M14)</f>
        <v>7175000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5</v>
      </c>
      <c r="C16" s="6">
        <v>8</v>
      </c>
      <c r="D16" s="6">
        <v>10</v>
      </c>
      <c r="E16" s="6">
        <v>10</v>
      </c>
      <c r="F16" s="6">
        <v>12</v>
      </c>
      <c r="G16" s="6">
        <v>15</v>
      </c>
      <c r="H16" s="6">
        <v>15</v>
      </c>
      <c r="I16" s="6">
        <v>15</v>
      </c>
      <c r="J16" s="6">
        <v>15</v>
      </c>
      <c r="K16" s="6">
        <v>15</v>
      </c>
      <c r="L16" s="6">
        <v>15</v>
      </c>
      <c r="M16" s="6">
        <v>13</v>
      </c>
      <c r="N16" s="24">
        <f>SUM(B16:M16)</f>
        <v>148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2500</v>
      </c>
      <c r="C18" s="3">
        <f t="shared" ref="C18:M18" si="4">C16*C17</f>
        <v>4000</v>
      </c>
      <c r="D18" s="3">
        <f t="shared" si="4"/>
        <v>5000</v>
      </c>
      <c r="E18" s="3">
        <f t="shared" si="4"/>
        <v>5000</v>
      </c>
      <c r="F18" s="3">
        <f t="shared" si="4"/>
        <v>6000</v>
      </c>
      <c r="G18" s="3">
        <f t="shared" si="4"/>
        <v>15000</v>
      </c>
      <c r="H18" s="3">
        <f t="shared" si="4"/>
        <v>15000</v>
      </c>
      <c r="I18" s="3">
        <f t="shared" si="4"/>
        <v>15000</v>
      </c>
      <c r="J18" s="3">
        <f t="shared" si="4"/>
        <v>15000</v>
      </c>
      <c r="K18" s="3">
        <f t="shared" si="4"/>
        <v>15000</v>
      </c>
      <c r="L18" s="3">
        <f t="shared" si="4"/>
        <v>15000</v>
      </c>
      <c r="M18" s="3">
        <f t="shared" si="4"/>
        <v>13000</v>
      </c>
      <c r="N18" s="22">
        <f>SUM(B18:M18)</f>
        <v>125500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2</v>
      </c>
      <c r="C20" s="6">
        <f t="shared" ref="C20:M20" si="6">C16*0.4</f>
        <v>3.2</v>
      </c>
      <c r="D20" s="6">
        <f t="shared" si="6"/>
        <v>4</v>
      </c>
      <c r="E20" s="6">
        <f t="shared" si="6"/>
        <v>4</v>
      </c>
      <c r="F20" s="6">
        <f t="shared" si="6"/>
        <v>4.8000000000000007</v>
      </c>
      <c r="G20" s="6">
        <f t="shared" si="6"/>
        <v>6</v>
      </c>
      <c r="H20" s="6">
        <f t="shared" si="6"/>
        <v>6</v>
      </c>
      <c r="I20" s="6">
        <f t="shared" si="6"/>
        <v>6</v>
      </c>
      <c r="J20" s="6">
        <f t="shared" si="6"/>
        <v>6</v>
      </c>
      <c r="K20" s="6">
        <f t="shared" si="6"/>
        <v>6</v>
      </c>
      <c r="L20" s="6">
        <f t="shared" si="6"/>
        <v>6</v>
      </c>
      <c r="M20" s="6">
        <f t="shared" si="6"/>
        <v>5.2</v>
      </c>
      <c r="N20" s="24">
        <f>SUM(B20:M20)</f>
        <v>59.2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600</v>
      </c>
      <c r="C22" s="3">
        <f t="shared" ref="C22:M22" si="7">C20*C21</f>
        <v>960</v>
      </c>
      <c r="D22" s="3">
        <f t="shared" si="7"/>
        <v>1200</v>
      </c>
      <c r="E22" s="3">
        <f t="shared" si="7"/>
        <v>1200</v>
      </c>
      <c r="F22" s="3">
        <f t="shared" si="7"/>
        <v>1440.0000000000002</v>
      </c>
      <c r="G22" s="3">
        <f t="shared" si="7"/>
        <v>1800</v>
      </c>
      <c r="H22" s="3">
        <f t="shared" si="7"/>
        <v>1800</v>
      </c>
      <c r="I22" s="3">
        <f t="shared" si="7"/>
        <v>1800</v>
      </c>
      <c r="J22" s="3">
        <f t="shared" si="7"/>
        <v>1800</v>
      </c>
      <c r="K22" s="3">
        <f t="shared" si="7"/>
        <v>1800</v>
      </c>
      <c r="L22" s="3">
        <f t="shared" si="7"/>
        <v>1800</v>
      </c>
      <c r="M22" s="3">
        <f t="shared" si="7"/>
        <v>1560</v>
      </c>
      <c r="N22" s="22">
        <f>SUM(B22:M22)</f>
        <v>17760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2250</v>
      </c>
      <c r="C24" s="6">
        <f t="shared" ref="C24:G24" si="9">C8*0.15</f>
        <v>3750</v>
      </c>
      <c r="D24" s="6">
        <f t="shared" si="9"/>
        <v>3750</v>
      </c>
      <c r="E24" s="6">
        <f t="shared" si="9"/>
        <v>5250</v>
      </c>
      <c r="F24" s="6">
        <f t="shared" si="9"/>
        <v>5625</v>
      </c>
      <c r="G24" s="6">
        <f t="shared" si="9"/>
        <v>9375</v>
      </c>
      <c r="H24" s="6">
        <f>H8*0.2</f>
        <v>12500</v>
      </c>
      <c r="I24" s="6">
        <f t="shared" ref="I24:M24" si="10">I8*0.2</f>
        <v>17500</v>
      </c>
      <c r="J24" s="6">
        <f t="shared" si="10"/>
        <v>12000</v>
      </c>
      <c r="K24" s="6">
        <f t="shared" si="10"/>
        <v>20000</v>
      </c>
      <c r="L24" s="6">
        <f t="shared" si="10"/>
        <v>20000</v>
      </c>
      <c r="M24" s="6">
        <f t="shared" si="10"/>
        <v>28000</v>
      </c>
      <c r="N24" s="24">
        <f>SUM(B24:M24)</f>
        <v>140000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45000</v>
      </c>
      <c r="C26" s="3">
        <f t="shared" ref="C26:S26" si="11">C24*C25</f>
        <v>75000</v>
      </c>
      <c r="D26" s="3">
        <f t="shared" si="11"/>
        <v>75000</v>
      </c>
      <c r="E26" s="3">
        <f t="shared" si="11"/>
        <v>105000</v>
      </c>
      <c r="F26" s="3">
        <f t="shared" si="11"/>
        <v>112500</v>
      </c>
      <c r="G26" s="3">
        <f t="shared" si="11"/>
        <v>187500</v>
      </c>
      <c r="H26" s="3">
        <f t="shared" si="11"/>
        <v>250000</v>
      </c>
      <c r="I26" s="3">
        <f t="shared" si="11"/>
        <v>350000</v>
      </c>
      <c r="J26" s="3">
        <f t="shared" si="11"/>
        <v>240000</v>
      </c>
      <c r="K26" s="3">
        <f t="shared" si="11"/>
        <v>400000</v>
      </c>
      <c r="L26" s="3">
        <f t="shared" si="11"/>
        <v>400000</v>
      </c>
      <c r="M26" s="3">
        <f t="shared" si="11"/>
        <v>560000</v>
      </c>
      <c r="N26" s="22">
        <f>SUM(B26:M26)</f>
        <v>2800000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161050</v>
      </c>
      <c r="C36" s="60">
        <f t="shared" ref="C36:S36" si="15">(C10+C14+C18+C22+C26+C30+C34)</f>
        <v>268210</v>
      </c>
      <c r="D36" s="60">
        <f t="shared" si="15"/>
        <v>269450</v>
      </c>
      <c r="E36" s="60">
        <f t="shared" si="15"/>
        <v>374750</v>
      </c>
      <c r="F36" s="60">
        <f t="shared" si="15"/>
        <v>402315</v>
      </c>
      <c r="G36" s="60">
        <f t="shared" si="15"/>
        <v>674925</v>
      </c>
      <c r="H36" s="60">
        <f t="shared" si="15"/>
        <v>956175</v>
      </c>
      <c r="I36" s="60">
        <f t="shared" si="15"/>
        <v>1331925</v>
      </c>
      <c r="J36" s="60">
        <f t="shared" si="15"/>
        <v>918600</v>
      </c>
      <c r="K36" s="60">
        <f t="shared" si="15"/>
        <v>1519800</v>
      </c>
      <c r="L36" s="60">
        <f t="shared" si="15"/>
        <v>1519800</v>
      </c>
      <c r="M36" s="60">
        <f t="shared" si="15"/>
        <v>2118760</v>
      </c>
      <c r="N36" s="61">
        <f>SUM(B36:M36)</f>
        <v>10515760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honeticPr fontId="4" type="noConversion"/>
  <pageMargins left="0" right="0" top="1" bottom="1" header="0.5" footer="0.5"/>
  <pageSetup scale="8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115" zoomScaleNormal="115" workbookViewId="0">
      <selection activeCell="B13" sqref="B13:M13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4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60000</v>
      </c>
      <c r="C8" s="5">
        <v>92000</v>
      </c>
      <c r="D8" s="5">
        <v>108000</v>
      </c>
      <c r="E8" s="5">
        <v>140000</v>
      </c>
      <c r="F8" s="5">
        <v>75000</v>
      </c>
      <c r="G8" s="5">
        <v>125000</v>
      </c>
      <c r="H8" s="5">
        <v>125000</v>
      </c>
      <c r="I8" s="5">
        <v>175000</v>
      </c>
      <c r="J8" s="5">
        <v>90000</v>
      </c>
      <c r="K8" s="5">
        <v>150000</v>
      </c>
      <c r="L8" s="5">
        <v>150000</v>
      </c>
      <c r="M8" s="5">
        <v>210000</v>
      </c>
      <c r="N8" s="24">
        <f>SUM(B8:M8)</f>
        <v>1500000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31800</v>
      </c>
      <c r="C10" s="4">
        <f>C8*C9</f>
        <v>48760</v>
      </c>
      <c r="D10" s="4">
        <f t="shared" ref="D10:S10" si="0">D8*D9</f>
        <v>57240</v>
      </c>
      <c r="E10" s="4">
        <f t="shared" si="0"/>
        <v>74200</v>
      </c>
      <c r="F10" s="4">
        <f t="shared" si="0"/>
        <v>39750</v>
      </c>
      <c r="G10" s="4">
        <f t="shared" si="0"/>
        <v>66250</v>
      </c>
      <c r="H10" s="4">
        <f t="shared" si="0"/>
        <v>66250</v>
      </c>
      <c r="I10" s="4">
        <f t="shared" si="0"/>
        <v>92750</v>
      </c>
      <c r="J10" s="4">
        <f t="shared" si="0"/>
        <v>47700</v>
      </c>
      <c r="K10" s="4">
        <f t="shared" si="0"/>
        <v>79500</v>
      </c>
      <c r="L10" s="4">
        <f t="shared" si="0"/>
        <v>79500</v>
      </c>
      <c r="M10" s="4">
        <f t="shared" si="0"/>
        <v>111300</v>
      </c>
      <c r="N10" s="22">
        <f>SUM(B10:M10)</f>
        <v>795000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6000</v>
      </c>
      <c r="C12" s="6">
        <f t="shared" ref="C12:G12" si="1">C8*0.1</f>
        <v>9200</v>
      </c>
      <c r="D12" s="6">
        <f t="shared" si="1"/>
        <v>10800</v>
      </c>
      <c r="E12" s="6">
        <f t="shared" si="1"/>
        <v>14000</v>
      </c>
      <c r="F12" s="6">
        <f t="shared" si="1"/>
        <v>7500</v>
      </c>
      <c r="G12" s="6">
        <f t="shared" si="1"/>
        <v>12500</v>
      </c>
      <c r="H12" s="6">
        <f>H8*0.15</f>
        <v>18750</v>
      </c>
      <c r="I12" s="6">
        <f t="shared" ref="I12:M12" si="2">I8*0.15</f>
        <v>26250</v>
      </c>
      <c r="J12" s="6">
        <f t="shared" si="2"/>
        <v>13500</v>
      </c>
      <c r="K12" s="6">
        <f t="shared" si="2"/>
        <v>22500</v>
      </c>
      <c r="L12" s="6">
        <f t="shared" si="2"/>
        <v>22500</v>
      </c>
      <c r="M12" s="6">
        <f t="shared" si="2"/>
        <v>31500</v>
      </c>
      <c r="N12" s="24">
        <f>SUM(B12:M12)</f>
        <v>195000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70</v>
      </c>
      <c r="C13" s="32">
        <v>70</v>
      </c>
      <c r="D13" s="32">
        <v>70</v>
      </c>
      <c r="E13" s="32">
        <v>70</v>
      </c>
      <c r="F13" s="32">
        <v>70</v>
      </c>
      <c r="G13" s="32">
        <v>70</v>
      </c>
      <c r="H13" s="32">
        <v>70</v>
      </c>
      <c r="I13" s="32">
        <v>70</v>
      </c>
      <c r="J13" s="32">
        <v>70</v>
      </c>
      <c r="K13" s="32">
        <v>70</v>
      </c>
      <c r="L13" s="32">
        <v>70</v>
      </c>
      <c r="M13" s="32">
        <v>70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420000</v>
      </c>
      <c r="C14" s="3">
        <f t="shared" ref="C14:S14" si="3">C12*C13</f>
        <v>644000</v>
      </c>
      <c r="D14" s="3">
        <f t="shared" si="3"/>
        <v>756000</v>
      </c>
      <c r="E14" s="3">
        <f t="shared" si="3"/>
        <v>980000</v>
      </c>
      <c r="F14" s="3">
        <f t="shared" si="3"/>
        <v>525000</v>
      </c>
      <c r="G14" s="3">
        <f t="shared" si="3"/>
        <v>875000</v>
      </c>
      <c r="H14" s="3">
        <f t="shared" si="3"/>
        <v>1312500</v>
      </c>
      <c r="I14" s="3">
        <f t="shared" si="3"/>
        <v>1837500</v>
      </c>
      <c r="J14" s="3">
        <f t="shared" si="3"/>
        <v>945000</v>
      </c>
      <c r="K14" s="3">
        <f t="shared" si="3"/>
        <v>1575000</v>
      </c>
      <c r="L14" s="3">
        <f t="shared" si="3"/>
        <v>1575000</v>
      </c>
      <c r="M14" s="3">
        <f t="shared" si="3"/>
        <v>2205000</v>
      </c>
      <c r="N14" s="22">
        <f>SUM(B14:M14)</f>
        <v>13650000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7</v>
      </c>
      <c r="C16" s="6">
        <v>10</v>
      </c>
      <c r="D16" s="6">
        <v>12</v>
      </c>
      <c r="E16" s="6">
        <v>12</v>
      </c>
      <c r="F16" s="6">
        <v>14</v>
      </c>
      <c r="G16" s="6">
        <v>17</v>
      </c>
      <c r="H16" s="6">
        <v>17</v>
      </c>
      <c r="I16" s="6">
        <v>17</v>
      </c>
      <c r="J16" s="6">
        <v>17</v>
      </c>
      <c r="K16" s="6">
        <v>17</v>
      </c>
      <c r="L16" s="6">
        <v>17</v>
      </c>
      <c r="M16" s="6">
        <v>15</v>
      </c>
      <c r="N16" s="24">
        <f>SUM(B16:M16)</f>
        <v>172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3500</v>
      </c>
      <c r="C18" s="3">
        <f t="shared" ref="C18:M18" si="4">C16*C17</f>
        <v>5000</v>
      </c>
      <c r="D18" s="3">
        <f t="shared" si="4"/>
        <v>6000</v>
      </c>
      <c r="E18" s="3">
        <f t="shared" si="4"/>
        <v>6000</v>
      </c>
      <c r="F18" s="3">
        <f t="shared" si="4"/>
        <v>7000</v>
      </c>
      <c r="G18" s="3">
        <f t="shared" si="4"/>
        <v>17000</v>
      </c>
      <c r="H18" s="3">
        <f t="shared" si="4"/>
        <v>17000</v>
      </c>
      <c r="I18" s="3">
        <f t="shared" si="4"/>
        <v>17000</v>
      </c>
      <c r="J18" s="3">
        <f t="shared" si="4"/>
        <v>17000</v>
      </c>
      <c r="K18" s="3">
        <f t="shared" si="4"/>
        <v>17000</v>
      </c>
      <c r="L18" s="3">
        <f t="shared" si="4"/>
        <v>17000</v>
      </c>
      <c r="M18" s="3">
        <f t="shared" si="4"/>
        <v>15000</v>
      </c>
      <c r="N18" s="22">
        <f>SUM(B18:M18)</f>
        <v>144500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2.8000000000000003</v>
      </c>
      <c r="C20" s="6">
        <f t="shared" ref="C20:M20" si="6">C16*0.4</f>
        <v>4</v>
      </c>
      <c r="D20" s="6">
        <f t="shared" si="6"/>
        <v>4.8000000000000007</v>
      </c>
      <c r="E20" s="6">
        <f t="shared" si="6"/>
        <v>4.8000000000000007</v>
      </c>
      <c r="F20" s="6">
        <f t="shared" si="6"/>
        <v>5.6000000000000005</v>
      </c>
      <c r="G20" s="6">
        <f t="shared" si="6"/>
        <v>6.8000000000000007</v>
      </c>
      <c r="H20" s="6">
        <f t="shared" si="6"/>
        <v>6.8000000000000007</v>
      </c>
      <c r="I20" s="6">
        <f t="shared" si="6"/>
        <v>6.8000000000000007</v>
      </c>
      <c r="J20" s="6">
        <f t="shared" si="6"/>
        <v>6.8000000000000007</v>
      </c>
      <c r="K20" s="6">
        <f t="shared" si="6"/>
        <v>6.8000000000000007</v>
      </c>
      <c r="L20" s="6">
        <f t="shared" si="6"/>
        <v>6.8000000000000007</v>
      </c>
      <c r="M20" s="6">
        <f t="shared" si="6"/>
        <v>6</v>
      </c>
      <c r="N20" s="24">
        <f>SUM(B20:M20)</f>
        <v>68.8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840.00000000000011</v>
      </c>
      <c r="C22" s="3">
        <f t="shared" ref="C22:M22" si="7">C20*C21</f>
        <v>1200</v>
      </c>
      <c r="D22" s="3">
        <f t="shared" si="7"/>
        <v>1440.0000000000002</v>
      </c>
      <c r="E22" s="3">
        <f t="shared" si="7"/>
        <v>1440.0000000000002</v>
      </c>
      <c r="F22" s="3">
        <f t="shared" si="7"/>
        <v>1680.0000000000002</v>
      </c>
      <c r="G22" s="3">
        <f t="shared" si="7"/>
        <v>2040.0000000000002</v>
      </c>
      <c r="H22" s="3">
        <f t="shared" si="7"/>
        <v>2040.0000000000002</v>
      </c>
      <c r="I22" s="3">
        <f t="shared" si="7"/>
        <v>2040.0000000000002</v>
      </c>
      <c r="J22" s="3">
        <f t="shared" si="7"/>
        <v>2040.0000000000002</v>
      </c>
      <c r="K22" s="3">
        <f t="shared" si="7"/>
        <v>2040.0000000000002</v>
      </c>
      <c r="L22" s="3">
        <f t="shared" si="7"/>
        <v>2040.0000000000002</v>
      </c>
      <c r="M22" s="3">
        <f t="shared" si="7"/>
        <v>1800</v>
      </c>
      <c r="N22" s="22">
        <f>SUM(B22:M22)</f>
        <v>20640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9000</v>
      </c>
      <c r="C24" s="6">
        <f t="shared" ref="C24:G24" si="9">C8*0.15</f>
        <v>13800</v>
      </c>
      <c r="D24" s="6">
        <f t="shared" si="9"/>
        <v>16200</v>
      </c>
      <c r="E24" s="6">
        <f t="shared" si="9"/>
        <v>21000</v>
      </c>
      <c r="F24" s="6">
        <f t="shared" si="9"/>
        <v>11250</v>
      </c>
      <c r="G24" s="6">
        <f t="shared" si="9"/>
        <v>18750</v>
      </c>
      <c r="H24" s="6">
        <f>H8*0.2</f>
        <v>25000</v>
      </c>
      <c r="I24" s="6">
        <f t="shared" ref="I24:M24" si="10">I8*0.2</f>
        <v>35000</v>
      </c>
      <c r="J24" s="6">
        <f t="shared" si="10"/>
        <v>18000</v>
      </c>
      <c r="K24" s="6">
        <f t="shared" si="10"/>
        <v>30000</v>
      </c>
      <c r="L24" s="6">
        <f t="shared" si="10"/>
        <v>30000</v>
      </c>
      <c r="M24" s="6">
        <f t="shared" si="10"/>
        <v>42000</v>
      </c>
      <c r="N24" s="24">
        <f>SUM(B24:M24)</f>
        <v>270000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180000</v>
      </c>
      <c r="C26" s="3">
        <f t="shared" ref="C26:S26" si="11">C24*C25</f>
        <v>276000</v>
      </c>
      <c r="D26" s="3">
        <f t="shared" si="11"/>
        <v>324000</v>
      </c>
      <c r="E26" s="3">
        <f t="shared" si="11"/>
        <v>420000</v>
      </c>
      <c r="F26" s="3">
        <f t="shared" si="11"/>
        <v>225000</v>
      </c>
      <c r="G26" s="3">
        <f t="shared" si="11"/>
        <v>375000</v>
      </c>
      <c r="H26" s="3">
        <f t="shared" si="11"/>
        <v>500000</v>
      </c>
      <c r="I26" s="3">
        <f t="shared" si="11"/>
        <v>700000</v>
      </c>
      <c r="J26" s="3">
        <f t="shared" si="11"/>
        <v>360000</v>
      </c>
      <c r="K26" s="3">
        <f t="shared" si="11"/>
        <v>600000</v>
      </c>
      <c r="L26" s="3">
        <f t="shared" si="11"/>
        <v>600000</v>
      </c>
      <c r="M26" s="3">
        <f t="shared" si="11"/>
        <v>840000</v>
      </c>
      <c r="N26" s="22">
        <f>SUM(B26:M26)</f>
        <v>5400000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636140</v>
      </c>
      <c r="C36" s="60">
        <f t="shared" ref="C36:S36" si="15">(C10+C14+C18+C22+C26+C30+C34)</f>
        <v>974960</v>
      </c>
      <c r="D36" s="60">
        <f t="shared" si="15"/>
        <v>1144680</v>
      </c>
      <c r="E36" s="60">
        <f t="shared" si="15"/>
        <v>1481640</v>
      </c>
      <c r="F36" s="60">
        <f t="shared" si="15"/>
        <v>798430</v>
      </c>
      <c r="G36" s="60">
        <f t="shared" si="15"/>
        <v>1335290</v>
      </c>
      <c r="H36" s="60">
        <f t="shared" si="15"/>
        <v>1897790</v>
      </c>
      <c r="I36" s="60">
        <f t="shared" si="15"/>
        <v>2649290</v>
      </c>
      <c r="J36" s="60">
        <f t="shared" si="15"/>
        <v>1371740</v>
      </c>
      <c r="K36" s="60">
        <f t="shared" si="15"/>
        <v>2273540</v>
      </c>
      <c r="L36" s="60">
        <f t="shared" si="15"/>
        <v>2273540</v>
      </c>
      <c r="M36" s="60">
        <f t="shared" si="15"/>
        <v>3173100</v>
      </c>
      <c r="N36" s="61">
        <f>SUM(B36:M36)</f>
        <v>20010140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85" zoomScaleNormal="85" workbookViewId="0">
      <selection activeCell="B13" sqref="B13:M13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4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90000</v>
      </c>
      <c r="C8" s="5">
        <v>138000</v>
      </c>
      <c r="D8" s="5">
        <v>162000</v>
      </c>
      <c r="E8" s="5">
        <v>210000</v>
      </c>
      <c r="F8" s="5">
        <v>135000</v>
      </c>
      <c r="G8" s="5">
        <v>225000</v>
      </c>
      <c r="H8" s="5">
        <v>225000</v>
      </c>
      <c r="I8" s="5">
        <v>315000</v>
      </c>
      <c r="J8" s="5">
        <v>150000</v>
      </c>
      <c r="K8" s="5">
        <v>250000</v>
      </c>
      <c r="L8" s="5">
        <v>250000</v>
      </c>
      <c r="M8" s="5">
        <v>350000</v>
      </c>
      <c r="N8" s="24">
        <f>SUM(B8:M8)</f>
        <v>2500000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47700</v>
      </c>
      <c r="C10" s="4">
        <f>C8*C9</f>
        <v>73140</v>
      </c>
      <c r="D10" s="4">
        <f t="shared" ref="D10:S10" si="0">D8*D9</f>
        <v>85860</v>
      </c>
      <c r="E10" s="4">
        <f t="shared" si="0"/>
        <v>111300</v>
      </c>
      <c r="F10" s="4">
        <f t="shared" si="0"/>
        <v>71550</v>
      </c>
      <c r="G10" s="4">
        <f t="shared" si="0"/>
        <v>119250</v>
      </c>
      <c r="H10" s="4">
        <f t="shared" si="0"/>
        <v>119250</v>
      </c>
      <c r="I10" s="4">
        <f t="shared" si="0"/>
        <v>166950</v>
      </c>
      <c r="J10" s="4">
        <f t="shared" si="0"/>
        <v>79500</v>
      </c>
      <c r="K10" s="4">
        <f t="shared" si="0"/>
        <v>132500</v>
      </c>
      <c r="L10" s="4">
        <f t="shared" si="0"/>
        <v>132500</v>
      </c>
      <c r="M10" s="4">
        <f t="shared" si="0"/>
        <v>185500</v>
      </c>
      <c r="N10" s="22">
        <f>SUM(B10:M10)</f>
        <v>1325000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9000</v>
      </c>
      <c r="C12" s="6">
        <f t="shared" ref="C12:G12" si="1">C8*0.1</f>
        <v>13800</v>
      </c>
      <c r="D12" s="6">
        <f t="shared" si="1"/>
        <v>16200</v>
      </c>
      <c r="E12" s="6">
        <f t="shared" si="1"/>
        <v>21000</v>
      </c>
      <c r="F12" s="6">
        <f t="shared" si="1"/>
        <v>13500</v>
      </c>
      <c r="G12" s="6">
        <f t="shared" si="1"/>
        <v>22500</v>
      </c>
      <c r="H12" s="6">
        <f>H8*0.15</f>
        <v>33750</v>
      </c>
      <c r="I12" s="6">
        <f t="shared" ref="I12:M12" si="2">I8*0.15</f>
        <v>47250</v>
      </c>
      <c r="J12" s="6">
        <f t="shared" si="2"/>
        <v>22500</v>
      </c>
      <c r="K12" s="6">
        <f t="shared" si="2"/>
        <v>37500</v>
      </c>
      <c r="L12" s="6">
        <f t="shared" si="2"/>
        <v>37500</v>
      </c>
      <c r="M12" s="6">
        <f t="shared" si="2"/>
        <v>52500</v>
      </c>
      <c r="N12" s="24">
        <f>SUM(B12:M12)</f>
        <v>327000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70</v>
      </c>
      <c r="C13" s="32">
        <v>70</v>
      </c>
      <c r="D13" s="32">
        <v>70</v>
      </c>
      <c r="E13" s="32">
        <v>70</v>
      </c>
      <c r="F13" s="32">
        <v>70</v>
      </c>
      <c r="G13" s="32">
        <v>70</v>
      </c>
      <c r="H13" s="32">
        <v>70</v>
      </c>
      <c r="I13" s="32">
        <v>70</v>
      </c>
      <c r="J13" s="32">
        <v>70</v>
      </c>
      <c r="K13" s="32">
        <v>70</v>
      </c>
      <c r="L13" s="32">
        <v>70</v>
      </c>
      <c r="M13" s="32">
        <v>70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630000</v>
      </c>
      <c r="C14" s="3">
        <f t="shared" ref="C14:S14" si="3">C12*C13</f>
        <v>966000</v>
      </c>
      <c r="D14" s="3">
        <f t="shared" si="3"/>
        <v>1134000</v>
      </c>
      <c r="E14" s="3">
        <f t="shared" si="3"/>
        <v>1470000</v>
      </c>
      <c r="F14" s="3">
        <f t="shared" si="3"/>
        <v>945000</v>
      </c>
      <c r="G14" s="3">
        <f t="shared" si="3"/>
        <v>1575000</v>
      </c>
      <c r="H14" s="3">
        <f t="shared" si="3"/>
        <v>2362500</v>
      </c>
      <c r="I14" s="3">
        <f t="shared" si="3"/>
        <v>3307500</v>
      </c>
      <c r="J14" s="3">
        <f t="shared" si="3"/>
        <v>1575000</v>
      </c>
      <c r="K14" s="3">
        <f t="shared" si="3"/>
        <v>2625000</v>
      </c>
      <c r="L14" s="3">
        <f t="shared" si="3"/>
        <v>2625000</v>
      </c>
      <c r="M14" s="3">
        <f t="shared" si="3"/>
        <v>3675000</v>
      </c>
      <c r="N14" s="22">
        <f>SUM(B14:M14)</f>
        <v>22890000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9</v>
      </c>
      <c r="C16" s="6">
        <v>12</v>
      </c>
      <c r="D16" s="6">
        <v>14</v>
      </c>
      <c r="E16" s="6">
        <v>144</v>
      </c>
      <c r="F16" s="6">
        <v>16</v>
      </c>
      <c r="G16" s="6">
        <v>19</v>
      </c>
      <c r="H16" s="6">
        <v>19</v>
      </c>
      <c r="I16" s="6">
        <v>19</v>
      </c>
      <c r="J16" s="6">
        <v>19</v>
      </c>
      <c r="K16" s="6">
        <v>19</v>
      </c>
      <c r="L16" s="6">
        <v>19</v>
      </c>
      <c r="M16" s="6">
        <v>17</v>
      </c>
      <c r="N16" s="24">
        <f>SUM(B16:M16)</f>
        <v>326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4500</v>
      </c>
      <c r="C18" s="3">
        <f t="shared" ref="C18:M18" si="4">C16*C17</f>
        <v>6000</v>
      </c>
      <c r="D18" s="3">
        <f t="shared" si="4"/>
        <v>7000</v>
      </c>
      <c r="E18" s="3">
        <f t="shared" si="4"/>
        <v>72000</v>
      </c>
      <c r="F18" s="3">
        <f t="shared" si="4"/>
        <v>8000</v>
      </c>
      <c r="G18" s="3">
        <f t="shared" si="4"/>
        <v>19000</v>
      </c>
      <c r="H18" s="3">
        <f t="shared" si="4"/>
        <v>19000</v>
      </c>
      <c r="I18" s="3">
        <f t="shared" si="4"/>
        <v>19000</v>
      </c>
      <c r="J18" s="3">
        <f t="shared" si="4"/>
        <v>19000</v>
      </c>
      <c r="K18" s="3">
        <f t="shared" si="4"/>
        <v>19000</v>
      </c>
      <c r="L18" s="3">
        <f t="shared" si="4"/>
        <v>19000</v>
      </c>
      <c r="M18" s="3">
        <f t="shared" si="4"/>
        <v>17000</v>
      </c>
      <c r="N18" s="22">
        <f>SUM(B18:M18)</f>
        <v>228500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3.6</v>
      </c>
      <c r="C20" s="6">
        <f t="shared" ref="C20:M20" si="6">C16*0.4</f>
        <v>4.8000000000000007</v>
      </c>
      <c r="D20" s="6">
        <f t="shared" si="6"/>
        <v>5.6000000000000005</v>
      </c>
      <c r="E20" s="6">
        <f t="shared" si="6"/>
        <v>57.6</v>
      </c>
      <c r="F20" s="6">
        <f t="shared" si="6"/>
        <v>6.4</v>
      </c>
      <c r="G20" s="6">
        <f t="shared" si="6"/>
        <v>7.6000000000000005</v>
      </c>
      <c r="H20" s="6">
        <f t="shared" si="6"/>
        <v>7.6000000000000005</v>
      </c>
      <c r="I20" s="6">
        <f t="shared" si="6"/>
        <v>7.6000000000000005</v>
      </c>
      <c r="J20" s="6">
        <f t="shared" si="6"/>
        <v>7.6000000000000005</v>
      </c>
      <c r="K20" s="6">
        <f t="shared" si="6"/>
        <v>7.6000000000000005</v>
      </c>
      <c r="L20" s="6">
        <f t="shared" si="6"/>
        <v>7.6000000000000005</v>
      </c>
      <c r="M20" s="6">
        <f t="shared" si="6"/>
        <v>6.8000000000000007</v>
      </c>
      <c r="N20" s="24">
        <f>SUM(B20:M20)</f>
        <v>130.39999999999998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1080</v>
      </c>
      <c r="C22" s="3">
        <f t="shared" ref="C22:M22" si="7">C20*C21</f>
        <v>1440.0000000000002</v>
      </c>
      <c r="D22" s="3">
        <f t="shared" si="7"/>
        <v>1680.0000000000002</v>
      </c>
      <c r="E22" s="3">
        <f t="shared" si="7"/>
        <v>17280</v>
      </c>
      <c r="F22" s="3">
        <f t="shared" si="7"/>
        <v>1920</v>
      </c>
      <c r="G22" s="3">
        <f t="shared" si="7"/>
        <v>2280</v>
      </c>
      <c r="H22" s="3">
        <f t="shared" si="7"/>
        <v>2280</v>
      </c>
      <c r="I22" s="3">
        <f t="shared" si="7"/>
        <v>2280</v>
      </c>
      <c r="J22" s="3">
        <f t="shared" si="7"/>
        <v>2280</v>
      </c>
      <c r="K22" s="3">
        <f t="shared" si="7"/>
        <v>2280</v>
      </c>
      <c r="L22" s="3">
        <f t="shared" si="7"/>
        <v>2280</v>
      </c>
      <c r="M22" s="3">
        <f t="shared" si="7"/>
        <v>2040.0000000000002</v>
      </c>
      <c r="N22" s="22">
        <f>SUM(B22:M22)</f>
        <v>39120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13500</v>
      </c>
      <c r="C24" s="6">
        <f t="shared" ref="C24:G24" si="9">C8*0.15</f>
        <v>20700</v>
      </c>
      <c r="D24" s="6">
        <f t="shared" si="9"/>
        <v>24300</v>
      </c>
      <c r="E24" s="6">
        <f t="shared" si="9"/>
        <v>31500</v>
      </c>
      <c r="F24" s="6">
        <f t="shared" si="9"/>
        <v>20250</v>
      </c>
      <c r="G24" s="6">
        <f t="shared" si="9"/>
        <v>33750</v>
      </c>
      <c r="H24" s="6">
        <f>H8*0.2</f>
        <v>45000</v>
      </c>
      <c r="I24" s="6">
        <f t="shared" ref="I24:M24" si="10">I8*0.2</f>
        <v>63000</v>
      </c>
      <c r="J24" s="6">
        <f t="shared" si="10"/>
        <v>30000</v>
      </c>
      <c r="K24" s="6">
        <f t="shared" si="10"/>
        <v>50000</v>
      </c>
      <c r="L24" s="6">
        <f t="shared" si="10"/>
        <v>50000</v>
      </c>
      <c r="M24" s="6">
        <f t="shared" si="10"/>
        <v>70000</v>
      </c>
      <c r="N24" s="24">
        <f>SUM(B24:M24)</f>
        <v>452000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270000</v>
      </c>
      <c r="C26" s="3">
        <f t="shared" ref="C26:S26" si="11">C24*C25</f>
        <v>414000</v>
      </c>
      <c r="D26" s="3">
        <f t="shared" si="11"/>
        <v>486000</v>
      </c>
      <c r="E26" s="3">
        <f t="shared" si="11"/>
        <v>630000</v>
      </c>
      <c r="F26" s="3">
        <f t="shared" si="11"/>
        <v>405000</v>
      </c>
      <c r="G26" s="3">
        <f t="shared" si="11"/>
        <v>675000</v>
      </c>
      <c r="H26" s="3">
        <f t="shared" si="11"/>
        <v>900000</v>
      </c>
      <c r="I26" s="3">
        <f t="shared" si="11"/>
        <v>1260000</v>
      </c>
      <c r="J26" s="3">
        <f t="shared" si="11"/>
        <v>600000</v>
      </c>
      <c r="K26" s="3">
        <f t="shared" si="11"/>
        <v>1000000</v>
      </c>
      <c r="L26" s="3">
        <f t="shared" si="11"/>
        <v>1000000</v>
      </c>
      <c r="M26" s="3">
        <f t="shared" si="11"/>
        <v>1400000</v>
      </c>
      <c r="N26" s="22">
        <f>SUM(B26:M26)</f>
        <v>9040000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953280</v>
      </c>
      <c r="C36" s="60">
        <f t="shared" ref="C36:S36" si="15">(C10+C14+C18+C22+C26+C30+C34)</f>
        <v>1460580</v>
      </c>
      <c r="D36" s="60">
        <f t="shared" si="15"/>
        <v>1714540</v>
      </c>
      <c r="E36" s="60">
        <f t="shared" si="15"/>
        <v>2300580</v>
      </c>
      <c r="F36" s="60">
        <f t="shared" si="15"/>
        <v>1431470</v>
      </c>
      <c r="G36" s="60">
        <f t="shared" si="15"/>
        <v>2390530</v>
      </c>
      <c r="H36" s="60">
        <f t="shared" si="15"/>
        <v>3403030</v>
      </c>
      <c r="I36" s="60">
        <f t="shared" si="15"/>
        <v>4755730</v>
      </c>
      <c r="J36" s="60">
        <f t="shared" si="15"/>
        <v>2275780</v>
      </c>
      <c r="K36" s="60">
        <f t="shared" si="15"/>
        <v>3778780</v>
      </c>
      <c r="L36" s="60">
        <f t="shared" si="15"/>
        <v>3778780</v>
      </c>
      <c r="M36" s="60">
        <f t="shared" si="15"/>
        <v>5279540</v>
      </c>
      <c r="N36" s="61">
        <f>SUM(B36:M36)</f>
        <v>33522620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85" zoomScaleNormal="85" workbookViewId="0">
      <selection activeCell="B13" sqref="B13:M13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4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150000</v>
      </c>
      <c r="C8" s="5">
        <v>230000</v>
      </c>
      <c r="D8" s="5">
        <v>270000</v>
      </c>
      <c r="E8" s="5">
        <v>350000</v>
      </c>
      <c r="F8" s="5">
        <v>187500</v>
      </c>
      <c r="G8" s="5">
        <v>312500</v>
      </c>
      <c r="H8" s="5">
        <v>312500</v>
      </c>
      <c r="I8" s="5">
        <v>437500</v>
      </c>
      <c r="J8" s="5">
        <v>202500</v>
      </c>
      <c r="K8" s="5">
        <v>337500</v>
      </c>
      <c r="L8" s="5">
        <v>337500</v>
      </c>
      <c r="M8" s="5">
        <v>472499.99999999994</v>
      </c>
      <c r="N8" s="24">
        <f>SUM(B8:M8)</f>
        <v>3600000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79500</v>
      </c>
      <c r="C10" s="4">
        <f>C8*C9</f>
        <v>121900</v>
      </c>
      <c r="D10" s="4">
        <f t="shared" ref="D10:S10" si="0">D8*D9</f>
        <v>143100</v>
      </c>
      <c r="E10" s="4">
        <f t="shared" si="0"/>
        <v>185500</v>
      </c>
      <c r="F10" s="4">
        <f t="shared" si="0"/>
        <v>99375</v>
      </c>
      <c r="G10" s="4">
        <f t="shared" si="0"/>
        <v>165625</v>
      </c>
      <c r="H10" s="4">
        <f t="shared" si="0"/>
        <v>165625</v>
      </c>
      <c r="I10" s="4">
        <f t="shared" si="0"/>
        <v>231875</v>
      </c>
      <c r="J10" s="4">
        <f t="shared" si="0"/>
        <v>107325</v>
      </c>
      <c r="K10" s="4">
        <f t="shared" si="0"/>
        <v>178875</v>
      </c>
      <c r="L10" s="4">
        <f t="shared" si="0"/>
        <v>178875</v>
      </c>
      <c r="M10" s="4">
        <f t="shared" si="0"/>
        <v>250424.99999999997</v>
      </c>
      <c r="N10" s="22">
        <f>SUM(B10:M10)</f>
        <v>1908000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15000</v>
      </c>
      <c r="C12" s="6">
        <f t="shared" ref="C12:G12" si="1">C8*0.1</f>
        <v>23000</v>
      </c>
      <c r="D12" s="6">
        <f t="shared" si="1"/>
        <v>27000</v>
      </c>
      <c r="E12" s="6">
        <f t="shared" si="1"/>
        <v>35000</v>
      </c>
      <c r="F12" s="6">
        <f t="shared" si="1"/>
        <v>18750</v>
      </c>
      <c r="G12" s="6">
        <f t="shared" si="1"/>
        <v>31250</v>
      </c>
      <c r="H12" s="6">
        <f>H8*0.15</f>
        <v>46875</v>
      </c>
      <c r="I12" s="6">
        <f t="shared" ref="I12:M12" si="2">I8*0.15</f>
        <v>65625</v>
      </c>
      <c r="J12" s="6">
        <f t="shared" si="2"/>
        <v>30375</v>
      </c>
      <c r="K12" s="6">
        <f t="shared" si="2"/>
        <v>50625</v>
      </c>
      <c r="L12" s="6">
        <f t="shared" si="2"/>
        <v>50625</v>
      </c>
      <c r="M12" s="6">
        <f t="shared" si="2"/>
        <v>70874.999999999985</v>
      </c>
      <c r="N12" s="24">
        <f>SUM(B12:M12)</f>
        <v>465000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70</v>
      </c>
      <c r="C13" s="32">
        <v>70</v>
      </c>
      <c r="D13" s="32">
        <v>70</v>
      </c>
      <c r="E13" s="32">
        <v>70</v>
      </c>
      <c r="F13" s="32">
        <v>70</v>
      </c>
      <c r="G13" s="32">
        <v>70</v>
      </c>
      <c r="H13" s="32">
        <v>70</v>
      </c>
      <c r="I13" s="32">
        <v>70</v>
      </c>
      <c r="J13" s="32">
        <v>70</v>
      </c>
      <c r="K13" s="32">
        <v>70</v>
      </c>
      <c r="L13" s="32">
        <v>70</v>
      </c>
      <c r="M13" s="32">
        <v>70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1050000</v>
      </c>
      <c r="C14" s="3">
        <f t="shared" ref="C14:S14" si="3">C12*C13</f>
        <v>1610000</v>
      </c>
      <c r="D14" s="3">
        <f t="shared" si="3"/>
        <v>1890000</v>
      </c>
      <c r="E14" s="3">
        <f t="shared" si="3"/>
        <v>2450000</v>
      </c>
      <c r="F14" s="3">
        <f t="shared" si="3"/>
        <v>1312500</v>
      </c>
      <c r="G14" s="3">
        <f t="shared" si="3"/>
        <v>2187500</v>
      </c>
      <c r="H14" s="3">
        <f t="shared" si="3"/>
        <v>3281250</v>
      </c>
      <c r="I14" s="3">
        <f t="shared" si="3"/>
        <v>4593750</v>
      </c>
      <c r="J14" s="3">
        <f t="shared" si="3"/>
        <v>2126250</v>
      </c>
      <c r="K14" s="3">
        <f t="shared" si="3"/>
        <v>3543750</v>
      </c>
      <c r="L14" s="3">
        <f t="shared" si="3"/>
        <v>3543750</v>
      </c>
      <c r="M14" s="3">
        <f t="shared" si="3"/>
        <v>4961249.9999999991</v>
      </c>
      <c r="N14" s="22">
        <f>SUM(B14:M14)</f>
        <v>32550000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11</v>
      </c>
      <c r="C16" s="6">
        <v>14</v>
      </c>
      <c r="D16" s="6">
        <v>16</v>
      </c>
      <c r="E16" s="6">
        <v>16</v>
      </c>
      <c r="F16" s="6">
        <v>18</v>
      </c>
      <c r="G16" s="6">
        <v>21</v>
      </c>
      <c r="H16" s="6">
        <v>21</v>
      </c>
      <c r="I16" s="6">
        <v>21</v>
      </c>
      <c r="J16" s="6">
        <v>21</v>
      </c>
      <c r="K16" s="6">
        <v>21</v>
      </c>
      <c r="L16" s="6">
        <v>21</v>
      </c>
      <c r="M16" s="6">
        <v>19</v>
      </c>
      <c r="N16" s="24">
        <f>SUM(B16:M16)</f>
        <v>220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5500</v>
      </c>
      <c r="C18" s="3">
        <f t="shared" ref="C18:M18" si="4">C16*C17</f>
        <v>7000</v>
      </c>
      <c r="D18" s="3">
        <f t="shared" si="4"/>
        <v>8000</v>
      </c>
      <c r="E18" s="3">
        <f t="shared" si="4"/>
        <v>8000</v>
      </c>
      <c r="F18" s="3">
        <f t="shared" si="4"/>
        <v>9000</v>
      </c>
      <c r="G18" s="3">
        <f t="shared" si="4"/>
        <v>21000</v>
      </c>
      <c r="H18" s="3">
        <f t="shared" si="4"/>
        <v>21000</v>
      </c>
      <c r="I18" s="3">
        <f t="shared" si="4"/>
        <v>21000</v>
      </c>
      <c r="J18" s="3">
        <f t="shared" si="4"/>
        <v>21000</v>
      </c>
      <c r="K18" s="3">
        <f t="shared" si="4"/>
        <v>21000</v>
      </c>
      <c r="L18" s="3">
        <f t="shared" si="4"/>
        <v>21000</v>
      </c>
      <c r="M18" s="3">
        <f t="shared" si="4"/>
        <v>19000</v>
      </c>
      <c r="N18" s="22">
        <f>SUM(B18:M18)</f>
        <v>182500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4.4000000000000004</v>
      </c>
      <c r="C20" s="6">
        <f t="shared" ref="C20:M20" si="6">C16*0.4</f>
        <v>5.6000000000000005</v>
      </c>
      <c r="D20" s="6">
        <f t="shared" si="6"/>
        <v>6.4</v>
      </c>
      <c r="E20" s="6">
        <f t="shared" si="6"/>
        <v>6.4</v>
      </c>
      <c r="F20" s="6">
        <f t="shared" si="6"/>
        <v>7.2</v>
      </c>
      <c r="G20" s="6">
        <f t="shared" si="6"/>
        <v>8.4</v>
      </c>
      <c r="H20" s="6">
        <f t="shared" si="6"/>
        <v>8.4</v>
      </c>
      <c r="I20" s="6">
        <f t="shared" si="6"/>
        <v>8.4</v>
      </c>
      <c r="J20" s="6">
        <f t="shared" si="6"/>
        <v>8.4</v>
      </c>
      <c r="K20" s="6">
        <f t="shared" si="6"/>
        <v>8.4</v>
      </c>
      <c r="L20" s="6">
        <f t="shared" si="6"/>
        <v>8.4</v>
      </c>
      <c r="M20" s="6">
        <f t="shared" si="6"/>
        <v>7.6000000000000005</v>
      </c>
      <c r="N20" s="24">
        <f>SUM(B20:M20)</f>
        <v>88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1320</v>
      </c>
      <c r="C22" s="3">
        <f t="shared" ref="C22:M22" si="7">C20*C21</f>
        <v>1680.0000000000002</v>
      </c>
      <c r="D22" s="3">
        <f t="shared" si="7"/>
        <v>1920</v>
      </c>
      <c r="E22" s="3">
        <f t="shared" si="7"/>
        <v>1920</v>
      </c>
      <c r="F22" s="3">
        <f t="shared" si="7"/>
        <v>2160</v>
      </c>
      <c r="G22" s="3">
        <f t="shared" si="7"/>
        <v>2520</v>
      </c>
      <c r="H22" s="3">
        <f t="shared" si="7"/>
        <v>2520</v>
      </c>
      <c r="I22" s="3">
        <f t="shared" si="7"/>
        <v>2520</v>
      </c>
      <c r="J22" s="3">
        <f t="shared" si="7"/>
        <v>2520</v>
      </c>
      <c r="K22" s="3">
        <f t="shared" si="7"/>
        <v>2520</v>
      </c>
      <c r="L22" s="3">
        <f t="shared" si="7"/>
        <v>2520</v>
      </c>
      <c r="M22" s="3">
        <f t="shared" si="7"/>
        <v>2280</v>
      </c>
      <c r="N22" s="22">
        <f>SUM(B22:M22)</f>
        <v>26400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22500</v>
      </c>
      <c r="C24" s="6">
        <f t="shared" ref="C24:G24" si="9">C8*0.15</f>
        <v>34500</v>
      </c>
      <c r="D24" s="6">
        <f t="shared" si="9"/>
        <v>40500</v>
      </c>
      <c r="E24" s="6">
        <f t="shared" si="9"/>
        <v>52500</v>
      </c>
      <c r="F24" s="6">
        <f t="shared" si="9"/>
        <v>28125</v>
      </c>
      <c r="G24" s="6">
        <f t="shared" si="9"/>
        <v>46875</v>
      </c>
      <c r="H24" s="6">
        <f>H8*0.2</f>
        <v>62500</v>
      </c>
      <c r="I24" s="6">
        <f t="shared" ref="I24:M24" si="10">I8*0.2</f>
        <v>87500</v>
      </c>
      <c r="J24" s="6">
        <f t="shared" si="10"/>
        <v>40500</v>
      </c>
      <c r="K24" s="6">
        <f t="shared" si="10"/>
        <v>67500</v>
      </c>
      <c r="L24" s="6">
        <f t="shared" si="10"/>
        <v>67500</v>
      </c>
      <c r="M24" s="6">
        <f t="shared" si="10"/>
        <v>94500</v>
      </c>
      <c r="N24" s="24">
        <f>SUM(B24:M24)</f>
        <v>645000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450000</v>
      </c>
      <c r="C26" s="3">
        <f t="shared" ref="C26:S26" si="11">C24*C25</f>
        <v>690000</v>
      </c>
      <c r="D26" s="3">
        <f t="shared" si="11"/>
        <v>810000</v>
      </c>
      <c r="E26" s="3">
        <f t="shared" si="11"/>
        <v>1050000</v>
      </c>
      <c r="F26" s="3">
        <f t="shared" si="11"/>
        <v>562500</v>
      </c>
      <c r="G26" s="3">
        <f t="shared" si="11"/>
        <v>937500</v>
      </c>
      <c r="H26" s="3">
        <f t="shared" si="11"/>
        <v>1250000</v>
      </c>
      <c r="I26" s="3">
        <f t="shared" si="11"/>
        <v>1750000</v>
      </c>
      <c r="J26" s="3">
        <f t="shared" si="11"/>
        <v>810000</v>
      </c>
      <c r="K26" s="3">
        <f t="shared" si="11"/>
        <v>1350000</v>
      </c>
      <c r="L26" s="3">
        <f t="shared" si="11"/>
        <v>1350000</v>
      </c>
      <c r="M26" s="3">
        <f t="shared" si="11"/>
        <v>1890000</v>
      </c>
      <c r="N26" s="22">
        <f>SUM(B26:M26)</f>
        <v>12900000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1586320</v>
      </c>
      <c r="C36" s="60">
        <f t="shared" ref="C36:S36" si="15">(C10+C14+C18+C22+C26+C30+C34)</f>
        <v>2430580</v>
      </c>
      <c r="D36" s="60">
        <f t="shared" si="15"/>
        <v>2853020</v>
      </c>
      <c r="E36" s="60">
        <f t="shared" si="15"/>
        <v>3695420</v>
      </c>
      <c r="F36" s="60">
        <f t="shared" si="15"/>
        <v>1985535</v>
      </c>
      <c r="G36" s="60">
        <f t="shared" si="15"/>
        <v>3314145</v>
      </c>
      <c r="H36" s="60">
        <f t="shared" si="15"/>
        <v>4720395</v>
      </c>
      <c r="I36" s="60">
        <f t="shared" si="15"/>
        <v>6599145</v>
      </c>
      <c r="J36" s="60">
        <f t="shared" si="15"/>
        <v>3067095</v>
      </c>
      <c r="K36" s="60">
        <f t="shared" si="15"/>
        <v>5096145</v>
      </c>
      <c r="L36" s="60">
        <f t="shared" si="15"/>
        <v>5096145</v>
      </c>
      <c r="M36" s="60">
        <f t="shared" si="15"/>
        <v>7122954.9999999991</v>
      </c>
      <c r="N36" s="61">
        <f>SUM(B36:M36)</f>
        <v>47566900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D75" sqref="D75"/>
    </sheetView>
  </sheetViews>
  <sheetFormatPr defaultRowHeight="12.75" x14ac:dyDescent="0.2"/>
  <cols>
    <col min="1" max="1" width="20.140625" bestFit="1" customWidth="1"/>
    <col min="2" max="2" width="13.28515625" bestFit="1" customWidth="1"/>
    <col min="3" max="3" width="22.5703125" bestFit="1" customWidth="1"/>
    <col min="4" max="4" width="23" bestFit="1" customWidth="1"/>
    <col min="6" max="6" width="19.140625" bestFit="1" customWidth="1"/>
  </cols>
  <sheetData>
    <row r="1" spans="1:3" x14ac:dyDescent="0.2">
      <c r="A1" t="s">
        <v>41</v>
      </c>
    </row>
    <row r="2" spans="1:3" x14ac:dyDescent="0.2">
      <c r="A2" s="75" t="s">
        <v>36</v>
      </c>
      <c r="B2" s="75"/>
      <c r="C2" s="65">
        <v>5000000</v>
      </c>
    </row>
    <row r="3" spans="1:3" x14ac:dyDescent="0.2">
      <c r="B3" s="62"/>
    </row>
    <row r="4" spans="1:3" x14ac:dyDescent="0.2">
      <c r="A4" s="63" t="s">
        <v>34</v>
      </c>
      <c r="B4" s="63" t="s">
        <v>42</v>
      </c>
      <c r="C4" s="63" t="s">
        <v>40</v>
      </c>
    </row>
    <row r="5" spans="1:3" x14ac:dyDescent="0.2">
      <c r="A5" s="63">
        <v>0</v>
      </c>
      <c r="B5" s="63">
        <v>0.02</v>
      </c>
      <c r="C5" s="63">
        <f>C2*B5</f>
        <v>100000</v>
      </c>
    </row>
    <row r="6" spans="1:3" x14ac:dyDescent="0.2">
      <c r="A6" s="63">
        <v>0.5</v>
      </c>
      <c r="B6" s="63">
        <v>0.05</v>
      </c>
      <c r="C6" s="63">
        <f>C2*B6</f>
        <v>250000</v>
      </c>
    </row>
    <row r="7" spans="1:3" x14ac:dyDescent="0.2">
      <c r="A7" s="63">
        <v>1</v>
      </c>
      <c r="B7" s="63">
        <v>0.08</v>
      </c>
      <c r="C7" s="63">
        <f>C2*B7</f>
        <v>400000</v>
      </c>
    </row>
    <row r="8" spans="1:3" x14ac:dyDescent="0.2">
      <c r="A8" s="63">
        <v>1.5</v>
      </c>
      <c r="B8" s="63">
        <v>0.1</v>
      </c>
      <c r="C8" s="63">
        <f>C2*B8</f>
        <v>500000</v>
      </c>
    </row>
    <row r="9" spans="1:3" x14ac:dyDescent="0.2">
      <c r="A9" s="63">
        <v>2</v>
      </c>
      <c r="B9" s="63">
        <v>0.12</v>
      </c>
      <c r="C9" s="63">
        <f>C2*B9</f>
        <v>600000</v>
      </c>
    </row>
    <row r="10" spans="1:3" x14ac:dyDescent="0.2">
      <c r="A10" s="63">
        <v>2.5</v>
      </c>
      <c r="B10" s="63">
        <v>0.18</v>
      </c>
      <c r="C10" s="63">
        <f>C2*B10</f>
        <v>900000</v>
      </c>
    </row>
    <row r="11" spans="1:3" x14ac:dyDescent="0.2">
      <c r="A11" s="63">
        <v>3</v>
      </c>
      <c r="B11" s="63">
        <v>0.2</v>
      </c>
      <c r="C11" s="63">
        <f>C2*B11</f>
        <v>1000000</v>
      </c>
    </row>
    <row r="12" spans="1:3" x14ac:dyDescent="0.2">
      <c r="A12" s="63">
        <v>3.5</v>
      </c>
      <c r="B12" s="63">
        <v>0.25</v>
      </c>
      <c r="C12" s="63">
        <f>C2*B12</f>
        <v>1250000</v>
      </c>
    </row>
    <row r="13" spans="1:3" x14ac:dyDescent="0.2">
      <c r="A13" s="73">
        <v>4</v>
      </c>
      <c r="B13" s="73">
        <v>0.27</v>
      </c>
      <c r="C13" s="73">
        <f>C2*B13</f>
        <v>1350000</v>
      </c>
    </row>
    <row r="15" spans="1:3" x14ac:dyDescent="0.2">
      <c r="A15" s="64" t="s">
        <v>35</v>
      </c>
      <c r="B15" s="64">
        <f>SUM(B5:B13)</f>
        <v>1.27</v>
      </c>
      <c r="C15" s="64">
        <f>SUM(C5:C12)</f>
        <v>5000000</v>
      </c>
    </row>
    <row r="18" spans="1:7" x14ac:dyDescent="0.2">
      <c r="A18" s="63" t="s">
        <v>34</v>
      </c>
      <c r="B18" s="63" t="s">
        <v>37</v>
      </c>
      <c r="C18" s="63" t="s">
        <v>43</v>
      </c>
      <c r="D18" s="63" t="s">
        <v>44</v>
      </c>
    </row>
    <row r="19" spans="1:7" x14ac:dyDescent="0.2">
      <c r="A19" s="63">
        <v>0</v>
      </c>
      <c r="B19" s="63">
        <v>1</v>
      </c>
      <c r="C19" s="63">
        <v>0.15</v>
      </c>
      <c r="D19" s="63">
        <f>G21*C19</f>
        <v>15000</v>
      </c>
    </row>
    <row r="20" spans="1:7" x14ac:dyDescent="0.2">
      <c r="A20" s="63"/>
      <c r="B20" s="63">
        <v>2</v>
      </c>
      <c r="C20" s="63">
        <v>0.25</v>
      </c>
      <c r="D20" s="63">
        <f>G21*C20</f>
        <v>25000</v>
      </c>
    </row>
    <row r="21" spans="1:7" x14ac:dyDescent="0.2">
      <c r="A21" s="63"/>
      <c r="B21" s="63">
        <v>3</v>
      </c>
      <c r="C21" s="63">
        <v>0.25</v>
      </c>
      <c r="D21" s="63">
        <f>G21*C21</f>
        <v>25000</v>
      </c>
      <c r="F21" s="68" t="s">
        <v>45</v>
      </c>
      <c r="G21" s="68">
        <f>C5</f>
        <v>100000</v>
      </c>
    </row>
    <row r="22" spans="1:7" x14ac:dyDescent="0.2">
      <c r="A22" s="63"/>
      <c r="B22" s="63">
        <v>4</v>
      </c>
      <c r="C22" s="63">
        <v>0.35</v>
      </c>
      <c r="D22" s="63">
        <f>G21*C22</f>
        <v>35000</v>
      </c>
      <c r="F22" s="68" t="s">
        <v>38</v>
      </c>
      <c r="G22" s="68">
        <f>SUM(C19:C22)</f>
        <v>1</v>
      </c>
    </row>
    <row r="23" spans="1:7" x14ac:dyDescent="0.2">
      <c r="A23" s="63">
        <v>0.5</v>
      </c>
      <c r="B23" s="63">
        <v>5</v>
      </c>
      <c r="C23" s="63">
        <v>0.15</v>
      </c>
      <c r="D23" s="63">
        <f>G25*C23</f>
        <v>37500</v>
      </c>
    </row>
    <row r="24" spans="1:7" x14ac:dyDescent="0.2">
      <c r="A24" s="63"/>
      <c r="B24" s="63">
        <v>6</v>
      </c>
      <c r="C24" s="63">
        <v>0.25</v>
      </c>
      <c r="D24" s="63">
        <f>G25*C24</f>
        <v>62500</v>
      </c>
    </row>
    <row r="25" spans="1:7" x14ac:dyDescent="0.2">
      <c r="A25" s="63"/>
      <c r="B25" s="63">
        <v>7</v>
      </c>
      <c r="C25" s="63">
        <v>0.25</v>
      </c>
      <c r="D25" s="63">
        <f>G25*C25</f>
        <v>62500</v>
      </c>
      <c r="F25" s="67" t="s">
        <v>46</v>
      </c>
      <c r="G25" s="67">
        <f>C6</f>
        <v>250000</v>
      </c>
    </row>
    <row r="26" spans="1:7" x14ac:dyDescent="0.2">
      <c r="A26" s="63"/>
      <c r="B26" s="63">
        <v>8</v>
      </c>
      <c r="C26" s="63">
        <v>0.35</v>
      </c>
      <c r="D26" s="63">
        <f>G25*C26</f>
        <v>87500</v>
      </c>
      <c r="F26" s="67" t="s">
        <v>39</v>
      </c>
      <c r="G26" s="67">
        <f>SUM(C23:C26)</f>
        <v>1</v>
      </c>
    </row>
    <row r="27" spans="1:7" x14ac:dyDescent="0.2">
      <c r="A27" s="63">
        <v>1</v>
      </c>
      <c r="B27" s="63">
        <v>9</v>
      </c>
      <c r="C27" s="63">
        <v>0.15</v>
      </c>
      <c r="D27" s="63">
        <f>G29*C27</f>
        <v>60000</v>
      </c>
    </row>
    <row r="28" spans="1:7" x14ac:dyDescent="0.2">
      <c r="A28" s="63"/>
      <c r="B28" s="63">
        <v>10</v>
      </c>
      <c r="C28" s="63">
        <v>0.25</v>
      </c>
      <c r="D28" s="63">
        <f>G29*C28</f>
        <v>100000</v>
      </c>
    </row>
    <row r="29" spans="1:7" x14ac:dyDescent="0.2">
      <c r="A29" s="63"/>
      <c r="B29" s="63">
        <v>11</v>
      </c>
      <c r="C29" s="63">
        <v>0.25</v>
      </c>
      <c r="D29" s="63">
        <f>G29*C29</f>
        <v>100000</v>
      </c>
      <c r="F29" s="66" t="s">
        <v>47</v>
      </c>
      <c r="G29" s="66">
        <f>C7</f>
        <v>400000</v>
      </c>
    </row>
    <row r="30" spans="1:7" x14ac:dyDescent="0.2">
      <c r="A30" s="63"/>
      <c r="B30" s="63">
        <v>12</v>
      </c>
      <c r="C30" s="63">
        <v>0.35</v>
      </c>
      <c r="D30" s="63">
        <f>G29*C30</f>
        <v>140000</v>
      </c>
      <c r="F30" s="66" t="s">
        <v>48</v>
      </c>
      <c r="G30" s="66">
        <f>SUM(C27:C30)</f>
        <v>1</v>
      </c>
    </row>
    <row r="33" spans="1:7" x14ac:dyDescent="0.2">
      <c r="A33" s="63" t="s">
        <v>34</v>
      </c>
      <c r="B33" s="63" t="s">
        <v>37</v>
      </c>
      <c r="C33" s="63" t="s">
        <v>43</v>
      </c>
      <c r="D33" s="63" t="s">
        <v>44</v>
      </c>
    </row>
    <row r="34" spans="1:7" x14ac:dyDescent="0.2">
      <c r="A34" s="63">
        <v>1</v>
      </c>
      <c r="B34" s="63">
        <v>1</v>
      </c>
      <c r="C34" s="63">
        <v>0.15</v>
      </c>
      <c r="D34" s="63">
        <f>G36*C34</f>
        <v>60000</v>
      </c>
    </row>
    <row r="35" spans="1:7" x14ac:dyDescent="0.2">
      <c r="A35" s="63"/>
      <c r="B35" s="63">
        <v>2</v>
      </c>
      <c r="C35" s="63">
        <v>0.23</v>
      </c>
      <c r="D35" s="63">
        <f>G36*C35</f>
        <v>92000</v>
      </c>
    </row>
    <row r="36" spans="1:7" x14ac:dyDescent="0.2">
      <c r="A36" s="63"/>
      <c r="B36" s="63">
        <v>3</v>
      </c>
      <c r="C36" s="63">
        <v>0.27</v>
      </c>
      <c r="D36" s="63">
        <f>G36*C36</f>
        <v>108000</v>
      </c>
      <c r="F36" s="70" t="s">
        <v>47</v>
      </c>
      <c r="G36" s="68">
        <f>C7</f>
        <v>400000</v>
      </c>
    </row>
    <row r="37" spans="1:7" x14ac:dyDescent="0.2">
      <c r="A37" s="63"/>
      <c r="B37" s="63">
        <v>4</v>
      </c>
      <c r="C37" s="63">
        <v>0.35</v>
      </c>
      <c r="D37" s="63">
        <f>G36*C37</f>
        <v>140000</v>
      </c>
      <c r="F37" s="70" t="s">
        <v>48</v>
      </c>
      <c r="G37" s="68">
        <f>SUM(C34:C37)</f>
        <v>1</v>
      </c>
    </row>
    <row r="38" spans="1:7" x14ac:dyDescent="0.2">
      <c r="A38" s="63">
        <v>1.5</v>
      </c>
      <c r="B38" s="63">
        <v>5</v>
      </c>
      <c r="C38" s="63">
        <v>0.15</v>
      </c>
      <c r="D38" s="63">
        <f>G40*C38</f>
        <v>75000</v>
      </c>
    </row>
    <row r="39" spans="1:7" x14ac:dyDescent="0.2">
      <c r="A39" s="63"/>
      <c r="B39" s="63">
        <v>6</v>
      </c>
      <c r="C39" s="63">
        <v>0.25</v>
      </c>
      <c r="D39" s="63">
        <f>G40*C39</f>
        <v>125000</v>
      </c>
    </row>
    <row r="40" spans="1:7" x14ac:dyDescent="0.2">
      <c r="A40" s="63"/>
      <c r="B40" s="63">
        <v>7</v>
      </c>
      <c r="C40" s="63">
        <v>0.25</v>
      </c>
      <c r="D40" s="63">
        <f>G40*C40</f>
        <v>125000</v>
      </c>
      <c r="F40" s="71" t="s">
        <v>49</v>
      </c>
      <c r="G40" s="67">
        <f>C8</f>
        <v>500000</v>
      </c>
    </row>
    <row r="41" spans="1:7" x14ac:dyDescent="0.2">
      <c r="A41" s="63"/>
      <c r="B41" s="63">
        <v>8</v>
      </c>
      <c r="C41" s="63">
        <v>0.35</v>
      </c>
      <c r="D41" s="63">
        <f>G40*C41</f>
        <v>175000</v>
      </c>
      <c r="F41" s="71" t="s">
        <v>50</v>
      </c>
      <c r="G41" s="67">
        <f>SUM(C38:C41)</f>
        <v>1</v>
      </c>
    </row>
    <row r="42" spans="1:7" x14ac:dyDescent="0.2">
      <c r="A42" s="63">
        <v>2</v>
      </c>
      <c r="B42" s="63">
        <v>9</v>
      </c>
      <c r="C42" s="63">
        <v>0.15</v>
      </c>
      <c r="D42" s="63">
        <f>G44*C42</f>
        <v>90000</v>
      </c>
    </row>
    <row r="43" spans="1:7" x14ac:dyDescent="0.2">
      <c r="A43" s="63"/>
      <c r="B43" s="63">
        <v>10</v>
      </c>
      <c r="C43" s="63">
        <v>0.25</v>
      </c>
      <c r="D43" s="63">
        <f>G44*C43</f>
        <v>150000</v>
      </c>
    </row>
    <row r="44" spans="1:7" x14ac:dyDescent="0.2">
      <c r="A44" s="63"/>
      <c r="B44" s="63">
        <v>11</v>
      </c>
      <c r="C44" s="63">
        <v>0.25</v>
      </c>
      <c r="D44" s="63">
        <f>G44*C44</f>
        <v>150000</v>
      </c>
      <c r="F44" s="72" t="s">
        <v>51</v>
      </c>
      <c r="G44" s="66">
        <f>C9</f>
        <v>600000</v>
      </c>
    </row>
    <row r="45" spans="1:7" x14ac:dyDescent="0.2">
      <c r="A45" s="63"/>
      <c r="B45" s="63">
        <v>12</v>
      </c>
      <c r="C45" s="63">
        <v>0.35</v>
      </c>
      <c r="D45" s="63">
        <f>G44*C45</f>
        <v>210000</v>
      </c>
      <c r="F45" s="72" t="s">
        <v>52</v>
      </c>
      <c r="G45" s="66">
        <f>SUM(C42:C45)</f>
        <v>1</v>
      </c>
    </row>
    <row r="48" spans="1:7" x14ac:dyDescent="0.2">
      <c r="A48" s="63" t="s">
        <v>34</v>
      </c>
      <c r="B48" s="63" t="s">
        <v>37</v>
      </c>
      <c r="C48" s="63" t="s">
        <v>43</v>
      </c>
      <c r="D48" s="63" t="s">
        <v>44</v>
      </c>
    </row>
    <row r="49" spans="1:7" x14ac:dyDescent="0.2">
      <c r="A49" s="63">
        <v>2</v>
      </c>
      <c r="B49" s="63">
        <v>1</v>
      </c>
      <c r="C49" s="63">
        <v>0.15</v>
      </c>
      <c r="D49" s="63">
        <f>G51*C49</f>
        <v>90000</v>
      </c>
    </row>
    <row r="50" spans="1:7" x14ac:dyDescent="0.2">
      <c r="A50" s="63"/>
      <c r="B50" s="63">
        <v>2</v>
      </c>
      <c r="C50" s="63">
        <v>0.23</v>
      </c>
      <c r="D50" s="63">
        <f>G51*C50</f>
        <v>138000</v>
      </c>
    </row>
    <row r="51" spans="1:7" x14ac:dyDescent="0.2">
      <c r="A51" s="63"/>
      <c r="B51" s="63">
        <v>3</v>
      </c>
      <c r="C51" s="63">
        <v>0.27</v>
      </c>
      <c r="D51" s="63">
        <f>G51*C51</f>
        <v>162000</v>
      </c>
      <c r="F51" s="70" t="s">
        <v>51</v>
      </c>
      <c r="G51" s="68">
        <f>C9</f>
        <v>600000</v>
      </c>
    </row>
    <row r="52" spans="1:7" x14ac:dyDescent="0.2">
      <c r="A52" s="63"/>
      <c r="B52" s="63">
        <v>4</v>
      </c>
      <c r="C52" s="63">
        <v>0.35</v>
      </c>
      <c r="D52" s="63">
        <f>G51*C52</f>
        <v>210000</v>
      </c>
      <c r="F52" s="70" t="s">
        <v>52</v>
      </c>
      <c r="G52" s="68">
        <f>SUM(C49:C52)</f>
        <v>1</v>
      </c>
    </row>
    <row r="53" spans="1:7" x14ac:dyDescent="0.2">
      <c r="A53" s="63">
        <v>2.5</v>
      </c>
      <c r="B53" s="63">
        <v>5</v>
      </c>
      <c r="C53" s="63">
        <v>0.15</v>
      </c>
      <c r="D53" s="63">
        <f>G55*C53</f>
        <v>135000</v>
      </c>
    </row>
    <row r="54" spans="1:7" x14ac:dyDescent="0.2">
      <c r="A54" s="63"/>
      <c r="B54" s="63">
        <v>6</v>
      </c>
      <c r="C54" s="63">
        <v>0.25</v>
      </c>
      <c r="D54" s="63">
        <f>G55*C54</f>
        <v>225000</v>
      </c>
    </row>
    <row r="55" spans="1:7" x14ac:dyDescent="0.2">
      <c r="A55" s="63"/>
      <c r="B55" s="63">
        <v>7</v>
      </c>
      <c r="C55" s="63">
        <v>0.25</v>
      </c>
      <c r="D55" s="63">
        <f>G55*C55</f>
        <v>225000</v>
      </c>
      <c r="F55" s="71" t="s">
        <v>53</v>
      </c>
      <c r="G55" s="67">
        <f>C10</f>
        <v>900000</v>
      </c>
    </row>
    <row r="56" spans="1:7" x14ac:dyDescent="0.2">
      <c r="A56" s="63"/>
      <c r="B56" s="63">
        <v>8</v>
      </c>
      <c r="C56" s="63">
        <v>0.35</v>
      </c>
      <c r="D56" s="63">
        <f>G55*C56</f>
        <v>315000</v>
      </c>
      <c r="F56" s="71" t="s">
        <v>55</v>
      </c>
      <c r="G56" s="67">
        <f>SUM(C53:C56)</f>
        <v>1</v>
      </c>
    </row>
    <row r="57" spans="1:7" x14ac:dyDescent="0.2">
      <c r="A57" s="63">
        <v>3</v>
      </c>
      <c r="B57" s="63">
        <v>9</v>
      </c>
      <c r="C57" s="63">
        <v>0.15</v>
      </c>
      <c r="D57" s="63">
        <f>G59*C57</f>
        <v>150000</v>
      </c>
    </row>
    <row r="58" spans="1:7" x14ac:dyDescent="0.2">
      <c r="A58" s="63"/>
      <c r="B58" s="63">
        <v>10</v>
      </c>
      <c r="C58" s="63">
        <v>0.25</v>
      </c>
      <c r="D58" s="63">
        <f>G59*C58</f>
        <v>250000</v>
      </c>
    </row>
    <row r="59" spans="1:7" x14ac:dyDescent="0.2">
      <c r="A59" s="63"/>
      <c r="B59" s="63">
        <v>11</v>
      </c>
      <c r="C59" s="63">
        <v>0.25</v>
      </c>
      <c r="D59" s="63">
        <f>G59*C59</f>
        <v>250000</v>
      </c>
      <c r="F59" s="72" t="s">
        <v>54</v>
      </c>
      <c r="G59" s="66">
        <f>C11</f>
        <v>1000000</v>
      </c>
    </row>
    <row r="60" spans="1:7" x14ac:dyDescent="0.2">
      <c r="A60" s="63"/>
      <c r="B60" s="63">
        <v>12</v>
      </c>
      <c r="C60" s="63">
        <v>0.35</v>
      </c>
      <c r="D60" s="63">
        <f>G59*C60</f>
        <v>350000</v>
      </c>
      <c r="F60" s="72" t="s">
        <v>56</v>
      </c>
      <c r="G60" s="66">
        <f>SUM(C57:C60)</f>
        <v>1</v>
      </c>
    </row>
    <row r="63" spans="1:7" x14ac:dyDescent="0.2">
      <c r="A63" s="63" t="s">
        <v>34</v>
      </c>
      <c r="B63" s="63" t="s">
        <v>37</v>
      </c>
      <c r="C63" s="63" t="s">
        <v>43</v>
      </c>
      <c r="D63" s="63" t="s">
        <v>44</v>
      </c>
    </row>
    <row r="64" spans="1:7" x14ac:dyDescent="0.2">
      <c r="A64" s="63">
        <v>3</v>
      </c>
      <c r="B64" s="63">
        <v>1</v>
      </c>
      <c r="C64" s="63">
        <v>0.15</v>
      </c>
      <c r="D64" s="63">
        <f>G66*C64</f>
        <v>150000</v>
      </c>
    </row>
    <row r="65" spans="1:7" x14ac:dyDescent="0.2">
      <c r="A65" s="63"/>
      <c r="B65" s="63">
        <v>2</v>
      </c>
      <c r="C65" s="63">
        <v>0.23</v>
      </c>
      <c r="D65" s="63">
        <f>G66*C65</f>
        <v>230000</v>
      </c>
    </row>
    <row r="66" spans="1:7" x14ac:dyDescent="0.2">
      <c r="A66" s="63"/>
      <c r="B66" s="63">
        <v>3</v>
      </c>
      <c r="C66" s="63">
        <v>0.27</v>
      </c>
      <c r="D66" s="63">
        <f>G66*C66</f>
        <v>270000</v>
      </c>
      <c r="F66" s="70" t="s">
        <v>54</v>
      </c>
      <c r="G66" s="68">
        <f>C11</f>
        <v>1000000</v>
      </c>
    </row>
    <row r="67" spans="1:7" x14ac:dyDescent="0.2">
      <c r="A67" s="63"/>
      <c r="B67" s="63">
        <v>4</v>
      </c>
      <c r="C67" s="63">
        <v>0.35</v>
      </c>
      <c r="D67" s="63">
        <f>G66*C67</f>
        <v>350000</v>
      </c>
      <c r="F67" s="70" t="s">
        <v>56</v>
      </c>
      <c r="G67" s="68">
        <f>SUM(C64:C67)</f>
        <v>1</v>
      </c>
    </row>
    <row r="68" spans="1:7" x14ac:dyDescent="0.2">
      <c r="A68" s="63">
        <v>3.5</v>
      </c>
      <c r="B68" s="63">
        <v>5</v>
      </c>
      <c r="C68" s="63">
        <v>0.15</v>
      </c>
      <c r="D68" s="63">
        <f>G70*C68</f>
        <v>187500</v>
      </c>
    </row>
    <row r="69" spans="1:7" x14ac:dyDescent="0.2">
      <c r="A69" s="63"/>
      <c r="B69" s="63">
        <v>6</v>
      </c>
      <c r="C69" s="63">
        <v>0.25</v>
      </c>
      <c r="D69" s="63">
        <f>G70*C69</f>
        <v>312500</v>
      </c>
    </row>
    <row r="70" spans="1:7" x14ac:dyDescent="0.2">
      <c r="A70" s="63"/>
      <c r="B70" s="63">
        <v>7</v>
      </c>
      <c r="C70" s="63">
        <v>0.25</v>
      </c>
      <c r="D70" s="63">
        <f>G70*C70</f>
        <v>312500</v>
      </c>
      <c r="F70" s="71" t="s">
        <v>57</v>
      </c>
      <c r="G70" s="67">
        <f>C12</f>
        <v>1250000</v>
      </c>
    </row>
    <row r="71" spans="1:7" x14ac:dyDescent="0.2">
      <c r="A71" s="63"/>
      <c r="B71" s="63">
        <v>8</v>
      </c>
      <c r="C71" s="63">
        <v>0.35</v>
      </c>
      <c r="D71" s="63">
        <f>G70*C71</f>
        <v>437500</v>
      </c>
      <c r="F71" s="71" t="s">
        <v>58</v>
      </c>
      <c r="G71" s="67">
        <f>SUM(C68:C71)</f>
        <v>1</v>
      </c>
    </row>
    <row r="72" spans="1:7" x14ac:dyDescent="0.2">
      <c r="A72" s="63">
        <v>4</v>
      </c>
      <c r="B72" s="63">
        <v>9</v>
      </c>
      <c r="C72" s="63">
        <v>0.15</v>
      </c>
      <c r="D72" s="63">
        <f>G74*C72</f>
        <v>202500</v>
      </c>
    </row>
    <row r="73" spans="1:7" x14ac:dyDescent="0.2">
      <c r="A73" s="63"/>
      <c r="B73" s="63">
        <v>10</v>
      </c>
      <c r="C73" s="63">
        <v>0.25</v>
      </c>
      <c r="D73" s="63">
        <f>G74*C73</f>
        <v>337500</v>
      </c>
    </row>
    <row r="74" spans="1:7" x14ac:dyDescent="0.2">
      <c r="A74" s="63"/>
      <c r="B74" s="63">
        <v>11</v>
      </c>
      <c r="C74" s="63">
        <v>0.25</v>
      </c>
      <c r="D74" s="63">
        <f>G74*C74</f>
        <v>337500</v>
      </c>
      <c r="F74" s="72" t="s">
        <v>59</v>
      </c>
      <c r="G74" s="66">
        <f>C13</f>
        <v>1350000</v>
      </c>
    </row>
    <row r="75" spans="1:7" x14ac:dyDescent="0.2">
      <c r="A75" s="63"/>
      <c r="B75" s="63">
        <v>12</v>
      </c>
      <c r="C75" s="63">
        <v>0.35</v>
      </c>
      <c r="D75" s="63">
        <f>G74*C75</f>
        <v>472499.99999999994</v>
      </c>
      <c r="F75" s="72" t="s">
        <v>60</v>
      </c>
      <c r="G75" s="66">
        <f>SUM(C72:C75)</f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Forecast (Year 1)</vt:lpstr>
      <vt:lpstr>Sales Forecast (Year 2)</vt:lpstr>
      <vt:lpstr>Sales Forecast (Year 3)</vt:lpstr>
      <vt:lpstr>Sales Forecast (Year 4)</vt:lpstr>
      <vt:lpstr>Basis of Year Estimates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Forecast</dc:title>
  <dc:creator>SCORE</dc:creator>
  <cp:lastModifiedBy>Josh</cp:lastModifiedBy>
  <cp:lastPrinted>2001-03-19T07:19:27Z</cp:lastPrinted>
  <dcterms:created xsi:type="dcterms:W3CDTF">2001-02-14T22:06:59Z</dcterms:created>
  <dcterms:modified xsi:type="dcterms:W3CDTF">2015-04-04T15:27:46Z</dcterms:modified>
</cp:coreProperties>
</file>