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5480" windowHeight="7755"/>
  </bookViews>
  <sheets>
    <sheet name="Cash Flow" sheetId="1" r:id="rId1"/>
  </sheets>
  <definedNames>
    <definedName name="_xlnm.Print_Titles" localSheetId="0">'Cash Flow'!$6:$6</definedName>
  </definedNames>
  <calcPr calcId="125725"/>
</workbook>
</file>

<file path=xl/calcChain.xml><?xml version="1.0" encoding="utf-8"?>
<calcChain xmlns="http://schemas.openxmlformats.org/spreadsheetml/2006/main">
  <c r="O17" i="1"/>
  <c r="O12"/>
  <c r="O11"/>
  <c r="O10"/>
  <c r="O43"/>
  <c r="O42"/>
  <c r="O41"/>
  <c r="O40"/>
  <c r="O39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C6" l="1"/>
  <c r="D6" s="1"/>
  <c r="E6" s="1"/>
  <c r="F6" s="1"/>
  <c r="G6" s="1"/>
  <c r="H6" s="1"/>
  <c r="I6" s="1"/>
  <c r="J6" s="1"/>
  <c r="K6" s="1"/>
  <c r="L6" s="1"/>
  <c r="M6" s="1"/>
  <c r="N6" s="1"/>
  <c r="C13"/>
  <c r="D13"/>
  <c r="E13"/>
  <c r="F13"/>
  <c r="G13"/>
  <c r="H13"/>
  <c r="I13"/>
  <c r="J13"/>
  <c r="K13"/>
  <c r="L13"/>
  <c r="M13"/>
  <c r="N13"/>
  <c r="O13"/>
  <c r="B13"/>
  <c r="B14" s="1"/>
  <c r="O38"/>
  <c r="O44" s="1"/>
  <c r="N38"/>
  <c r="N44" s="1"/>
  <c r="M38"/>
  <c r="M44" s="1"/>
  <c r="L38"/>
  <c r="L44" s="1"/>
  <c r="K38"/>
  <c r="K44" s="1"/>
  <c r="J38"/>
  <c r="J44" s="1"/>
  <c r="I38"/>
  <c r="I44" s="1"/>
  <c r="H38"/>
  <c r="H44" s="1"/>
  <c r="G38"/>
  <c r="G44" s="1"/>
  <c r="F38"/>
  <c r="F44" s="1"/>
  <c r="E38"/>
  <c r="E44" s="1"/>
  <c r="D38"/>
  <c r="D44" s="1"/>
  <c r="C38"/>
  <c r="C44" s="1"/>
  <c r="B38"/>
  <c r="B44" s="1"/>
  <c r="B45" l="1"/>
  <c r="C7" l="1"/>
  <c r="C14" s="1"/>
  <c r="C45" s="1"/>
  <c r="D7" s="1"/>
  <c r="D14" s="1"/>
  <c r="D45" s="1"/>
  <c r="E7" s="1"/>
  <c r="E14" s="1"/>
  <c r="E45" s="1"/>
  <c r="F7" s="1"/>
  <c r="F14" s="1"/>
  <c r="F45" s="1"/>
  <c r="G7" s="1"/>
  <c r="G14" s="1"/>
  <c r="G45" s="1"/>
  <c r="H7" s="1"/>
  <c r="H14" s="1"/>
  <c r="H45" s="1"/>
  <c r="I7" s="1"/>
  <c r="I14" s="1"/>
  <c r="I45" s="1"/>
  <c r="J7" s="1"/>
  <c r="J14" s="1"/>
  <c r="J45" s="1"/>
  <c r="K7" s="1"/>
  <c r="K14" s="1"/>
  <c r="K45" s="1"/>
  <c r="L7" s="1"/>
  <c r="L14" s="1"/>
  <c r="L45" s="1"/>
  <c r="M7" s="1"/>
  <c r="M14" s="1"/>
  <c r="M45" s="1"/>
  <c r="N7" s="1"/>
  <c r="N14" s="1"/>
  <c r="N45" s="1"/>
  <c r="O14"/>
  <c r="O45" s="1"/>
</calcChain>
</file>

<file path=xl/comments1.xml><?xml version="1.0" encoding="utf-8"?>
<comments xmlns="http://schemas.openxmlformats.org/spreadsheetml/2006/main">
  <authors>
    <author>Microsoft</author>
  </authors>
  <commentList>
    <comment ref="B13" author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<sst xmlns="http://schemas.openxmlformats.org/spreadsheetml/2006/main" count="49" uniqueCount="49">
  <si>
    <t>Total Item EST</t>
  </si>
  <si>
    <t>Cash Position (end of month)</t>
  </si>
  <si>
    <t>Enter Company Name Here</t>
  </si>
  <si>
    <t>Cash on Hand (beginning of month)</t>
  </si>
  <si>
    <t>CASH RECEIPTS</t>
  </si>
  <si>
    <t>Cash Sales</t>
  </si>
  <si>
    <t>Collections fm CR accounts</t>
  </si>
  <si>
    <t>Loan/ other cash inj.</t>
  </si>
  <si>
    <t>TOTAL CASH RECEIPTS</t>
  </si>
  <si>
    <t>Total Cash Available (before cash out)</t>
  </si>
  <si>
    <t>CASH PAID OUT</t>
  </si>
  <si>
    <t>Purchases (merchandise)</t>
  </si>
  <si>
    <t>Outside services</t>
  </si>
  <si>
    <t>Supplies (office &amp; oper.)</t>
  </si>
  <si>
    <t>Repairs &amp; maintenance</t>
  </si>
  <si>
    <t>Advertising</t>
  </si>
  <si>
    <t>Car, delivery &amp; travel</t>
  </si>
  <si>
    <t>Accounting &amp; legal</t>
  </si>
  <si>
    <t>Rent</t>
  </si>
  <si>
    <t>Utilities</t>
  </si>
  <si>
    <t>Insurance</t>
  </si>
  <si>
    <t>Taxes (real estate, etc.)</t>
  </si>
  <si>
    <t>Interest</t>
  </si>
  <si>
    <t>Miscellaneous</t>
  </si>
  <si>
    <t>SUBTOTAL</t>
  </si>
  <si>
    <t>Loan principal payment</t>
  </si>
  <si>
    <t>Capital purchase (specify)</t>
  </si>
  <si>
    <t>Other startup costs</t>
  </si>
  <si>
    <t>Reserve and/or Escrow</t>
  </si>
  <si>
    <t>TOTAL CASH PAID OUT</t>
  </si>
  <si>
    <t>Accounts Receivable</t>
  </si>
  <si>
    <t>Bad Debt (end of month)</t>
  </si>
  <si>
    <t>Inventory on hand (eom)</t>
  </si>
  <si>
    <t>Accounts Payable (eom)</t>
  </si>
  <si>
    <t>Pre-Startup EST</t>
  </si>
  <si>
    <t>Fiscal Year Begins:</t>
  </si>
  <si>
    <t>ESSENTIAL OPERATING DATA (non cash flow information)</t>
  </si>
  <si>
    <t>Depreciation</t>
  </si>
  <si>
    <t>Gross wages (exact withdrawal)</t>
  </si>
  <si>
    <t>Payroll expenses (taxes, etc.)</t>
  </si>
  <si>
    <t>Owners' Withdrawal</t>
  </si>
  <si>
    <t>Twelve-Month Cash Flow</t>
  </si>
  <si>
    <t>Internet with Telephone</t>
  </si>
  <si>
    <t>Purchases (Furniture)</t>
  </si>
  <si>
    <t>Purchases (Fixtures)</t>
  </si>
  <si>
    <t>Machinery (Laptops)</t>
  </si>
  <si>
    <t>Deployment App Store Fee</t>
  </si>
  <si>
    <t>Other (Appliances)</t>
  </si>
  <si>
    <t>Sales Volume (peso)</t>
  </si>
</sst>
</file>

<file path=xl/styles.xml><?xml version="1.0" encoding="utf-8"?>
<styleSheet xmlns="http://schemas.openxmlformats.org/spreadsheetml/2006/main">
  <numFmts count="1">
    <numFmt numFmtId="164" formatCode="mmmm"/>
  </numFmts>
  <fonts count="8">
    <font>
      <sz val="8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5" fillId="0" borderId="0" xfId="0" applyFont="1" applyAlignment="1"/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/>
    <xf numFmtId="0" fontId="6" fillId="0" borderId="0" xfId="0" applyFont="1" applyBorder="1" applyAlignment="1"/>
    <xf numFmtId="0" fontId="3" fillId="0" borderId="1" xfId="0" applyFont="1" applyBorder="1" applyAlignment="1">
      <alignment wrapText="1"/>
    </xf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2" fillId="0" borderId="4" xfId="0" applyFont="1" applyBorder="1" applyAlignment="1">
      <alignment wrapText="1"/>
    </xf>
    <xf numFmtId="3" fontId="0" fillId="0" borderId="4" xfId="0" applyNumberFormat="1" applyBorder="1"/>
    <xf numFmtId="0" fontId="2" fillId="0" borderId="5" xfId="0" applyFont="1" applyBorder="1" applyAlignment="1">
      <alignment wrapText="1"/>
    </xf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3" xfId="0" applyFont="1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10" xfId="0" applyBorder="1"/>
    <xf numFmtId="0" fontId="0" fillId="0" borderId="8" xfId="0" applyBorder="1"/>
    <xf numFmtId="0" fontId="2" fillId="0" borderId="1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7" xfId="0" applyBorder="1"/>
    <xf numFmtId="0" fontId="2" fillId="0" borderId="1" xfId="0" applyFont="1" applyBorder="1" applyAlignment="1"/>
    <xf numFmtId="17" fontId="1" fillId="0" borderId="0" xfId="0" applyNumberFormat="1" applyFont="1" applyAlignment="1">
      <alignment horizontal="right"/>
    </xf>
    <xf numFmtId="0" fontId="6" fillId="0" borderId="0" xfId="0" applyFont="1" applyAlignment="1">
      <alignment shrinkToFit="1"/>
    </xf>
    <xf numFmtId="3" fontId="0" fillId="0" borderId="13" xfId="0" applyNumberFormat="1" applyBorder="1"/>
    <xf numFmtId="0" fontId="2" fillId="0" borderId="1" xfId="0" applyFont="1" applyBorder="1" applyAlignment="1">
      <alignment horizontal="center" wrapText="1"/>
    </xf>
    <xf numFmtId="17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3" fillId="0" borderId="0" xfId="0" applyFont="1" applyBorder="1"/>
    <xf numFmtId="0" fontId="7" fillId="0" borderId="0" xfId="0" applyFont="1" applyAlignment="1"/>
    <xf numFmtId="3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3"/>
  <sheetViews>
    <sheetView showGridLines="0" tabSelected="1" zoomScaleNormal="100" workbookViewId="0">
      <pane ySplit="6" topLeftCell="A36" activePane="bottomLeft" state="frozen"/>
      <selection pane="bottomLeft" activeCell="E38" sqref="E38"/>
    </sheetView>
  </sheetViews>
  <sheetFormatPr defaultRowHeight="11.25"/>
  <cols>
    <col min="1" max="1" width="20.33203125" style="1" customWidth="1"/>
    <col min="2" max="15" width="9.83203125" customWidth="1"/>
  </cols>
  <sheetData>
    <row r="1" spans="1:16" s="2" customFormat="1" ht="20.25">
      <c r="A1" s="38" t="s">
        <v>41</v>
      </c>
    </row>
    <row r="2" spans="1:16" s="2" customFormat="1" ht="15">
      <c r="A2" s="3" t="s">
        <v>2</v>
      </c>
    </row>
    <row r="3" spans="1:16" s="2" customFormat="1" ht="15">
      <c r="A3" s="3"/>
    </row>
    <row r="4" spans="1:16" s="2" customFormat="1" ht="12.75">
      <c r="A4" s="32" t="s">
        <v>35</v>
      </c>
      <c r="B4" s="31">
        <v>42156</v>
      </c>
    </row>
    <row r="5" spans="1:16" s="2" customFormat="1" ht="15">
      <c r="A5" s="3"/>
      <c r="G5" s="8"/>
      <c r="I5" s="7"/>
      <c r="J5" s="7"/>
      <c r="K5" s="7"/>
    </row>
    <row r="6" spans="1:16" s="37" customFormat="1" ht="33.75">
      <c r="A6" s="4"/>
      <c r="B6" s="34" t="s">
        <v>34</v>
      </c>
      <c r="C6" s="35">
        <f>B4</f>
        <v>42156</v>
      </c>
      <c r="D6" s="35">
        <f>DATE(YEAR(C6),MONTH(C6)+1,1)</f>
        <v>42186</v>
      </c>
      <c r="E6" s="35">
        <f t="shared" ref="E6:N6" si="0">DATE(YEAR(D6),MONTH(D6)+1,1)</f>
        <v>42217</v>
      </c>
      <c r="F6" s="35">
        <f t="shared" si="0"/>
        <v>42248</v>
      </c>
      <c r="G6" s="35">
        <f t="shared" si="0"/>
        <v>42278</v>
      </c>
      <c r="H6" s="35">
        <f t="shared" si="0"/>
        <v>42309</v>
      </c>
      <c r="I6" s="35">
        <f t="shared" si="0"/>
        <v>42339</v>
      </c>
      <c r="J6" s="35">
        <f t="shared" si="0"/>
        <v>42370</v>
      </c>
      <c r="K6" s="35">
        <f t="shared" si="0"/>
        <v>42401</v>
      </c>
      <c r="L6" s="35">
        <f t="shared" si="0"/>
        <v>42430</v>
      </c>
      <c r="M6" s="35">
        <f t="shared" si="0"/>
        <v>42461</v>
      </c>
      <c r="N6" s="35">
        <f t="shared" si="0"/>
        <v>42491</v>
      </c>
      <c r="O6" s="36" t="s">
        <v>0</v>
      </c>
    </row>
    <row r="7" spans="1:16" ht="33.75">
      <c r="A7" s="13" t="s">
        <v>3</v>
      </c>
      <c r="B7" s="33">
        <v>600000</v>
      </c>
      <c r="C7" s="33">
        <f>B45</f>
        <v>534892</v>
      </c>
      <c r="D7" s="33">
        <f t="shared" ref="D7:N7" si="1">C45</f>
        <v>460864</v>
      </c>
      <c r="E7" s="33">
        <f t="shared" si="1"/>
        <v>533996</v>
      </c>
      <c r="F7" s="33">
        <f t="shared" si="1"/>
        <v>563368</v>
      </c>
      <c r="G7" s="33">
        <f t="shared" si="1"/>
        <v>733040</v>
      </c>
      <c r="H7" s="33">
        <f t="shared" si="1"/>
        <v>937777</v>
      </c>
      <c r="I7" s="33">
        <f t="shared" si="1"/>
        <v>1585124</v>
      </c>
      <c r="J7" s="33">
        <f t="shared" si="1"/>
        <v>2604971</v>
      </c>
      <c r="K7" s="33">
        <f t="shared" si="1"/>
        <v>4113068</v>
      </c>
      <c r="L7" s="33">
        <f t="shared" si="1"/>
        <v>5079090</v>
      </c>
      <c r="M7" s="33">
        <f t="shared" si="1"/>
        <v>6831312</v>
      </c>
      <c r="N7" s="33">
        <f t="shared" si="1"/>
        <v>8589134</v>
      </c>
      <c r="O7" s="33"/>
    </row>
    <row r="8" spans="1:16">
      <c r="A8" s="2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/>
      <c r="P8" s="6"/>
    </row>
    <row r="9" spans="1:16">
      <c r="A9" s="27" t="s">
        <v>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8"/>
    </row>
    <row r="10" spans="1:16">
      <c r="A10" s="21" t="s">
        <v>5</v>
      </c>
      <c r="B10" s="12">
        <v>0</v>
      </c>
      <c r="C10" s="12">
        <v>206050</v>
      </c>
      <c r="D10" s="12">
        <v>343210</v>
      </c>
      <c r="E10" s="12">
        <v>344450</v>
      </c>
      <c r="F10" s="12">
        <v>479750</v>
      </c>
      <c r="G10" s="12">
        <v>514815</v>
      </c>
      <c r="H10" s="12">
        <v>862425</v>
      </c>
      <c r="I10" s="12">
        <v>1237425</v>
      </c>
      <c r="J10" s="12">
        <v>1725675</v>
      </c>
      <c r="K10" s="12">
        <v>1188600</v>
      </c>
      <c r="L10" s="12">
        <v>1969800</v>
      </c>
      <c r="M10" s="12">
        <v>1975400</v>
      </c>
      <c r="N10" s="12">
        <v>2756600</v>
      </c>
      <c r="O10" s="10">
        <f t="shared" ref="O10:O12" si="2">SUM(B10:N10)</f>
        <v>13604200</v>
      </c>
    </row>
    <row r="11" spans="1:16" ht="22.5">
      <c r="A11" s="9" t="s">
        <v>6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f t="shared" si="2"/>
        <v>0</v>
      </c>
    </row>
    <row r="12" spans="1:16">
      <c r="A12" s="9" t="s">
        <v>7</v>
      </c>
      <c r="B12" s="10">
        <v>400000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f t="shared" si="2"/>
        <v>400000</v>
      </c>
    </row>
    <row r="13" spans="1:16" ht="22.5">
      <c r="A13" s="5" t="s">
        <v>8</v>
      </c>
      <c r="B13" s="10">
        <f>SUM(B10:B12)</f>
        <v>400000</v>
      </c>
      <c r="C13" s="10">
        <f t="shared" ref="C13:O13" si="3">SUM(C10:C12)</f>
        <v>206050</v>
      </c>
      <c r="D13" s="10">
        <f t="shared" si="3"/>
        <v>343210</v>
      </c>
      <c r="E13" s="10">
        <f t="shared" si="3"/>
        <v>344450</v>
      </c>
      <c r="F13" s="10">
        <f t="shared" si="3"/>
        <v>479750</v>
      </c>
      <c r="G13" s="10">
        <f t="shared" si="3"/>
        <v>514815</v>
      </c>
      <c r="H13" s="10">
        <f t="shared" si="3"/>
        <v>862425</v>
      </c>
      <c r="I13" s="10">
        <f t="shared" si="3"/>
        <v>1237425</v>
      </c>
      <c r="J13" s="10">
        <f t="shared" si="3"/>
        <v>1725675</v>
      </c>
      <c r="K13" s="10">
        <f t="shared" si="3"/>
        <v>1188600</v>
      </c>
      <c r="L13" s="10">
        <f t="shared" si="3"/>
        <v>1969800</v>
      </c>
      <c r="M13" s="10">
        <f t="shared" si="3"/>
        <v>1975400</v>
      </c>
      <c r="N13" s="10">
        <f t="shared" si="3"/>
        <v>2756600</v>
      </c>
      <c r="O13" s="10">
        <f t="shared" si="3"/>
        <v>14004200</v>
      </c>
    </row>
    <row r="14" spans="1:16" ht="22.5">
      <c r="A14" s="13" t="s">
        <v>9</v>
      </c>
      <c r="B14" s="14">
        <f>(B7+B13)</f>
        <v>1000000</v>
      </c>
      <c r="C14" s="14">
        <f t="shared" ref="C14:O14" si="4">(C7+C13)</f>
        <v>740942</v>
      </c>
      <c r="D14" s="14">
        <f t="shared" si="4"/>
        <v>804074</v>
      </c>
      <c r="E14" s="14">
        <f t="shared" si="4"/>
        <v>878446</v>
      </c>
      <c r="F14" s="14">
        <f t="shared" si="4"/>
        <v>1043118</v>
      </c>
      <c r="G14" s="14">
        <f t="shared" si="4"/>
        <v>1247855</v>
      </c>
      <c r="H14" s="14">
        <f t="shared" si="4"/>
        <v>1800202</v>
      </c>
      <c r="I14" s="14">
        <f t="shared" si="4"/>
        <v>2822549</v>
      </c>
      <c r="J14" s="14">
        <f t="shared" si="4"/>
        <v>4330646</v>
      </c>
      <c r="K14" s="14">
        <f t="shared" si="4"/>
        <v>5301668</v>
      </c>
      <c r="L14" s="14">
        <f t="shared" si="4"/>
        <v>7048890</v>
      </c>
      <c r="M14" s="14">
        <f t="shared" si="4"/>
        <v>8806712</v>
      </c>
      <c r="N14" s="14">
        <f t="shared" si="4"/>
        <v>11345734</v>
      </c>
      <c r="O14" s="14">
        <f t="shared" si="4"/>
        <v>14004200</v>
      </c>
    </row>
    <row r="15" spans="1:16" s="6" customFormat="1">
      <c r="A15" s="2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1:16">
      <c r="A16" s="26" t="s">
        <v>10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</row>
    <row r="17" spans="1:15" ht="22.5">
      <c r="A17" s="21" t="s">
        <v>11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0">
        <f>SUM(B17:N17)</f>
        <v>0</v>
      </c>
    </row>
    <row r="18" spans="1:15">
      <c r="A18" s="9" t="s">
        <v>43</v>
      </c>
      <c r="B18" s="10">
        <v>10000</v>
      </c>
      <c r="C18" s="10">
        <v>5000</v>
      </c>
      <c r="D18" s="10">
        <v>5000</v>
      </c>
      <c r="E18" s="10">
        <v>5000</v>
      </c>
      <c r="F18" s="10">
        <v>5000</v>
      </c>
      <c r="G18" s="10">
        <v>5000</v>
      </c>
      <c r="H18" s="10">
        <v>5000</v>
      </c>
      <c r="I18" s="10">
        <v>10000</v>
      </c>
      <c r="J18" s="10">
        <v>10000</v>
      </c>
      <c r="K18" s="10">
        <v>10000</v>
      </c>
      <c r="L18" s="10">
        <v>10000</v>
      </c>
      <c r="M18" s="10">
        <v>10000</v>
      </c>
      <c r="N18" s="10">
        <v>10000</v>
      </c>
      <c r="O18" s="10">
        <f>SUM(B18:N18)</f>
        <v>100000</v>
      </c>
    </row>
    <row r="19" spans="1:15">
      <c r="A19" s="9" t="s">
        <v>44</v>
      </c>
      <c r="B19" s="10">
        <v>5000</v>
      </c>
      <c r="C19" s="10">
        <v>2500</v>
      </c>
      <c r="D19" s="10">
        <v>2500</v>
      </c>
      <c r="E19" s="10">
        <v>2500</v>
      </c>
      <c r="F19" s="10">
        <v>2500</v>
      </c>
      <c r="G19" s="10">
        <v>2500</v>
      </c>
      <c r="H19" s="10">
        <v>2500</v>
      </c>
      <c r="I19" s="10">
        <v>5000</v>
      </c>
      <c r="J19" s="10">
        <v>5000</v>
      </c>
      <c r="K19" s="10">
        <v>5000</v>
      </c>
      <c r="L19" s="10">
        <v>5000</v>
      </c>
      <c r="M19" s="10">
        <v>5000</v>
      </c>
      <c r="N19" s="10">
        <v>5000</v>
      </c>
      <c r="O19" s="10">
        <f>SUM(B19:N19)</f>
        <v>50000</v>
      </c>
    </row>
    <row r="20" spans="1:15" ht="22.5">
      <c r="A20" s="9" t="s">
        <v>38</v>
      </c>
      <c r="B20" s="10">
        <v>0</v>
      </c>
      <c r="C20" s="10">
        <v>190000</v>
      </c>
      <c r="D20" s="10">
        <v>180000</v>
      </c>
      <c r="E20" s="10">
        <v>220000</v>
      </c>
      <c r="F20" s="10">
        <v>220000</v>
      </c>
      <c r="G20" s="10">
        <v>220000</v>
      </c>
      <c r="H20" s="10">
        <v>120000</v>
      </c>
      <c r="I20" s="10">
        <v>120000</v>
      </c>
      <c r="J20" s="10">
        <v>120000</v>
      </c>
      <c r="K20" s="10">
        <v>120000</v>
      </c>
      <c r="L20" s="10">
        <v>120000</v>
      </c>
      <c r="M20" s="10">
        <v>120000</v>
      </c>
      <c r="N20" s="10">
        <v>120000</v>
      </c>
      <c r="O20" s="10">
        <f t="shared" ref="O20:O43" si="5">SUM(B20:N20)</f>
        <v>1870000</v>
      </c>
    </row>
    <row r="21" spans="1:15" ht="22.5">
      <c r="A21" s="9" t="s">
        <v>39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f t="shared" si="5"/>
        <v>0</v>
      </c>
    </row>
    <row r="22" spans="1:15">
      <c r="A22" s="9" t="s">
        <v>12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f t="shared" si="5"/>
        <v>0</v>
      </c>
    </row>
    <row r="23" spans="1:15" ht="22.5">
      <c r="A23" s="9" t="s">
        <v>13</v>
      </c>
      <c r="B23" s="10">
        <v>0</v>
      </c>
      <c r="C23" s="10">
        <v>2000</v>
      </c>
      <c r="D23" s="10">
        <v>2000</v>
      </c>
      <c r="E23" s="10">
        <v>2000</v>
      </c>
      <c r="F23" s="10">
        <v>2000</v>
      </c>
      <c r="G23" s="10">
        <v>2000</v>
      </c>
      <c r="H23" s="10">
        <v>2000</v>
      </c>
      <c r="I23" s="10">
        <v>2000</v>
      </c>
      <c r="J23" s="10">
        <v>2000</v>
      </c>
      <c r="K23" s="10">
        <v>2000</v>
      </c>
      <c r="L23" s="10">
        <v>2000</v>
      </c>
      <c r="M23" s="10">
        <v>2000</v>
      </c>
      <c r="N23" s="10">
        <v>2000</v>
      </c>
      <c r="O23" s="10">
        <f t="shared" si="5"/>
        <v>24000</v>
      </c>
    </row>
    <row r="24" spans="1:15">
      <c r="A24" s="9" t="s">
        <v>14</v>
      </c>
      <c r="B24" s="10">
        <v>80000</v>
      </c>
      <c r="C24" s="10">
        <v>0</v>
      </c>
      <c r="D24" s="10">
        <v>0</v>
      </c>
      <c r="E24" s="10">
        <v>5000</v>
      </c>
      <c r="F24" s="10">
        <v>0</v>
      </c>
      <c r="G24" s="10">
        <v>0</v>
      </c>
      <c r="H24" s="10">
        <v>5000</v>
      </c>
      <c r="I24" s="10">
        <v>0</v>
      </c>
      <c r="J24" s="10">
        <v>0</v>
      </c>
      <c r="K24" s="10">
        <v>5000</v>
      </c>
      <c r="L24" s="10">
        <v>0</v>
      </c>
      <c r="M24" s="10">
        <v>0</v>
      </c>
      <c r="N24" s="10">
        <v>5000</v>
      </c>
      <c r="O24" s="10">
        <f t="shared" si="5"/>
        <v>100000</v>
      </c>
    </row>
    <row r="25" spans="1:15">
      <c r="A25" s="9" t="s">
        <v>15</v>
      </c>
      <c r="B25" s="10">
        <v>27500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f t="shared" si="5"/>
        <v>27500</v>
      </c>
    </row>
    <row r="26" spans="1:15">
      <c r="A26" s="9" t="s">
        <v>16</v>
      </c>
      <c r="B26" s="10">
        <v>0</v>
      </c>
      <c r="C26" s="10">
        <v>1000</v>
      </c>
      <c r="D26" s="10">
        <v>1000</v>
      </c>
      <c r="E26" s="10">
        <v>1000</v>
      </c>
      <c r="F26" s="10">
        <v>1000</v>
      </c>
      <c r="G26" s="10">
        <v>1000</v>
      </c>
      <c r="H26" s="10">
        <v>1000</v>
      </c>
      <c r="I26" s="10">
        <v>1000</v>
      </c>
      <c r="J26" s="10">
        <v>1000</v>
      </c>
      <c r="K26" s="10">
        <v>1000</v>
      </c>
      <c r="L26" s="10">
        <v>1000</v>
      </c>
      <c r="M26" s="10">
        <v>1000</v>
      </c>
      <c r="N26" s="10">
        <v>1000</v>
      </c>
      <c r="O26" s="10">
        <f t="shared" si="5"/>
        <v>12000</v>
      </c>
    </row>
    <row r="27" spans="1:15">
      <c r="A27" s="9" t="s">
        <v>17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f t="shared" si="5"/>
        <v>0</v>
      </c>
    </row>
    <row r="28" spans="1:15">
      <c r="A28" s="9" t="s">
        <v>18</v>
      </c>
      <c r="B28" s="10">
        <v>24000</v>
      </c>
      <c r="C28" s="10">
        <v>7999</v>
      </c>
      <c r="D28" s="10">
        <v>7999</v>
      </c>
      <c r="E28" s="10">
        <v>7999</v>
      </c>
      <c r="F28" s="10">
        <v>7999</v>
      </c>
      <c r="G28" s="10">
        <v>7999</v>
      </c>
      <c r="H28" s="10">
        <v>7999</v>
      </c>
      <c r="I28" s="10">
        <v>7999</v>
      </c>
      <c r="J28" s="10">
        <v>7999</v>
      </c>
      <c r="K28" s="10">
        <v>7999</v>
      </c>
      <c r="L28" s="10">
        <v>7999</v>
      </c>
      <c r="M28" s="10">
        <v>7999</v>
      </c>
      <c r="N28" s="10">
        <v>7999</v>
      </c>
      <c r="O28" s="10">
        <f t="shared" si="5"/>
        <v>119988</v>
      </c>
    </row>
    <row r="29" spans="1:15">
      <c r="A29" s="9" t="s">
        <v>42</v>
      </c>
      <c r="B29" s="10">
        <v>0</v>
      </c>
      <c r="C29" s="10">
        <v>1299</v>
      </c>
      <c r="D29" s="10">
        <v>1299</v>
      </c>
      <c r="E29" s="10">
        <v>1299</v>
      </c>
      <c r="F29" s="10">
        <v>1299</v>
      </c>
      <c r="G29" s="10">
        <v>1299</v>
      </c>
      <c r="H29" s="10">
        <v>1299</v>
      </c>
      <c r="I29" s="10">
        <v>1299</v>
      </c>
      <c r="J29" s="10">
        <v>1299</v>
      </c>
      <c r="K29" s="10">
        <v>1299</v>
      </c>
      <c r="L29" s="10">
        <v>1299</v>
      </c>
      <c r="M29" s="10">
        <v>1299</v>
      </c>
      <c r="N29" s="10">
        <v>1299</v>
      </c>
      <c r="O29" s="10">
        <f t="shared" si="5"/>
        <v>15588</v>
      </c>
    </row>
    <row r="30" spans="1:15">
      <c r="A30" s="9" t="s">
        <v>19</v>
      </c>
      <c r="B30" s="39">
        <v>10500</v>
      </c>
      <c r="C30" s="10">
        <v>3500</v>
      </c>
      <c r="D30" s="10">
        <v>3500</v>
      </c>
      <c r="E30" s="10">
        <v>3500</v>
      </c>
      <c r="F30" s="10">
        <v>3500</v>
      </c>
      <c r="G30" s="10">
        <v>3500</v>
      </c>
      <c r="H30" s="10">
        <v>3500</v>
      </c>
      <c r="I30" s="10">
        <v>3500</v>
      </c>
      <c r="J30" s="10">
        <v>3500</v>
      </c>
      <c r="K30" s="10">
        <v>3500</v>
      </c>
      <c r="L30" s="10">
        <v>3500</v>
      </c>
      <c r="M30" s="10">
        <v>3500</v>
      </c>
      <c r="N30" s="10">
        <v>3500</v>
      </c>
      <c r="O30" s="10">
        <f t="shared" si="5"/>
        <v>52500</v>
      </c>
    </row>
    <row r="31" spans="1:15">
      <c r="A31" s="9" t="s">
        <v>20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f t="shared" si="5"/>
        <v>0</v>
      </c>
    </row>
    <row r="32" spans="1:15" ht="22.5">
      <c r="A32" s="9" t="s">
        <v>21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f t="shared" si="5"/>
        <v>0</v>
      </c>
    </row>
    <row r="33" spans="1:15">
      <c r="A33" s="9" t="s">
        <v>22</v>
      </c>
      <c r="B33" s="10">
        <v>0</v>
      </c>
      <c r="C33" s="10">
        <v>4800</v>
      </c>
      <c r="D33" s="10">
        <v>4800</v>
      </c>
      <c r="E33" s="10">
        <v>4800</v>
      </c>
      <c r="F33" s="10">
        <v>4800</v>
      </c>
      <c r="G33" s="10">
        <v>4800</v>
      </c>
      <c r="H33" s="10">
        <v>4800</v>
      </c>
      <c r="I33" s="10">
        <v>4800</v>
      </c>
      <c r="J33" s="10">
        <v>4800</v>
      </c>
      <c r="K33" s="10">
        <v>4800</v>
      </c>
      <c r="L33" s="10">
        <v>4800</v>
      </c>
      <c r="M33" s="10">
        <v>4800</v>
      </c>
      <c r="N33" s="10">
        <v>4800</v>
      </c>
      <c r="O33" s="10">
        <f t="shared" si="5"/>
        <v>57600</v>
      </c>
    </row>
    <row r="34" spans="1:15">
      <c r="A34" s="9" t="s">
        <v>45</v>
      </c>
      <c r="B34" s="10">
        <v>40000</v>
      </c>
      <c r="C34" s="10">
        <v>10000</v>
      </c>
      <c r="D34" s="10">
        <v>10000</v>
      </c>
      <c r="E34" s="10">
        <v>10000</v>
      </c>
      <c r="F34" s="10">
        <v>10000</v>
      </c>
      <c r="G34" s="10">
        <v>10000</v>
      </c>
      <c r="H34" s="10">
        <v>10000</v>
      </c>
      <c r="I34" s="10">
        <v>10000</v>
      </c>
      <c r="J34" s="10">
        <v>10000</v>
      </c>
      <c r="K34" s="10">
        <v>10000</v>
      </c>
      <c r="L34" s="10">
        <v>10000</v>
      </c>
      <c r="M34" s="10">
        <v>10000</v>
      </c>
      <c r="N34" s="10">
        <v>10000</v>
      </c>
      <c r="O34" s="10">
        <f t="shared" si="5"/>
        <v>160000</v>
      </c>
    </row>
    <row r="35" spans="1:15" ht="22.5">
      <c r="A35" s="9" t="s">
        <v>46</v>
      </c>
      <c r="B35" s="10">
        <v>1108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f t="shared" si="5"/>
        <v>1108</v>
      </c>
    </row>
    <row r="36" spans="1:15">
      <c r="A36" s="9" t="s">
        <v>47</v>
      </c>
      <c r="B36" s="10">
        <v>2000</v>
      </c>
      <c r="C36" s="10">
        <v>2000</v>
      </c>
      <c r="D36" s="10">
        <v>2000</v>
      </c>
      <c r="E36" s="10">
        <v>2000</v>
      </c>
      <c r="F36" s="10">
        <v>2000</v>
      </c>
      <c r="G36" s="10">
        <v>2000</v>
      </c>
      <c r="H36" s="10">
        <v>2000</v>
      </c>
      <c r="I36" s="10">
        <v>2000</v>
      </c>
      <c r="J36" s="10">
        <v>2000</v>
      </c>
      <c r="K36" s="10">
        <v>2000</v>
      </c>
      <c r="L36" s="10">
        <v>2000</v>
      </c>
      <c r="M36" s="10">
        <v>2000</v>
      </c>
      <c r="N36" s="10">
        <v>2000</v>
      </c>
      <c r="O36" s="10">
        <f t="shared" si="5"/>
        <v>26000</v>
      </c>
    </row>
    <row r="37" spans="1:15">
      <c r="A37" s="9" t="s">
        <v>23</v>
      </c>
      <c r="B37" s="10">
        <v>15000</v>
      </c>
      <c r="C37" s="10">
        <v>15000</v>
      </c>
      <c r="D37" s="10">
        <v>15000</v>
      </c>
      <c r="E37" s="10">
        <v>15000</v>
      </c>
      <c r="F37" s="10">
        <v>15000</v>
      </c>
      <c r="G37" s="10">
        <v>15000</v>
      </c>
      <c r="H37" s="10">
        <v>15000</v>
      </c>
      <c r="I37" s="10">
        <v>15000</v>
      </c>
      <c r="J37" s="10">
        <v>15000</v>
      </c>
      <c r="K37" s="10">
        <v>15000</v>
      </c>
      <c r="L37" s="10">
        <v>15000</v>
      </c>
      <c r="M37" s="10">
        <v>15000</v>
      </c>
      <c r="N37" s="10">
        <v>15000</v>
      </c>
      <c r="O37" s="10">
        <f t="shared" si="5"/>
        <v>195000</v>
      </c>
    </row>
    <row r="38" spans="1:15">
      <c r="A38" s="5" t="s">
        <v>24</v>
      </c>
      <c r="B38" s="10">
        <f>SUM(B17:B37)</f>
        <v>215108</v>
      </c>
      <c r="C38" s="10">
        <f t="shared" ref="C38:O38" si="6">SUM(C17:C37)</f>
        <v>245098</v>
      </c>
      <c r="D38" s="10">
        <f t="shared" si="6"/>
        <v>235098</v>
      </c>
      <c r="E38" s="10">
        <f t="shared" si="6"/>
        <v>280098</v>
      </c>
      <c r="F38" s="10">
        <f t="shared" si="6"/>
        <v>275098</v>
      </c>
      <c r="G38" s="10">
        <f t="shared" si="6"/>
        <v>275098</v>
      </c>
      <c r="H38" s="10">
        <f t="shared" si="6"/>
        <v>180098</v>
      </c>
      <c r="I38" s="10">
        <f t="shared" si="6"/>
        <v>182598</v>
      </c>
      <c r="J38" s="10">
        <f t="shared" si="6"/>
        <v>182598</v>
      </c>
      <c r="K38" s="10">
        <f t="shared" si="6"/>
        <v>187598</v>
      </c>
      <c r="L38" s="10">
        <f t="shared" si="6"/>
        <v>182598</v>
      </c>
      <c r="M38" s="10">
        <f t="shared" si="6"/>
        <v>182598</v>
      </c>
      <c r="N38" s="10">
        <f t="shared" si="6"/>
        <v>187598</v>
      </c>
      <c r="O38" s="10">
        <f t="shared" si="6"/>
        <v>2811284</v>
      </c>
    </row>
    <row r="39" spans="1:15">
      <c r="A39" s="9" t="s">
        <v>25</v>
      </c>
      <c r="B39" s="10">
        <v>0</v>
      </c>
      <c r="C39" s="10">
        <v>34980</v>
      </c>
      <c r="D39" s="10">
        <v>34980</v>
      </c>
      <c r="E39" s="10">
        <v>34980</v>
      </c>
      <c r="F39" s="10">
        <v>34980</v>
      </c>
      <c r="G39" s="10">
        <v>34980</v>
      </c>
      <c r="H39" s="10">
        <v>34980</v>
      </c>
      <c r="I39" s="10">
        <v>34980</v>
      </c>
      <c r="J39" s="10">
        <v>34980</v>
      </c>
      <c r="K39" s="10">
        <v>34980</v>
      </c>
      <c r="L39" s="10">
        <v>34980</v>
      </c>
      <c r="M39" s="10">
        <v>34980</v>
      </c>
      <c r="N39" s="10">
        <v>34980</v>
      </c>
      <c r="O39" s="10">
        <f t="shared" si="5"/>
        <v>419760</v>
      </c>
    </row>
    <row r="40" spans="1:15" ht="22.5">
      <c r="A40" s="9" t="s">
        <v>26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f t="shared" si="5"/>
        <v>0</v>
      </c>
    </row>
    <row r="41" spans="1:15">
      <c r="A41" s="9" t="s">
        <v>27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f t="shared" si="5"/>
        <v>0</v>
      </c>
    </row>
    <row r="42" spans="1:15" ht="22.5">
      <c r="A42" s="9" t="s">
        <v>28</v>
      </c>
      <c r="B42" s="10">
        <v>250000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f t="shared" si="5"/>
        <v>250000</v>
      </c>
    </row>
    <row r="43" spans="1:15">
      <c r="A43" s="9" t="s">
        <v>40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f t="shared" si="5"/>
        <v>0</v>
      </c>
    </row>
    <row r="44" spans="1:15" ht="22.5">
      <c r="A44" s="5" t="s">
        <v>29</v>
      </c>
      <c r="B44" s="10">
        <f>SUM(B38:B43)</f>
        <v>465108</v>
      </c>
      <c r="C44" s="10">
        <f t="shared" ref="C44:O44" si="7">SUM(C38:C43)</f>
        <v>280078</v>
      </c>
      <c r="D44" s="10">
        <f t="shared" si="7"/>
        <v>270078</v>
      </c>
      <c r="E44" s="10">
        <f t="shared" si="7"/>
        <v>315078</v>
      </c>
      <c r="F44" s="10">
        <f t="shared" si="7"/>
        <v>310078</v>
      </c>
      <c r="G44" s="10">
        <f t="shared" si="7"/>
        <v>310078</v>
      </c>
      <c r="H44" s="10">
        <f t="shared" si="7"/>
        <v>215078</v>
      </c>
      <c r="I44" s="10">
        <f t="shared" si="7"/>
        <v>217578</v>
      </c>
      <c r="J44" s="10">
        <f t="shared" si="7"/>
        <v>217578</v>
      </c>
      <c r="K44" s="10">
        <f t="shared" si="7"/>
        <v>222578</v>
      </c>
      <c r="L44" s="10">
        <f t="shared" si="7"/>
        <v>217578</v>
      </c>
      <c r="M44" s="10">
        <f t="shared" si="7"/>
        <v>217578</v>
      </c>
      <c r="N44" s="10">
        <f t="shared" si="7"/>
        <v>222578</v>
      </c>
      <c r="O44" s="10">
        <f t="shared" si="7"/>
        <v>3481044</v>
      </c>
    </row>
    <row r="45" spans="1:15" ht="22.5">
      <c r="A45" s="5" t="s">
        <v>1</v>
      </c>
      <c r="B45" s="14">
        <f>(B14-B44)</f>
        <v>534892</v>
      </c>
      <c r="C45" s="14">
        <f>(C14-C44)</f>
        <v>460864</v>
      </c>
      <c r="D45" s="14">
        <f>(D14-D44)</f>
        <v>533996</v>
      </c>
      <c r="E45" s="14">
        <f>(E14-E44)</f>
        <v>563368</v>
      </c>
      <c r="F45" s="14">
        <f>(F14-F44)</f>
        <v>733040</v>
      </c>
      <c r="G45" s="14">
        <f>(G14-G44)</f>
        <v>937777</v>
      </c>
      <c r="H45" s="14">
        <f>(H14-H44)</f>
        <v>1585124</v>
      </c>
      <c r="I45" s="14">
        <f>(I14-I44)</f>
        <v>2604971</v>
      </c>
      <c r="J45" s="14">
        <f>(J14-J44)</f>
        <v>4113068</v>
      </c>
      <c r="K45" s="14">
        <f>(K14-K44)</f>
        <v>5079090</v>
      </c>
      <c r="L45" s="14">
        <f>(L14-L44)</f>
        <v>6831312</v>
      </c>
      <c r="M45" s="14">
        <f>(M14-M44)</f>
        <v>8589134</v>
      </c>
      <c r="N45" s="14">
        <f>(N14-N44)</f>
        <v>11123156</v>
      </c>
      <c r="O45" s="14">
        <f>(O14-O44)</f>
        <v>10523156</v>
      </c>
    </row>
    <row r="46" spans="1:15">
      <c r="A46" s="15"/>
      <c r="B46" s="23"/>
      <c r="C46" s="2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3"/>
    </row>
    <row r="47" spans="1:15">
      <c r="A47" s="30" t="s">
        <v>36</v>
      </c>
      <c r="B47" s="22"/>
      <c r="C47" s="24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9"/>
    </row>
    <row r="48" spans="1:15">
      <c r="A48" s="9" t="s">
        <v>48</v>
      </c>
      <c r="B48" s="10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>
      <c r="A49" s="9" t="s">
        <v>30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22.5">
      <c r="A50" s="9" t="s">
        <v>31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22.5">
      <c r="A51" s="9" t="s">
        <v>32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22.5">
      <c r="A52" s="9" t="s">
        <v>33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1:15">
      <c r="A53" s="9" t="s">
        <v>37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phoneticPr fontId="0" type="noConversion"/>
  <pageMargins left="0" right="0" top="0.5" bottom="0.25" header="0" footer="0"/>
  <pageSetup scale="8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Cash Flow</vt:lpstr>
      <vt:lpstr>'Cash Flow'!Print_Titles</vt:lpstr>
    </vt:vector>
  </TitlesOfParts>
  <Company>SCORE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</dc:title>
  <dc:creator>SCORE</dc:creator>
  <cp:lastModifiedBy>Elizondo</cp:lastModifiedBy>
  <cp:lastPrinted>2001-03-21T04:22:50Z</cp:lastPrinted>
  <dcterms:created xsi:type="dcterms:W3CDTF">2001-02-13T23:13:55Z</dcterms:created>
  <dcterms:modified xsi:type="dcterms:W3CDTF">2015-03-19T01:27:11Z</dcterms:modified>
</cp:coreProperties>
</file>