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h\Desktop\LAST TERM\TENTREP\Business Plan Documents\"/>
    </mc:Choice>
  </mc:AlternateContent>
  <bookViews>
    <workbookView xWindow="2790" yWindow="0" windowWidth="19560" windowHeight="8340"/>
  </bookViews>
  <sheets>
    <sheet name="Sales Forecast" sheetId="1" r:id="rId1"/>
    <sheet name="Basis of Year Estimates" sheetId="2" r:id="rId2"/>
  </sheets>
  <calcPr calcId="152511"/>
</workbook>
</file>

<file path=xl/calcChain.xml><?xml version="1.0" encoding="utf-8"?>
<calcChain xmlns="http://schemas.openxmlformats.org/spreadsheetml/2006/main">
  <c r="G30" i="2" l="1"/>
  <c r="G26" i="2"/>
  <c r="G22" i="2"/>
  <c r="C12" i="2"/>
  <c r="C11" i="2"/>
  <c r="C10" i="2"/>
  <c r="C9" i="2"/>
  <c r="C8" i="2"/>
  <c r="C7" i="2"/>
  <c r="G29" i="2" s="1"/>
  <c r="C6" i="2"/>
  <c r="G25" i="2" s="1"/>
  <c r="D24" i="2" s="1"/>
  <c r="C5" i="2"/>
  <c r="G21" i="2" s="1"/>
  <c r="B15" i="2"/>
  <c r="D28" i="2" l="1"/>
  <c r="D29" i="2"/>
  <c r="D20" i="2"/>
  <c r="D19" i="2"/>
  <c r="D22" i="2"/>
  <c r="D21" i="2"/>
  <c r="D25" i="2"/>
  <c r="D26" i="2"/>
  <c r="D30" i="2"/>
  <c r="D23" i="2"/>
  <c r="D27" i="2"/>
  <c r="C15" i="2"/>
  <c r="C24" i="1" l="1"/>
  <c r="B24" i="1"/>
  <c r="C20" i="1"/>
  <c r="D20" i="1"/>
  <c r="E20" i="1"/>
  <c r="F20" i="1"/>
  <c r="G20" i="1"/>
  <c r="H20" i="1"/>
  <c r="I20" i="1"/>
  <c r="J20" i="1"/>
  <c r="K20" i="1"/>
  <c r="L20" i="1"/>
  <c r="M20" i="1"/>
  <c r="B20" i="1"/>
  <c r="C12" i="1"/>
  <c r="B12" i="1"/>
  <c r="E24" i="1" l="1"/>
  <c r="D24" i="1"/>
  <c r="D12" i="1"/>
  <c r="E12" i="1"/>
  <c r="F24" i="1" l="1"/>
  <c r="F12" i="1"/>
  <c r="G24" i="1" l="1"/>
  <c r="G12" i="1"/>
  <c r="H24" i="1" l="1"/>
  <c r="H12" i="1"/>
  <c r="I24" i="1" l="1"/>
  <c r="I12" i="1"/>
  <c r="M30" i="1"/>
  <c r="L30" i="1"/>
  <c r="K30" i="1"/>
  <c r="J30" i="1"/>
  <c r="I30" i="1"/>
  <c r="H30" i="1"/>
  <c r="G30" i="1"/>
  <c r="F30" i="1"/>
  <c r="E30" i="1"/>
  <c r="D30" i="1"/>
  <c r="C30" i="1"/>
  <c r="B30" i="1"/>
  <c r="M22" i="1"/>
  <c r="L22" i="1"/>
  <c r="K22" i="1"/>
  <c r="J22" i="1"/>
  <c r="I22" i="1"/>
  <c r="H22" i="1"/>
  <c r="G22" i="1"/>
  <c r="F22" i="1"/>
  <c r="E22" i="1"/>
  <c r="D22" i="1"/>
  <c r="C22" i="1"/>
  <c r="B22" i="1"/>
  <c r="M18" i="1"/>
  <c r="L18" i="1"/>
  <c r="K18" i="1"/>
  <c r="J18" i="1"/>
  <c r="I18" i="1"/>
  <c r="H18" i="1"/>
  <c r="G18" i="1"/>
  <c r="F18" i="1"/>
  <c r="E18" i="1"/>
  <c r="D18" i="1"/>
  <c r="C18" i="1"/>
  <c r="B18" i="1"/>
  <c r="J24" i="1" l="1"/>
  <c r="J26" i="1" s="1"/>
  <c r="J12" i="1"/>
  <c r="J14" i="1" s="1"/>
  <c r="N32" i="1"/>
  <c r="N28" i="1"/>
  <c r="N20" i="1"/>
  <c r="N16" i="1"/>
  <c r="S7" i="1"/>
  <c r="R7" i="1"/>
  <c r="Q7" i="1"/>
  <c r="B34" i="1"/>
  <c r="N34" i="1" s="1"/>
  <c r="C34" i="1"/>
  <c r="D34" i="1"/>
  <c r="E34" i="1"/>
  <c r="F34" i="1"/>
  <c r="G34" i="1"/>
  <c r="H34" i="1"/>
  <c r="I34" i="1"/>
  <c r="J34" i="1"/>
  <c r="K34" i="1"/>
  <c r="L34" i="1"/>
  <c r="M34" i="1"/>
  <c r="P34" i="1"/>
  <c r="N30" i="1"/>
  <c r="P30" i="1"/>
  <c r="B26" i="1"/>
  <c r="C26" i="1"/>
  <c r="D26" i="1"/>
  <c r="E26" i="1"/>
  <c r="F26" i="1"/>
  <c r="G26" i="1"/>
  <c r="H26" i="1"/>
  <c r="I26" i="1"/>
  <c r="P26" i="1"/>
  <c r="P22" i="1"/>
  <c r="P18" i="1"/>
  <c r="B14" i="1"/>
  <c r="C14" i="1"/>
  <c r="D14" i="1"/>
  <c r="E14" i="1"/>
  <c r="F14" i="1"/>
  <c r="G14" i="1"/>
  <c r="H14" i="1"/>
  <c r="I14" i="1"/>
  <c r="P14" i="1"/>
  <c r="B10" i="1"/>
  <c r="D10" i="1"/>
  <c r="E10" i="1"/>
  <c r="F10" i="1"/>
  <c r="G10" i="1"/>
  <c r="H10" i="1"/>
  <c r="I10" i="1"/>
  <c r="J10" i="1"/>
  <c r="P10" i="1"/>
  <c r="P36" i="1"/>
  <c r="Q10" i="1"/>
  <c r="Q14" i="1"/>
  <c r="Q18" i="1"/>
  <c r="Q22" i="1"/>
  <c r="Q26" i="1"/>
  <c r="Q30" i="1"/>
  <c r="Q34" i="1"/>
  <c r="Q36" i="1"/>
  <c r="R10" i="1"/>
  <c r="R14" i="1"/>
  <c r="R18" i="1"/>
  <c r="R22" i="1"/>
  <c r="R26" i="1"/>
  <c r="R30" i="1"/>
  <c r="R34" i="1"/>
  <c r="R36" i="1"/>
  <c r="S10" i="1"/>
  <c r="S14" i="1"/>
  <c r="S18" i="1"/>
  <c r="S22" i="1"/>
  <c r="S26" i="1"/>
  <c r="S30" i="1"/>
  <c r="S34" i="1"/>
  <c r="S36" i="1"/>
  <c r="K24" i="1" l="1"/>
  <c r="K12" i="1"/>
  <c r="K10" i="1"/>
  <c r="N22" i="1"/>
  <c r="F36" i="1"/>
  <c r="J36" i="1"/>
  <c r="H36" i="1"/>
  <c r="D36" i="1"/>
  <c r="N18" i="1"/>
  <c r="I36" i="1"/>
  <c r="G36" i="1"/>
  <c r="E36" i="1"/>
  <c r="B36" i="1"/>
  <c r="C10" i="1"/>
  <c r="C36" i="1" s="1"/>
  <c r="K26" i="1" l="1"/>
  <c r="L24" i="1"/>
  <c r="L26" i="1" s="1"/>
  <c r="L12" i="1"/>
  <c r="L14" i="1" s="1"/>
  <c r="L10" i="1"/>
  <c r="K14" i="1"/>
  <c r="L36" i="1" l="1"/>
  <c r="K36" i="1"/>
  <c r="M24" i="1"/>
  <c r="M12" i="1"/>
  <c r="M14" i="1" s="1"/>
  <c r="N14" i="1" s="1"/>
  <c r="M10" i="1"/>
  <c r="N10" i="1" s="1"/>
  <c r="N8" i="1"/>
  <c r="M26" i="1" l="1"/>
  <c r="N26" i="1" s="1"/>
  <c r="N24" i="1"/>
  <c r="N12" i="1"/>
  <c r="M36" i="1" l="1"/>
  <c r="N36" i="1" s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 shapeId="0">
      <text>
        <r>
          <rPr>
            <b/>
            <sz val="8"/>
            <color indexed="81"/>
            <rFont val="Tahoma"/>
            <family val="2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<sst xmlns="http://schemas.openxmlformats.org/spreadsheetml/2006/main" count="57" uniqueCount="50">
  <si>
    <t>Sale price @ unit</t>
  </si>
  <si>
    <t>Cat 1 TOTAL</t>
  </si>
  <si>
    <t>Cat 2 TOTAL</t>
  </si>
  <si>
    <t>Cat 3 TOTAL</t>
  </si>
  <si>
    <t>Cat 4 TOTAL</t>
  </si>
  <si>
    <t>Cat 5 TOTAL</t>
  </si>
  <si>
    <t>Cat 6 units sold</t>
  </si>
  <si>
    <t>Cat 6 TOTAL</t>
  </si>
  <si>
    <t>Twelve Month Sales Forecast</t>
  </si>
  <si>
    <t>Cat 7 units sold</t>
  </si>
  <si>
    <t>Cat 7 TOTAL</t>
  </si>
  <si>
    <t>Sales History</t>
  </si>
  <si>
    <t>12-month Sales Forecast</t>
  </si>
  <si>
    <t>Annual Totals</t>
  </si>
  <si>
    <t>Fiscal Year Begins</t>
  </si>
  <si>
    <t>Monthly totals: All Categories</t>
  </si>
  <si>
    <t>Current Month Ending mm/yy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</si>
  <si>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</si>
  <si>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</si>
  <si>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</si>
  <si>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</si>
  <si>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</si>
  <si>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</si>
  <si>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</si>
  <si>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</si>
  <si>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</si>
  <si>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</si>
  <si>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</si>
  <si>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</si>
  <si>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Your Personal Stylist</t>
  </si>
  <si>
    <t>Your Pesonal Stylist App (Free)</t>
  </si>
  <si>
    <t>Your Personal Stylist (Premium)</t>
  </si>
  <si>
    <t>Your Personal Stylist (Advertisements)</t>
  </si>
  <si>
    <t>Your Personal Stylist (Membership of Clothing Brands)</t>
  </si>
  <si>
    <t>Your Personal Stylist (Upgrade wardrobe capacity)</t>
  </si>
  <si>
    <t>YEAR</t>
  </si>
  <si>
    <t>TOTAL</t>
  </si>
  <si>
    <t>TOTAL # of Downloads</t>
  </si>
  <si>
    <t>MONTH</t>
  </si>
  <si>
    <t>YEAR 0 TOTAL</t>
  </si>
  <si>
    <t>YEAR 0.5 TOTAL</t>
  </si>
  <si>
    <t># of Downloads</t>
  </si>
  <si>
    <t>YPS Year Estimates using Zalora Records</t>
  </si>
  <si>
    <t>% + (Increase)</t>
  </si>
  <si>
    <t>% of Increase Distribution</t>
  </si>
  <si>
    <t>Estimated # of Downloads</t>
  </si>
  <si>
    <t>YEAR 0 Downloads</t>
  </si>
  <si>
    <t>YEAR 0.5 Downloads</t>
  </si>
  <si>
    <t>YEAR 1 Downloads</t>
  </si>
  <si>
    <t>YEAR 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</si>
</sst>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[$-409]mmm\-yy;@"/>
    <numFmt numFmtId="166" formatCode="yyyy"/>
  </numFmts>
  <fonts count="9" x14ac:knownFonts="1">
    <font>
      <sz val="10"/>
      <name val="Arial"/>
    </font>
    <font>
      <b/>
      <sz val="8"/>
      <color indexed="81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lightUp"/>
    </fill>
    <fill>
      <patternFill patternType="solid">
        <fgColor theme="8" tint="0.59999389629810485"/>
        <bgColor indexed="64"/>
      </patternFill>
    </fill>
    <fill>
      <patternFill patternType="lightUp">
        <bgColor theme="8" tint="0.5999938962981048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0" fontId="2" fillId="0" borderId="0" xfId="0" applyNumberFormat="1" applyFont="1" applyFill="1" applyBorder="1"/>
    <xf numFmtId="165" fontId="3" fillId="0" borderId="2" xfId="0" applyNumberFormat="1" applyFont="1" applyFill="1" applyBorder="1" applyAlignment="1">
      <alignment horizontal="center"/>
    </xf>
    <xf numFmtId="0" fontId="8" fillId="0" borderId="0" xfId="0" applyFont="1" applyFill="1"/>
    <xf numFmtId="0" fontId="2" fillId="3" borderId="2" xfId="0" applyFont="1" applyFill="1" applyBorder="1" applyAlignment="1">
      <alignment vertical="center" wrapText="1" readingOrder="1"/>
    </xf>
    <xf numFmtId="1" fontId="2" fillId="3" borderId="2" xfId="0" applyNumberFormat="1" applyFont="1" applyFill="1" applyBorder="1" applyAlignment="1">
      <alignment wrapText="1" readingOrder="1"/>
    </xf>
    <xf numFmtId="1" fontId="2" fillId="3" borderId="2" xfId="0" applyNumberFormat="1" applyFont="1" applyFill="1" applyBorder="1" applyAlignment="1">
      <alignment horizontal="right"/>
    </xf>
    <xf numFmtId="4" fontId="2" fillId="3" borderId="2" xfId="0" applyNumberFormat="1" applyFont="1" applyFill="1" applyBorder="1" applyAlignment="1">
      <alignment wrapText="1" readingOrder="1"/>
    </xf>
    <xf numFmtId="3" fontId="2" fillId="4" borderId="2" xfId="0" applyNumberFormat="1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vertical="center" wrapText="1" readingOrder="1"/>
    </xf>
    <xf numFmtId="3" fontId="2" fillId="3" borderId="1" xfId="0" applyNumberFormat="1" applyFont="1" applyFill="1" applyBorder="1" applyAlignment="1">
      <alignment wrapText="1" readingOrder="1"/>
    </xf>
    <xf numFmtId="3" fontId="2" fillId="3" borderId="2" xfId="0" applyNumberFormat="1" applyFont="1" applyFill="1" applyBorder="1" applyAlignment="1">
      <alignment horizontal="right" wrapText="1" readingOrder="1"/>
    </xf>
    <xf numFmtId="0" fontId="2" fillId="3" borderId="5" xfId="0" applyFont="1" applyFill="1" applyBorder="1" applyAlignment="1">
      <alignment vertical="center" wrapText="1" readingOrder="1"/>
    </xf>
    <xf numFmtId="3" fontId="2" fillId="3" borderId="0" xfId="0" applyNumberFormat="1" applyFont="1" applyFill="1" applyBorder="1" applyAlignment="1">
      <alignment wrapText="1" readingOrder="1"/>
    </xf>
    <xf numFmtId="3" fontId="2" fillId="3" borderId="4" xfId="0" applyNumberFormat="1" applyFont="1" applyFill="1" applyBorder="1" applyAlignment="1">
      <alignment horizontal="right" wrapText="1" readingOrder="1"/>
    </xf>
    <xf numFmtId="0" fontId="3" fillId="3" borderId="2" xfId="0" applyFont="1" applyFill="1" applyBorder="1" applyAlignment="1">
      <alignment horizontal="center" wrapText="1"/>
    </xf>
    <xf numFmtId="166" fontId="3" fillId="3" borderId="2" xfId="0" applyNumberFormat="1" applyFont="1" applyFill="1" applyBorder="1" applyAlignment="1">
      <alignment horizontal="center"/>
    </xf>
    <xf numFmtId="1" fontId="2" fillId="3" borderId="2" xfId="0" applyNumberFormat="1" applyFont="1" applyFill="1" applyBorder="1"/>
    <xf numFmtId="1" fontId="2" fillId="3" borderId="1" xfId="0" applyNumberFormat="1" applyFont="1" applyFill="1" applyBorder="1"/>
    <xf numFmtId="3" fontId="2" fillId="3" borderId="2" xfId="0" applyNumberFormat="1" applyFont="1" applyFill="1" applyBorder="1" applyAlignment="1">
      <alignment wrapText="1" readingOrder="1"/>
    </xf>
    <xf numFmtId="3" fontId="2" fillId="3" borderId="5" xfId="0" applyNumberFormat="1" applyFont="1" applyFill="1" applyBorder="1" applyAlignment="1">
      <alignment wrapText="1" readingOrder="1"/>
    </xf>
    <xf numFmtId="3" fontId="2" fillId="3" borderId="4" xfId="0" applyNumberFormat="1" applyFont="1" applyFill="1" applyBorder="1" applyAlignment="1">
      <alignment wrapText="1" readingOrder="1"/>
    </xf>
    <xf numFmtId="164" fontId="2" fillId="3" borderId="2" xfId="0" applyNumberFormat="1" applyFont="1" applyFill="1" applyBorder="1" applyAlignment="1">
      <alignment wrapText="1" readingOrder="1"/>
    </xf>
    <xf numFmtId="164" fontId="2" fillId="3" borderId="5" xfId="0" applyNumberFormat="1" applyFont="1" applyFill="1" applyBorder="1" applyAlignment="1">
      <alignment wrapText="1" readingOrder="1"/>
    </xf>
    <xf numFmtId="164" fontId="2" fillId="3" borderId="0" xfId="0" applyNumberFormat="1" applyFont="1" applyFill="1" applyBorder="1" applyAlignment="1">
      <alignment wrapText="1" readingOrder="1"/>
    </xf>
    <xf numFmtId="164" fontId="2" fillId="3" borderId="4" xfId="0" applyNumberFormat="1" applyFont="1" applyFill="1" applyBorder="1" applyAlignment="1">
      <alignment wrapText="1" readingOrder="1"/>
    </xf>
    <xf numFmtId="3" fontId="2" fillId="3" borderId="3" xfId="0" applyNumberFormat="1" applyFont="1" applyFill="1" applyBorder="1" applyAlignment="1">
      <alignment wrapText="1" readingOrder="1"/>
    </xf>
    <xf numFmtId="0" fontId="3" fillId="5" borderId="2" xfId="0" applyFont="1" applyFill="1" applyBorder="1" applyAlignment="1">
      <alignment wrapText="1" readingOrder="1"/>
    </xf>
    <xf numFmtId="3" fontId="2" fillId="5" borderId="3" xfId="0" applyNumberFormat="1" applyFont="1" applyFill="1" applyBorder="1" applyAlignment="1">
      <alignment wrapText="1" readingOrder="1"/>
    </xf>
    <xf numFmtId="1" fontId="2" fillId="5" borderId="2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5" borderId="2" xfId="0" applyFill="1" applyBorder="1" applyAlignment="1">
      <alignment horizontal="center" vertical="center"/>
    </xf>
    <xf numFmtId="0" fontId="0" fillId="5" borderId="2" xfId="0" applyFill="1" applyBorder="1"/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/>
    <xf numFmtId="0" fontId="0" fillId="3" borderId="2" xfId="0" applyFill="1" applyBorder="1"/>
    <xf numFmtId="0" fontId="0" fillId="8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showGridLines="0" tabSelected="1" topLeftCell="B1" zoomScale="115" zoomScaleNormal="115" workbookViewId="0">
      <selection activeCell="A36" sqref="A36"/>
    </sheetView>
  </sheetViews>
  <sheetFormatPr defaultRowHeight="11.25" x14ac:dyDescent="0.2"/>
  <cols>
    <col min="1" max="1" width="44.5703125" style="1" bestFit="1" customWidth="1"/>
    <col min="2" max="13" width="8.42578125" style="1" customWidth="1"/>
    <col min="14" max="14" width="8.42578125" style="23" customWidth="1"/>
    <col min="15" max="15" width="1.85546875" style="8" customWidth="1"/>
    <col min="16" max="19" width="8.42578125" style="1" customWidth="1"/>
    <col min="20" max="16384" width="9.140625" style="8"/>
  </cols>
  <sheetData>
    <row r="1" spans="1:19" s="1" customFormat="1" ht="20.25" x14ac:dyDescent="0.3">
      <c r="A1" s="12" t="s">
        <v>8</v>
      </c>
      <c r="N1" s="23"/>
      <c r="O1" s="8"/>
    </row>
    <row r="2" spans="1:19" s="1" customFormat="1" ht="15.75" x14ac:dyDescent="0.25">
      <c r="A2" s="36" t="s">
        <v>29</v>
      </c>
      <c r="N2" s="23"/>
      <c r="O2" s="8"/>
    </row>
    <row r="3" spans="1:19" s="1" customFormat="1" ht="15" x14ac:dyDescent="0.2">
      <c r="A3" s="13"/>
      <c r="N3" s="23"/>
      <c r="O3" s="8"/>
    </row>
    <row r="4" spans="1:19" s="1" customFormat="1" x14ac:dyDescent="0.2">
      <c r="A4" s="14" t="s">
        <v>14</v>
      </c>
      <c r="C4" s="21">
        <v>42156</v>
      </c>
      <c r="N4" s="23"/>
      <c r="O4" s="8"/>
    </row>
    <row r="5" spans="1:19" s="1" customFormat="1" x14ac:dyDescent="0.2">
      <c r="A5" s="14"/>
      <c r="C5" s="21"/>
      <c r="H5" s="14" t="s">
        <v>12</v>
      </c>
      <c r="N5" s="23"/>
      <c r="O5" s="8"/>
      <c r="Q5" s="14" t="s">
        <v>11</v>
      </c>
    </row>
    <row r="6" spans="1:19" s="1" customFormat="1" x14ac:dyDescent="0.2">
      <c r="A6" s="14"/>
      <c r="N6" s="23"/>
      <c r="O6" s="8"/>
    </row>
    <row r="7" spans="1:19" s="31" customFormat="1" ht="45" x14ac:dyDescent="0.2">
      <c r="A7" s="29"/>
      <c r="B7" s="35" t="s">
        <v>17</v>
      </c>
      <c r="C7" s="35" t="s">
        <v>18</v>
      </c>
      <c r="D7" s="35" t="s">
        <v>19</v>
      </c>
      <c r="E7" s="35" t="s">
        <v>20</v>
      </c>
      <c r="F7" s="35" t="s">
        <v>21</v>
      </c>
      <c r="G7" s="35" t="s">
        <v>22</v>
      </c>
      <c r="H7" s="35" t="s">
        <v>23</v>
      </c>
      <c r="I7" s="35" t="s">
        <v>24</v>
      </c>
      <c r="J7" s="35" t="s">
        <v>25</v>
      </c>
      <c r="K7" s="35" t="s">
        <v>26</v>
      </c>
      <c r="L7" s="35" t="s">
        <v>27</v>
      </c>
      <c r="M7" s="35" t="s">
        <v>28</v>
      </c>
      <c r="N7" s="28" t="s">
        <v>13</v>
      </c>
      <c r="O7" s="30"/>
      <c r="P7" s="48" t="s">
        <v>16</v>
      </c>
      <c r="Q7" s="49">
        <f>DATE(YEAR(C4)-1,1,1)</f>
        <v>41640</v>
      </c>
      <c r="R7" s="49">
        <f>DATE(YEAR(C4)-2,1,1)</f>
        <v>41275</v>
      </c>
      <c r="S7" s="49">
        <f>DATE(YEAR(C4)-3,1,1)</f>
        <v>40909</v>
      </c>
    </row>
    <row r="8" spans="1:19" ht="11.25" customHeight="1" x14ac:dyDescent="0.2">
      <c r="A8" s="18" t="s">
        <v>30</v>
      </c>
      <c r="B8" s="5">
        <v>15000</v>
      </c>
      <c r="C8" s="5">
        <v>25000</v>
      </c>
      <c r="D8" s="5">
        <v>25000</v>
      </c>
      <c r="E8" s="5">
        <v>35000</v>
      </c>
      <c r="F8" s="5">
        <v>37500</v>
      </c>
      <c r="G8" s="5">
        <v>62500</v>
      </c>
      <c r="H8" s="5">
        <v>62500</v>
      </c>
      <c r="I8" s="5">
        <v>87500</v>
      </c>
      <c r="J8" s="5">
        <v>60000</v>
      </c>
      <c r="K8" s="5">
        <v>100000</v>
      </c>
      <c r="L8" s="5">
        <v>100000</v>
      </c>
      <c r="M8" s="5">
        <v>140000</v>
      </c>
      <c r="N8" s="24">
        <f>SUM(B8:M8)</f>
        <v>750000</v>
      </c>
      <c r="O8" s="15"/>
      <c r="P8" s="50"/>
      <c r="Q8" s="50"/>
      <c r="R8" s="51"/>
      <c r="S8" s="50"/>
    </row>
    <row r="9" spans="1:19" ht="11.25" customHeight="1" x14ac:dyDescent="0.2">
      <c r="A9" s="7" t="s">
        <v>0</v>
      </c>
      <c r="B9" s="32">
        <v>0.53</v>
      </c>
      <c r="C9" s="32">
        <v>0.53</v>
      </c>
      <c r="D9" s="32">
        <v>0.53</v>
      </c>
      <c r="E9" s="32">
        <v>0.53</v>
      </c>
      <c r="F9" s="32">
        <v>0.53</v>
      </c>
      <c r="G9" s="32">
        <v>0.53</v>
      </c>
      <c r="H9" s="32">
        <v>0.53</v>
      </c>
      <c r="I9" s="32">
        <v>0.53</v>
      </c>
      <c r="J9" s="32">
        <v>0.53</v>
      </c>
      <c r="K9" s="32">
        <v>0.53</v>
      </c>
      <c r="L9" s="32">
        <v>0.53</v>
      </c>
      <c r="M9" s="32">
        <v>0.53</v>
      </c>
      <c r="N9" s="33"/>
      <c r="O9" s="9"/>
      <c r="P9" s="40"/>
      <c r="Q9" s="40"/>
      <c r="R9" s="40"/>
      <c r="S9" s="40"/>
    </row>
    <row r="10" spans="1:19" ht="11.25" customHeight="1" x14ac:dyDescent="0.2">
      <c r="A10" s="20" t="s">
        <v>1</v>
      </c>
      <c r="B10" s="4">
        <f>B8*B9</f>
        <v>7950</v>
      </c>
      <c r="C10" s="4">
        <f>C8*C9</f>
        <v>13250</v>
      </c>
      <c r="D10" s="4">
        <f t="shared" ref="D10:S10" si="0">D8*D9</f>
        <v>13250</v>
      </c>
      <c r="E10" s="4">
        <f t="shared" si="0"/>
        <v>18550</v>
      </c>
      <c r="F10" s="4">
        <f t="shared" si="0"/>
        <v>19875</v>
      </c>
      <c r="G10" s="4">
        <f t="shared" si="0"/>
        <v>33125</v>
      </c>
      <c r="H10" s="4">
        <f t="shared" si="0"/>
        <v>33125</v>
      </c>
      <c r="I10" s="4">
        <f t="shared" si="0"/>
        <v>46375</v>
      </c>
      <c r="J10" s="4">
        <f t="shared" si="0"/>
        <v>31800</v>
      </c>
      <c r="K10" s="4">
        <f t="shared" si="0"/>
        <v>53000</v>
      </c>
      <c r="L10" s="4">
        <f t="shared" si="0"/>
        <v>53000</v>
      </c>
      <c r="M10" s="4">
        <f t="shared" si="0"/>
        <v>74200</v>
      </c>
      <c r="N10" s="22">
        <f>SUM(B10:M10)</f>
        <v>397500</v>
      </c>
      <c r="O10" s="9"/>
      <c r="P10" s="52">
        <f>P8*P9</f>
        <v>0</v>
      </c>
      <c r="Q10" s="52">
        <f t="shared" si="0"/>
        <v>0</v>
      </c>
      <c r="R10" s="52">
        <f t="shared" si="0"/>
        <v>0</v>
      </c>
      <c r="S10" s="52">
        <f t="shared" si="0"/>
        <v>0</v>
      </c>
    </row>
    <row r="11" spans="1:19" ht="11.25" customHeight="1" x14ac:dyDescent="0.2">
      <c r="A11" s="1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25"/>
      <c r="O11" s="9"/>
      <c r="P11" s="52"/>
      <c r="Q11" s="53"/>
      <c r="R11" s="46"/>
      <c r="S11" s="54"/>
    </row>
    <row r="12" spans="1:19" ht="11.25" customHeight="1" x14ac:dyDescent="0.2">
      <c r="A12" s="7" t="s">
        <v>31</v>
      </c>
      <c r="B12" s="6">
        <f>B8*0.1</f>
        <v>1500</v>
      </c>
      <c r="C12" s="6">
        <f t="shared" ref="C12:G12" si="1">C8*0.1</f>
        <v>2500</v>
      </c>
      <c r="D12" s="6">
        <f t="shared" si="1"/>
        <v>2500</v>
      </c>
      <c r="E12" s="6">
        <f t="shared" si="1"/>
        <v>3500</v>
      </c>
      <c r="F12" s="6">
        <f t="shared" si="1"/>
        <v>3750</v>
      </c>
      <c r="G12" s="6">
        <f t="shared" si="1"/>
        <v>6250</v>
      </c>
      <c r="H12" s="6">
        <f>H8*0.15</f>
        <v>9375</v>
      </c>
      <c r="I12" s="6">
        <f t="shared" ref="I12:M12" si="2">I8*0.15</f>
        <v>13125</v>
      </c>
      <c r="J12" s="6">
        <f t="shared" si="2"/>
        <v>9000</v>
      </c>
      <c r="K12" s="6">
        <f t="shared" si="2"/>
        <v>15000</v>
      </c>
      <c r="L12" s="6">
        <f t="shared" si="2"/>
        <v>15000</v>
      </c>
      <c r="M12" s="6">
        <f t="shared" si="2"/>
        <v>21000</v>
      </c>
      <c r="N12" s="24">
        <f>SUM(B12:M12)</f>
        <v>102500</v>
      </c>
      <c r="O12" s="16"/>
      <c r="P12" s="38"/>
      <c r="Q12" s="38"/>
      <c r="R12" s="38"/>
      <c r="S12" s="38"/>
    </row>
    <row r="13" spans="1:19" ht="11.25" customHeight="1" x14ac:dyDescent="0.2">
      <c r="A13" s="7" t="s">
        <v>0</v>
      </c>
      <c r="B13" s="32">
        <v>100</v>
      </c>
      <c r="C13" s="32">
        <v>100</v>
      </c>
      <c r="D13" s="32">
        <v>100</v>
      </c>
      <c r="E13" s="32">
        <v>100</v>
      </c>
      <c r="F13" s="32">
        <v>100</v>
      </c>
      <c r="G13" s="32">
        <v>100</v>
      </c>
      <c r="H13" s="32">
        <v>100</v>
      </c>
      <c r="I13" s="32">
        <v>100</v>
      </c>
      <c r="J13" s="32">
        <v>100</v>
      </c>
      <c r="K13" s="32">
        <v>100</v>
      </c>
      <c r="L13" s="32">
        <v>100</v>
      </c>
      <c r="M13" s="32">
        <v>100</v>
      </c>
      <c r="N13" s="33"/>
      <c r="O13" s="9"/>
      <c r="P13" s="40"/>
      <c r="Q13" s="40"/>
      <c r="R13" s="40"/>
      <c r="S13" s="40"/>
    </row>
    <row r="14" spans="1:19" ht="11.25" customHeight="1" x14ac:dyDescent="0.2">
      <c r="A14" s="20" t="s">
        <v>2</v>
      </c>
      <c r="B14" s="3">
        <f>B12*B13</f>
        <v>150000</v>
      </c>
      <c r="C14" s="3">
        <f t="shared" ref="C14:S14" si="3">C12*C13</f>
        <v>250000</v>
      </c>
      <c r="D14" s="3">
        <f t="shared" si="3"/>
        <v>250000</v>
      </c>
      <c r="E14" s="3">
        <f t="shared" si="3"/>
        <v>350000</v>
      </c>
      <c r="F14" s="3">
        <f t="shared" si="3"/>
        <v>375000</v>
      </c>
      <c r="G14" s="3">
        <f t="shared" si="3"/>
        <v>625000</v>
      </c>
      <c r="H14" s="3">
        <f t="shared" si="3"/>
        <v>937500</v>
      </c>
      <c r="I14" s="3">
        <f t="shared" si="3"/>
        <v>1312500</v>
      </c>
      <c r="J14" s="3">
        <f t="shared" si="3"/>
        <v>900000</v>
      </c>
      <c r="K14" s="3">
        <f t="shared" si="3"/>
        <v>1500000</v>
      </c>
      <c r="L14" s="3">
        <f t="shared" si="3"/>
        <v>1500000</v>
      </c>
      <c r="M14" s="3">
        <f t="shared" si="3"/>
        <v>2100000</v>
      </c>
      <c r="N14" s="22">
        <f>SUM(B14:M14)</f>
        <v>10250000</v>
      </c>
      <c r="O14" s="9"/>
      <c r="P14" s="52">
        <f>P12*P13</f>
        <v>0</v>
      </c>
      <c r="Q14" s="43">
        <f t="shared" si="3"/>
        <v>0</v>
      </c>
      <c r="R14" s="43">
        <f t="shared" si="3"/>
        <v>0</v>
      </c>
      <c r="S14" s="43">
        <f t="shared" si="3"/>
        <v>0</v>
      </c>
    </row>
    <row r="15" spans="1:19" ht="11.25" customHeight="1" x14ac:dyDescent="0.2">
      <c r="A15" s="1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25"/>
      <c r="O15" s="9"/>
      <c r="P15" s="52"/>
      <c r="Q15" s="53"/>
      <c r="R15" s="46"/>
      <c r="S15" s="54"/>
    </row>
    <row r="16" spans="1:19" ht="11.25" customHeight="1" x14ac:dyDescent="0.2">
      <c r="A16" s="7" t="s">
        <v>33</v>
      </c>
      <c r="B16" s="6">
        <v>5</v>
      </c>
      <c r="C16" s="6">
        <v>8</v>
      </c>
      <c r="D16" s="6">
        <v>10</v>
      </c>
      <c r="E16" s="6">
        <v>10</v>
      </c>
      <c r="F16" s="6">
        <v>12</v>
      </c>
      <c r="G16" s="6">
        <v>15</v>
      </c>
      <c r="H16" s="6">
        <v>15</v>
      </c>
      <c r="I16" s="6">
        <v>15</v>
      </c>
      <c r="J16" s="6">
        <v>15</v>
      </c>
      <c r="K16" s="6">
        <v>15</v>
      </c>
      <c r="L16" s="6">
        <v>20</v>
      </c>
      <c r="M16" s="6">
        <v>20</v>
      </c>
      <c r="N16" s="24">
        <f>SUM(B16:M16)</f>
        <v>160</v>
      </c>
      <c r="O16" s="16"/>
      <c r="P16" s="38"/>
      <c r="Q16" s="38"/>
      <c r="R16" s="38"/>
      <c r="S16" s="38"/>
    </row>
    <row r="17" spans="1:20" ht="11.25" customHeight="1" x14ac:dyDescent="0.2">
      <c r="A17" s="7" t="s">
        <v>0</v>
      </c>
      <c r="B17" s="32">
        <v>500</v>
      </c>
      <c r="C17" s="32">
        <v>500</v>
      </c>
      <c r="D17" s="32">
        <v>500</v>
      </c>
      <c r="E17" s="32">
        <v>500</v>
      </c>
      <c r="F17" s="32">
        <v>500</v>
      </c>
      <c r="G17" s="32">
        <v>1000</v>
      </c>
      <c r="H17" s="32">
        <v>1000</v>
      </c>
      <c r="I17" s="32">
        <v>1000</v>
      </c>
      <c r="J17" s="32">
        <v>1000</v>
      </c>
      <c r="K17" s="32">
        <v>1000</v>
      </c>
      <c r="L17" s="32">
        <v>1000</v>
      </c>
      <c r="M17" s="32">
        <v>1000</v>
      </c>
      <c r="N17" s="33"/>
      <c r="O17" s="9"/>
      <c r="P17" s="40"/>
      <c r="Q17" s="40"/>
      <c r="R17" s="40"/>
      <c r="S17" s="40"/>
      <c r="T17" s="34"/>
    </row>
    <row r="18" spans="1:20" ht="11.25" customHeight="1" x14ac:dyDescent="0.2">
      <c r="A18" s="20" t="s">
        <v>3</v>
      </c>
      <c r="B18" s="3">
        <f>B16*B17</f>
        <v>2500</v>
      </c>
      <c r="C18" s="3">
        <f t="shared" ref="C18:M18" si="4">C16*C17</f>
        <v>4000</v>
      </c>
      <c r="D18" s="3">
        <f t="shared" si="4"/>
        <v>5000</v>
      </c>
      <c r="E18" s="3">
        <f t="shared" si="4"/>
        <v>5000</v>
      </c>
      <c r="F18" s="3">
        <f t="shared" si="4"/>
        <v>6000</v>
      </c>
      <c r="G18" s="3">
        <f t="shared" si="4"/>
        <v>15000</v>
      </c>
      <c r="H18" s="3">
        <f t="shared" si="4"/>
        <v>15000</v>
      </c>
      <c r="I18" s="3">
        <f t="shared" si="4"/>
        <v>15000</v>
      </c>
      <c r="J18" s="3">
        <f t="shared" si="4"/>
        <v>15000</v>
      </c>
      <c r="K18" s="3">
        <f t="shared" si="4"/>
        <v>15000</v>
      </c>
      <c r="L18" s="3">
        <f t="shared" si="4"/>
        <v>20000</v>
      </c>
      <c r="M18" s="3">
        <f t="shared" si="4"/>
        <v>20000</v>
      </c>
      <c r="N18" s="22">
        <f>SUM(B18:M18)</f>
        <v>137500</v>
      </c>
      <c r="O18" s="9"/>
      <c r="P18" s="52">
        <f>P16*P17</f>
        <v>0</v>
      </c>
      <c r="Q18" s="43">
        <f t="shared" ref="Q18:S18" si="5">Q16*Q17</f>
        <v>0</v>
      </c>
      <c r="R18" s="43">
        <f t="shared" si="5"/>
        <v>0</v>
      </c>
      <c r="S18" s="43">
        <f t="shared" si="5"/>
        <v>0</v>
      </c>
    </row>
    <row r="19" spans="1:20" ht="11.25" customHeight="1" x14ac:dyDescent="0.2">
      <c r="A19" s="1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5"/>
      <c r="O19" s="9"/>
      <c r="P19" s="52"/>
      <c r="Q19" s="53"/>
      <c r="R19" s="46"/>
      <c r="S19" s="54"/>
    </row>
    <row r="20" spans="1:20" ht="11.25" customHeight="1" x14ac:dyDescent="0.2">
      <c r="A20" s="7" t="s">
        <v>32</v>
      </c>
      <c r="B20" s="6">
        <f>B16*0.4</f>
        <v>2</v>
      </c>
      <c r="C20" s="6">
        <f t="shared" ref="C20:M20" si="6">C16*0.4</f>
        <v>3.2</v>
      </c>
      <c r="D20" s="6">
        <f t="shared" si="6"/>
        <v>4</v>
      </c>
      <c r="E20" s="6">
        <f t="shared" si="6"/>
        <v>4</v>
      </c>
      <c r="F20" s="6">
        <f t="shared" si="6"/>
        <v>4.8000000000000007</v>
      </c>
      <c r="G20" s="6">
        <f t="shared" si="6"/>
        <v>6</v>
      </c>
      <c r="H20" s="6">
        <f t="shared" si="6"/>
        <v>6</v>
      </c>
      <c r="I20" s="6">
        <f t="shared" si="6"/>
        <v>6</v>
      </c>
      <c r="J20" s="6">
        <f t="shared" si="6"/>
        <v>6</v>
      </c>
      <c r="K20" s="6">
        <f t="shared" si="6"/>
        <v>6</v>
      </c>
      <c r="L20" s="6">
        <f t="shared" si="6"/>
        <v>8</v>
      </c>
      <c r="M20" s="6">
        <f t="shared" si="6"/>
        <v>8</v>
      </c>
      <c r="N20" s="24">
        <f>SUM(B20:M20)</f>
        <v>64</v>
      </c>
      <c r="O20" s="16"/>
      <c r="P20" s="38"/>
      <c r="Q20" s="38"/>
      <c r="R20" s="38"/>
      <c r="S20" s="38"/>
    </row>
    <row r="21" spans="1:20" ht="11.25" customHeight="1" x14ac:dyDescent="0.2">
      <c r="A21" s="7" t="s">
        <v>0</v>
      </c>
      <c r="B21" s="32">
        <v>300</v>
      </c>
      <c r="C21" s="32">
        <v>300</v>
      </c>
      <c r="D21" s="32">
        <v>300</v>
      </c>
      <c r="E21" s="32">
        <v>300</v>
      </c>
      <c r="F21" s="32">
        <v>300</v>
      </c>
      <c r="G21" s="32">
        <v>300</v>
      </c>
      <c r="H21" s="32">
        <v>300</v>
      </c>
      <c r="I21" s="32">
        <v>300</v>
      </c>
      <c r="J21" s="32">
        <v>300</v>
      </c>
      <c r="K21" s="32">
        <v>300</v>
      </c>
      <c r="L21" s="32">
        <v>300</v>
      </c>
      <c r="M21" s="32">
        <v>300</v>
      </c>
      <c r="N21" s="33"/>
      <c r="O21" s="9"/>
      <c r="P21" s="40"/>
      <c r="Q21" s="40"/>
      <c r="R21" s="40"/>
      <c r="S21" s="40"/>
    </row>
    <row r="22" spans="1:20" ht="11.25" customHeight="1" x14ac:dyDescent="0.2">
      <c r="A22" s="20" t="s">
        <v>4</v>
      </c>
      <c r="B22" s="3">
        <f>B20*B21</f>
        <v>600</v>
      </c>
      <c r="C22" s="3">
        <f t="shared" ref="C22:M22" si="7">C20*C21</f>
        <v>960</v>
      </c>
      <c r="D22" s="3">
        <f t="shared" si="7"/>
        <v>1200</v>
      </c>
      <c r="E22" s="3">
        <f t="shared" si="7"/>
        <v>1200</v>
      </c>
      <c r="F22" s="3">
        <f t="shared" si="7"/>
        <v>1440.0000000000002</v>
      </c>
      <c r="G22" s="3">
        <f t="shared" si="7"/>
        <v>1800</v>
      </c>
      <c r="H22" s="3">
        <f t="shared" si="7"/>
        <v>1800</v>
      </c>
      <c r="I22" s="3">
        <f t="shared" si="7"/>
        <v>1800</v>
      </c>
      <c r="J22" s="3">
        <f t="shared" si="7"/>
        <v>1800</v>
      </c>
      <c r="K22" s="3">
        <f t="shared" si="7"/>
        <v>1800</v>
      </c>
      <c r="L22" s="3">
        <f t="shared" si="7"/>
        <v>2400</v>
      </c>
      <c r="M22" s="3">
        <f t="shared" si="7"/>
        <v>2400</v>
      </c>
      <c r="N22" s="22">
        <f>SUM(B22:M22)</f>
        <v>19200</v>
      </c>
      <c r="O22" s="9"/>
      <c r="P22" s="52">
        <f>P20*P21</f>
        <v>0</v>
      </c>
      <c r="Q22" s="43">
        <f t="shared" ref="Q22:S22" si="8">Q20*Q21</f>
        <v>0</v>
      </c>
      <c r="R22" s="43">
        <f t="shared" si="8"/>
        <v>0</v>
      </c>
      <c r="S22" s="43">
        <f t="shared" si="8"/>
        <v>0</v>
      </c>
    </row>
    <row r="23" spans="1:20" ht="11.25" customHeight="1" x14ac:dyDescent="0.2">
      <c r="A23" s="1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5"/>
      <c r="O23" s="9"/>
      <c r="P23" s="52"/>
      <c r="Q23" s="53"/>
      <c r="R23" s="46"/>
      <c r="S23" s="54"/>
    </row>
    <row r="24" spans="1:20" ht="11.25" customHeight="1" x14ac:dyDescent="0.2">
      <c r="A24" s="7" t="s">
        <v>34</v>
      </c>
      <c r="B24" s="6">
        <f>B8*0.15</f>
        <v>2250</v>
      </c>
      <c r="C24" s="6">
        <f t="shared" ref="C24:G24" si="9">C8*0.15</f>
        <v>3750</v>
      </c>
      <c r="D24" s="6">
        <f t="shared" si="9"/>
        <v>3750</v>
      </c>
      <c r="E24" s="6">
        <f t="shared" si="9"/>
        <v>5250</v>
      </c>
      <c r="F24" s="6">
        <f t="shared" si="9"/>
        <v>5625</v>
      </c>
      <c r="G24" s="6">
        <f t="shared" si="9"/>
        <v>9375</v>
      </c>
      <c r="H24" s="6">
        <f>H8*0.2</f>
        <v>12500</v>
      </c>
      <c r="I24" s="6">
        <f t="shared" ref="I24:M24" si="10">I8*0.2</f>
        <v>17500</v>
      </c>
      <c r="J24" s="6">
        <f t="shared" si="10"/>
        <v>12000</v>
      </c>
      <c r="K24" s="6">
        <f t="shared" si="10"/>
        <v>20000</v>
      </c>
      <c r="L24" s="6">
        <f t="shared" si="10"/>
        <v>20000</v>
      </c>
      <c r="M24" s="6">
        <f t="shared" si="10"/>
        <v>28000</v>
      </c>
      <c r="N24" s="24">
        <f>SUM(B24:M24)</f>
        <v>140000</v>
      </c>
      <c r="O24" s="16"/>
      <c r="P24" s="38"/>
      <c r="Q24" s="38"/>
      <c r="R24" s="38"/>
      <c r="S24" s="38"/>
    </row>
    <row r="25" spans="1:20" ht="11.25" customHeight="1" x14ac:dyDescent="0.2">
      <c r="A25" s="7" t="s">
        <v>0</v>
      </c>
      <c r="B25" s="32">
        <v>20</v>
      </c>
      <c r="C25" s="32">
        <v>20</v>
      </c>
      <c r="D25" s="32">
        <v>20</v>
      </c>
      <c r="E25" s="32">
        <v>20</v>
      </c>
      <c r="F25" s="32">
        <v>20</v>
      </c>
      <c r="G25" s="32">
        <v>20</v>
      </c>
      <c r="H25" s="32">
        <v>20</v>
      </c>
      <c r="I25" s="32">
        <v>20</v>
      </c>
      <c r="J25" s="32">
        <v>20</v>
      </c>
      <c r="K25" s="32">
        <v>20</v>
      </c>
      <c r="L25" s="32">
        <v>20</v>
      </c>
      <c r="M25" s="32">
        <v>20</v>
      </c>
      <c r="N25" s="33"/>
      <c r="O25" s="9"/>
      <c r="P25" s="40"/>
      <c r="Q25" s="40"/>
      <c r="R25" s="40"/>
      <c r="S25" s="40"/>
    </row>
    <row r="26" spans="1:20" ht="11.25" customHeight="1" x14ac:dyDescent="0.2">
      <c r="A26" s="20" t="s">
        <v>5</v>
      </c>
      <c r="B26" s="3">
        <f>B24*B25</f>
        <v>45000</v>
      </c>
      <c r="C26" s="3">
        <f t="shared" ref="C26:S26" si="11">C24*C25</f>
        <v>75000</v>
      </c>
      <c r="D26" s="3">
        <f t="shared" si="11"/>
        <v>75000</v>
      </c>
      <c r="E26" s="3">
        <f t="shared" si="11"/>
        <v>105000</v>
      </c>
      <c r="F26" s="3">
        <f t="shared" si="11"/>
        <v>112500</v>
      </c>
      <c r="G26" s="3">
        <f t="shared" si="11"/>
        <v>187500</v>
      </c>
      <c r="H26" s="3">
        <f t="shared" si="11"/>
        <v>250000</v>
      </c>
      <c r="I26" s="3">
        <f t="shared" si="11"/>
        <v>350000</v>
      </c>
      <c r="J26" s="3">
        <f t="shared" si="11"/>
        <v>240000</v>
      </c>
      <c r="K26" s="3">
        <f t="shared" si="11"/>
        <v>400000</v>
      </c>
      <c r="L26" s="3">
        <f t="shared" si="11"/>
        <v>400000</v>
      </c>
      <c r="M26" s="3">
        <f t="shared" si="11"/>
        <v>560000</v>
      </c>
      <c r="N26" s="22">
        <f>SUM(B26:M26)</f>
        <v>2800000</v>
      </c>
      <c r="O26" s="9"/>
      <c r="P26" s="52">
        <f>P24*P25</f>
        <v>0</v>
      </c>
      <c r="Q26" s="43">
        <f t="shared" si="11"/>
        <v>0</v>
      </c>
      <c r="R26" s="43">
        <f t="shared" si="11"/>
        <v>0</v>
      </c>
      <c r="S26" s="43">
        <f t="shared" si="11"/>
        <v>0</v>
      </c>
    </row>
    <row r="27" spans="1:20" ht="11.25" customHeight="1" x14ac:dyDescent="0.2">
      <c r="A27" s="1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5"/>
      <c r="O27" s="9"/>
      <c r="P27" s="52"/>
      <c r="Q27" s="53"/>
      <c r="R27" s="46"/>
      <c r="S27" s="54"/>
    </row>
    <row r="28" spans="1:20" ht="11.25" customHeight="1" x14ac:dyDescent="0.2">
      <c r="A28" s="37" t="s">
        <v>6</v>
      </c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9">
        <f>SUM(B28:M28)</f>
        <v>0</v>
      </c>
      <c r="O28" s="16"/>
      <c r="P28" s="38"/>
      <c r="Q28" s="38"/>
      <c r="R28" s="38"/>
      <c r="S28" s="38"/>
    </row>
    <row r="29" spans="1:20" ht="11.25" customHeight="1" x14ac:dyDescent="0.2">
      <c r="A29" s="37" t="s">
        <v>0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1"/>
      <c r="O29" s="9"/>
      <c r="P29" s="40"/>
      <c r="Q29" s="40"/>
      <c r="R29" s="40"/>
      <c r="S29" s="40"/>
    </row>
    <row r="30" spans="1:20" ht="11.25" customHeight="1" x14ac:dyDescent="0.2">
      <c r="A30" s="42" t="s">
        <v>7</v>
      </c>
      <c r="B30" s="43">
        <f>B28*B29</f>
        <v>0</v>
      </c>
      <c r="C30" s="43">
        <f t="shared" ref="C30:M30" si="12">C28*C29</f>
        <v>0</v>
      </c>
      <c r="D30" s="43">
        <f t="shared" si="12"/>
        <v>0</v>
      </c>
      <c r="E30" s="43">
        <f t="shared" si="12"/>
        <v>0</v>
      </c>
      <c r="F30" s="43">
        <f t="shared" si="12"/>
        <v>0</v>
      </c>
      <c r="G30" s="43">
        <f t="shared" si="12"/>
        <v>0</v>
      </c>
      <c r="H30" s="43">
        <f t="shared" si="12"/>
        <v>0</v>
      </c>
      <c r="I30" s="43">
        <f t="shared" si="12"/>
        <v>0</v>
      </c>
      <c r="J30" s="43">
        <f t="shared" si="12"/>
        <v>0</v>
      </c>
      <c r="K30" s="43">
        <f t="shared" si="12"/>
        <v>0</v>
      </c>
      <c r="L30" s="43">
        <f t="shared" si="12"/>
        <v>0</v>
      </c>
      <c r="M30" s="43">
        <f t="shared" si="12"/>
        <v>0</v>
      </c>
      <c r="N30" s="44">
        <f>SUM(B30:M30)</f>
        <v>0</v>
      </c>
      <c r="O30" s="9"/>
      <c r="P30" s="52">
        <f>P28*P29</f>
        <v>0</v>
      </c>
      <c r="Q30" s="43">
        <f t="shared" ref="Q30:S30" si="13">Q28*Q29</f>
        <v>0</v>
      </c>
      <c r="R30" s="43">
        <f t="shared" si="13"/>
        <v>0</v>
      </c>
      <c r="S30" s="43">
        <f t="shared" si="13"/>
        <v>0</v>
      </c>
    </row>
    <row r="31" spans="1:20" ht="11.25" customHeight="1" x14ac:dyDescent="0.2">
      <c r="A31" s="45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7"/>
      <c r="O31" s="9"/>
      <c r="P31" s="52"/>
      <c r="Q31" s="53"/>
      <c r="R31" s="46"/>
      <c r="S31" s="54"/>
    </row>
    <row r="32" spans="1:20" ht="11.25" customHeight="1" x14ac:dyDescent="0.2">
      <c r="A32" s="37" t="s">
        <v>9</v>
      </c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9">
        <f>SUM(B32:M32)</f>
        <v>0</v>
      </c>
      <c r="O32" s="16"/>
      <c r="P32" s="38"/>
      <c r="Q32" s="38"/>
      <c r="R32" s="38"/>
      <c r="S32" s="38"/>
    </row>
    <row r="33" spans="1:19" ht="11.25" customHeight="1" x14ac:dyDescent="0.2">
      <c r="A33" s="37" t="s">
        <v>0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1"/>
      <c r="O33" s="9"/>
      <c r="P33" s="40"/>
      <c r="Q33" s="40"/>
      <c r="R33" s="40"/>
      <c r="S33" s="40"/>
    </row>
    <row r="34" spans="1:19" ht="11.25" customHeight="1" x14ac:dyDescent="0.2">
      <c r="A34" s="42" t="s">
        <v>10</v>
      </c>
      <c r="B34" s="43">
        <f t="shared" ref="B34:M34" si="14">B32*B33</f>
        <v>0</v>
      </c>
      <c r="C34" s="43">
        <f t="shared" si="14"/>
        <v>0</v>
      </c>
      <c r="D34" s="43">
        <f t="shared" si="14"/>
        <v>0</v>
      </c>
      <c r="E34" s="43">
        <f t="shared" si="14"/>
        <v>0</v>
      </c>
      <c r="F34" s="43">
        <f t="shared" si="14"/>
        <v>0</v>
      </c>
      <c r="G34" s="43">
        <f t="shared" si="14"/>
        <v>0</v>
      </c>
      <c r="H34" s="43">
        <f t="shared" si="14"/>
        <v>0</v>
      </c>
      <c r="I34" s="43">
        <f t="shared" si="14"/>
        <v>0</v>
      </c>
      <c r="J34" s="43">
        <f t="shared" si="14"/>
        <v>0</v>
      </c>
      <c r="K34" s="43">
        <f t="shared" si="14"/>
        <v>0</v>
      </c>
      <c r="L34" s="43">
        <f t="shared" si="14"/>
        <v>0</v>
      </c>
      <c r="M34" s="43">
        <f t="shared" si="14"/>
        <v>0</v>
      </c>
      <c r="N34" s="44">
        <f>SUM(B34:M34)</f>
        <v>0</v>
      </c>
      <c r="O34" s="9"/>
      <c r="P34" s="52">
        <f>P32*P33</f>
        <v>0</v>
      </c>
      <c r="Q34" s="43">
        <f>Q32*Q33</f>
        <v>0</v>
      </c>
      <c r="R34" s="43">
        <f>R32*R33</f>
        <v>0</v>
      </c>
      <c r="S34" s="43">
        <f>S32*S33</f>
        <v>0</v>
      </c>
    </row>
    <row r="35" spans="1:19" ht="11.25" customHeight="1" x14ac:dyDescent="0.2">
      <c r="A35" s="1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26"/>
      <c r="O35" s="10"/>
      <c r="P35" s="55"/>
      <c r="Q35" s="56"/>
      <c r="R35" s="57"/>
      <c r="S35" s="58"/>
    </row>
    <row r="36" spans="1:19" s="11" customFormat="1" ht="11.25" customHeight="1" x14ac:dyDescent="0.2">
      <c r="A36" s="60" t="s">
        <v>15</v>
      </c>
      <c r="B36" s="61">
        <f>(B10+B14+B18+B22+B26+B30+B34)</f>
        <v>206050</v>
      </c>
      <c r="C36" s="61">
        <f t="shared" ref="C36:S36" si="15">(C10+C14+C18+C22+C26+C30+C34)</f>
        <v>343210</v>
      </c>
      <c r="D36" s="61">
        <f t="shared" si="15"/>
        <v>344450</v>
      </c>
      <c r="E36" s="61">
        <f t="shared" si="15"/>
        <v>479750</v>
      </c>
      <c r="F36" s="61">
        <f t="shared" si="15"/>
        <v>514815</v>
      </c>
      <c r="G36" s="61">
        <f t="shared" si="15"/>
        <v>862425</v>
      </c>
      <c r="H36" s="61">
        <f t="shared" si="15"/>
        <v>1237425</v>
      </c>
      <c r="I36" s="61">
        <f t="shared" si="15"/>
        <v>1725675</v>
      </c>
      <c r="J36" s="61">
        <f t="shared" si="15"/>
        <v>1188600</v>
      </c>
      <c r="K36" s="61">
        <f t="shared" si="15"/>
        <v>1969800</v>
      </c>
      <c r="L36" s="61">
        <f t="shared" si="15"/>
        <v>1975400</v>
      </c>
      <c r="M36" s="61">
        <f t="shared" si="15"/>
        <v>2756600</v>
      </c>
      <c r="N36" s="62">
        <f>SUM(B36:M36)</f>
        <v>13604200</v>
      </c>
      <c r="O36" s="9"/>
      <c r="P36" s="52">
        <f>(P10+P14+P18+P22+P26+P30+P34)</f>
        <v>0</v>
      </c>
      <c r="Q36" s="52">
        <f t="shared" si="15"/>
        <v>0</v>
      </c>
      <c r="R36" s="59">
        <f t="shared" si="15"/>
        <v>0</v>
      </c>
      <c r="S36" s="59">
        <f t="shared" si="15"/>
        <v>0</v>
      </c>
    </row>
    <row r="37" spans="1:19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7"/>
      <c r="O37" s="17"/>
      <c r="P37" s="2"/>
      <c r="Q37" s="2"/>
      <c r="R37" s="2"/>
      <c r="S37" s="2"/>
    </row>
  </sheetData>
  <phoneticPr fontId="4" type="noConversion"/>
  <pageMargins left="0" right="0" top="1" bottom="1" header="0.5" footer="0.5"/>
  <pageSetup scale="86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8" sqref="B18"/>
    </sheetView>
  </sheetViews>
  <sheetFormatPr defaultRowHeight="12.75" x14ac:dyDescent="0.2"/>
  <cols>
    <col min="1" max="1" width="20.140625" bestFit="1" customWidth="1"/>
    <col min="2" max="2" width="13.28515625" bestFit="1" customWidth="1"/>
    <col min="3" max="3" width="22.5703125" bestFit="1" customWidth="1"/>
    <col min="4" max="4" width="23" bestFit="1" customWidth="1"/>
    <col min="6" max="6" width="19.140625" bestFit="1" customWidth="1"/>
  </cols>
  <sheetData>
    <row r="1" spans="1:3" x14ac:dyDescent="0.2">
      <c r="A1" t="s">
        <v>42</v>
      </c>
    </row>
    <row r="2" spans="1:3" x14ac:dyDescent="0.2">
      <c r="A2" s="68" t="s">
        <v>37</v>
      </c>
      <c r="B2" s="68"/>
      <c r="C2" s="69">
        <v>5000000</v>
      </c>
    </row>
    <row r="3" spans="1:3" x14ac:dyDescent="0.2">
      <c r="B3" s="63"/>
    </row>
    <row r="4" spans="1:3" x14ac:dyDescent="0.2">
      <c r="A4" s="64" t="s">
        <v>35</v>
      </c>
      <c r="B4" s="64" t="s">
        <v>43</v>
      </c>
      <c r="C4" s="64" t="s">
        <v>41</v>
      </c>
    </row>
    <row r="5" spans="1:3" x14ac:dyDescent="0.2">
      <c r="A5" s="64">
        <v>0</v>
      </c>
      <c r="B5" s="64">
        <v>0.02</v>
      </c>
      <c r="C5" s="64">
        <f>C2*B5</f>
        <v>100000</v>
      </c>
    </row>
    <row r="6" spans="1:3" x14ac:dyDescent="0.2">
      <c r="A6" s="64">
        <v>0.5</v>
      </c>
      <c r="B6" s="64">
        <v>0.05</v>
      </c>
      <c r="C6" s="64">
        <f>C2*B6</f>
        <v>250000</v>
      </c>
    </row>
    <row r="7" spans="1:3" x14ac:dyDescent="0.2">
      <c r="A7" s="64">
        <v>1</v>
      </c>
      <c r="B7" s="64">
        <v>0.08</v>
      </c>
      <c r="C7" s="64">
        <f>C2*B7</f>
        <v>400000</v>
      </c>
    </row>
    <row r="8" spans="1:3" x14ac:dyDescent="0.2">
      <c r="A8" s="64">
        <v>1.5</v>
      </c>
      <c r="B8" s="64">
        <v>0.1</v>
      </c>
      <c r="C8" s="64">
        <f>C2*B8</f>
        <v>500000</v>
      </c>
    </row>
    <row r="9" spans="1:3" x14ac:dyDescent="0.2">
      <c r="A9" s="64">
        <v>2</v>
      </c>
      <c r="B9" s="64">
        <v>0.12</v>
      </c>
      <c r="C9" s="64">
        <f>C2*B9</f>
        <v>600000</v>
      </c>
    </row>
    <row r="10" spans="1:3" x14ac:dyDescent="0.2">
      <c r="A10" s="64">
        <v>2.5</v>
      </c>
      <c r="B10" s="64">
        <v>0.18</v>
      </c>
      <c r="C10" s="64">
        <f>C2*B10</f>
        <v>900000</v>
      </c>
    </row>
    <row r="11" spans="1:3" x14ac:dyDescent="0.2">
      <c r="A11" s="64">
        <v>3</v>
      </c>
      <c r="B11" s="64">
        <v>0.2</v>
      </c>
      <c r="C11" s="64">
        <f>C2*B11</f>
        <v>1000000</v>
      </c>
    </row>
    <row r="12" spans="1:3" x14ac:dyDescent="0.2">
      <c r="A12" s="64">
        <v>3.5</v>
      </c>
      <c r="B12" s="64">
        <v>0.25</v>
      </c>
      <c r="C12" s="64">
        <f>C2*B12</f>
        <v>1250000</v>
      </c>
    </row>
    <row r="13" spans="1:3" x14ac:dyDescent="0.2">
      <c r="A13" s="65"/>
      <c r="B13" s="65"/>
      <c r="C13" s="65"/>
    </row>
    <row r="15" spans="1:3" x14ac:dyDescent="0.2">
      <c r="A15" s="66" t="s">
        <v>36</v>
      </c>
      <c r="B15" s="67">
        <f>SUM(B5:B12)</f>
        <v>1</v>
      </c>
      <c r="C15" s="67">
        <f>SUM(C5:C12)</f>
        <v>5000000</v>
      </c>
    </row>
    <row r="18" spans="1:7" x14ac:dyDescent="0.2">
      <c r="A18" s="64" t="s">
        <v>35</v>
      </c>
      <c r="B18" s="64" t="s">
        <v>38</v>
      </c>
      <c r="C18" s="64" t="s">
        <v>44</v>
      </c>
      <c r="D18" s="64" t="s">
        <v>45</v>
      </c>
    </row>
    <row r="19" spans="1:7" x14ac:dyDescent="0.2">
      <c r="A19" s="64">
        <v>0</v>
      </c>
      <c r="B19" s="64">
        <v>1</v>
      </c>
      <c r="C19" s="64">
        <v>0.15</v>
      </c>
      <c r="D19" s="64">
        <f>G21*C19</f>
        <v>15000</v>
      </c>
    </row>
    <row r="20" spans="1:7" x14ac:dyDescent="0.2">
      <c r="A20" s="64"/>
      <c r="B20" s="64">
        <v>2</v>
      </c>
      <c r="C20" s="64">
        <v>0.25</v>
      </c>
      <c r="D20" s="64">
        <f>G21*C20</f>
        <v>25000</v>
      </c>
    </row>
    <row r="21" spans="1:7" x14ac:dyDescent="0.2">
      <c r="A21" s="64"/>
      <c r="B21" s="64">
        <v>3</v>
      </c>
      <c r="C21" s="64">
        <v>0.25</v>
      </c>
      <c r="D21" s="64">
        <f>G21*C21</f>
        <v>25000</v>
      </c>
      <c r="F21" s="72" t="s">
        <v>46</v>
      </c>
      <c r="G21" s="72">
        <f>C5</f>
        <v>100000</v>
      </c>
    </row>
    <row r="22" spans="1:7" x14ac:dyDescent="0.2">
      <c r="A22" s="64"/>
      <c r="B22" s="64">
        <v>4</v>
      </c>
      <c r="C22" s="64">
        <v>0.35</v>
      </c>
      <c r="D22" s="64">
        <f>G21*C22</f>
        <v>35000</v>
      </c>
      <c r="F22" s="72" t="s">
        <v>39</v>
      </c>
      <c r="G22" s="72">
        <f>SUM(C19:C22)</f>
        <v>1</v>
      </c>
    </row>
    <row r="23" spans="1:7" x14ac:dyDescent="0.2">
      <c r="A23" s="64">
        <v>0.5</v>
      </c>
      <c r="B23" s="64">
        <v>5</v>
      </c>
      <c r="C23" s="64">
        <v>0.15</v>
      </c>
      <c r="D23" s="64">
        <f>G25*C23</f>
        <v>37500</v>
      </c>
    </row>
    <row r="24" spans="1:7" x14ac:dyDescent="0.2">
      <c r="A24" s="64"/>
      <c r="B24" s="64">
        <v>6</v>
      </c>
      <c r="C24" s="64">
        <v>0.25</v>
      </c>
      <c r="D24" s="64">
        <f>G25*C24</f>
        <v>62500</v>
      </c>
    </row>
    <row r="25" spans="1:7" x14ac:dyDescent="0.2">
      <c r="A25" s="64"/>
      <c r="B25" s="64">
        <v>7</v>
      </c>
      <c r="C25" s="64">
        <v>0.25</v>
      </c>
      <c r="D25" s="64">
        <f>G25*C25</f>
        <v>62500</v>
      </c>
      <c r="F25" s="71" t="s">
        <v>47</v>
      </c>
      <c r="G25" s="71">
        <f>C6</f>
        <v>250000</v>
      </c>
    </row>
    <row r="26" spans="1:7" x14ac:dyDescent="0.2">
      <c r="A26" s="64"/>
      <c r="B26" s="64">
        <v>8</v>
      </c>
      <c r="C26" s="64">
        <v>0.35</v>
      </c>
      <c r="D26" s="64">
        <f>G25*C26</f>
        <v>87500</v>
      </c>
      <c r="F26" s="71" t="s">
        <v>40</v>
      </c>
      <c r="G26" s="71">
        <f>SUM(C23:C26)</f>
        <v>1</v>
      </c>
    </row>
    <row r="27" spans="1:7" x14ac:dyDescent="0.2">
      <c r="A27" s="64">
        <v>1</v>
      </c>
      <c r="B27" s="64">
        <v>9</v>
      </c>
      <c r="C27" s="64">
        <v>0.15</v>
      </c>
      <c r="D27" s="64">
        <f>G29*C27</f>
        <v>60000</v>
      </c>
    </row>
    <row r="28" spans="1:7" x14ac:dyDescent="0.2">
      <c r="A28" s="64"/>
      <c r="B28" s="64">
        <v>10</v>
      </c>
      <c r="C28" s="64">
        <v>0.25</v>
      </c>
      <c r="D28" s="64">
        <f>G29*C28</f>
        <v>100000</v>
      </c>
    </row>
    <row r="29" spans="1:7" x14ac:dyDescent="0.2">
      <c r="A29" s="64"/>
      <c r="B29" s="64">
        <v>11</v>
      </c>
      <c r="C29" s="64">
        <v>0.25</v>
      </c>
      <c r="D29" s="64">
        <f>G29*C29</f>
        <v>100000</v>
      </c>
      <c r="F29" s="70" t="s">
        <v>48</v>
      </c>
      <c r="G29" s="70">
        <f>C7</f>
        <v>400000</v>
      </c>
    </row>
    <row r="30" spans="1:7" x14ac:dyDescent="0.2">
      <c r="A30" s="64"/>
      <c r="B30" s="64">
        <v>12</v>
      </c>
      <c r="C30" s="64">
        <v>0.35</v>
      </c>
      <c r="D30" s="64">
        <f>G29*C30</f>
        <v>140000</v>
      </c>
      <c r="F30" s="70" t="s">
        <v>49</v>
      </c>
      <c r="G30" s="70">
        <f>SUM(C27:C30)</f>
        <v>1</v>
      </c>
    </row>
  </sheetData>
  <mergeCells count="1"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Forecast</vt:lpstr>
      <vt:lpstr>Basis of Year Estimates</vt:lpstr>
    </vt:vector>
  </TitlesOfParts>
  <Company>SCORE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 Forecast</dc:title>
  <dc:creator>SCORE</dc:creator>
  <cp:lastModifiedBy>Josh</cp:lastModifiedBy>
  <cp:lastPrinted>2001-03-19T07:19:27Z</cp:lastPrinted>
  <dcterms:created xsi:type="dcterms:W3CDTF">2001-02-14T22:06:59Z</dcterms:created>
  <dcterms:modified xsi:type="dcterms:W3CDTF">2015-03-17T13:52:20Z</dcterms:modified>
</cp:coreProperties>
</file>