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2\Documents\Not Mine - KIMMY\TENTREP REPO\tentrep-yps\Business Plan Documents\"/>
    </mc:Choice>
  </mc:AlternateContent>
  <bookViews>
    <workbookView xWindow="0" yWindow="0" windowWidth="15480" windowHeight="7755" activeTab="3"/>
  </bookViews>
  <sheets>
    <sheet name="Cash Flow (Year 1)" sheetId="1" r:id="rId1"/>
    <sheet name="Cash Flow (Year 2)" sheetId="2" r:id="rId2"/>
    <sheet name="Cash Flow (Year 3)" sheetId="3" r:id="rId3"/>
    <sheet name="Cash Flow (Year 4)" sheetId="4" r:id="rId4"/>
  </sheets>
  <definedNames>
    <definedName name="_xlnm.Print_Titles" localSheetId="0">'Cash Flow (Year 1)'!$6:$6</definedName>
  </definedNames>
  <calcPr calcId="152511"/>
</workbook>
</file>

<file path=xl/calcChain.xml><?xml version="1.0" encoding="utf-8"?>
<calcChain xmlns="http://schemas.openxmlformats.org/spreadsheetml/2006/main">
  <c r="O10" i="4" l="1"/>
  <c r="O12" i="4"/>
  <c r="O11" i="4"/>
  <c r="O11" i="3"/>
  <c r="O12" i="3"/>
  <c r="O10" i="3"/>
  <c r="O12" i="2"/>
  <c r="O11" i="2"/>
  <c r="O40" i="2"/>
  <c r="O41" i="2"/>
  <c r="O42" i="2"/>
  <c r="O43" i="2"/>
  <c r="O39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17" i="2"/>
  <c r="O10" i="2"/>
  <c r="O44" i="4" l="1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14" i="4" s="1"/>
  <c r="B45" i="4" s="1"/>
  <c r="C7" i="4" s="1"/>
  <c r="C14" i="4" s="1"/>
  <c r="C45" i="4" s="1"/>
  <c r="D7" i="4" s="1"/>
  <c r="D14" i="4" s="1"/>
  <c r="D45" i="4" s="1"/>
  <c r="E7" i="4" s="1"/>
  <c r="E14" i="4" s="1"/>
  <c r="E45" i="4" s="1"/>
  <c r="F7" i="4" s="1"/>
  <c r="F14" i="4" s="1"/>
  <c r="F45" i="4" s="1"/>
  <c r="G7" i="4" s="1"/>
  <c r="G14" i="4" s="1"/>
  <c r="G45" i="4" s="1"/>
  <c r="H7" i="4" s="1"/>
  <c r="H14" i="4" s="1"/>
  <c r="H45" i="4" s="1"/>
  <c r="I7" i="4" s="1"/>
  <c r="I14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13" i="3"/>
  <c r="O14" i="3" s="1"/>
  <c r="O45" i="3" s="1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4" i="3" s="1"/>
  <c r="B45" i="3" s="1"/>
  <c r="C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38" i="2"/>
  <c r="O44" i="2" s="1"/>
  <c r="N38" i="2"/>
  <c r="N44" i="2" s="1"/>
  <c r="M38" i="2"/>
  <c r="M44" i="2" s="1"/>
  <c r="L38" i="2"/>
  <c r="L44" i="2" s="1"/>
  <c r="K38" i="2"/>
  <c r="K44" i="2" s="1"/>
  <c r="J38" i="2"/>
  <c r="J44" i="2" s="1"/>
  <c r="I38" i="2"/>
  <c r="I44" i="2" s="1"/>
  <c r="H38" i="2"/>
  <c r="H44" i="2" s="1"/>
  <c r="G38" i="2"/>
  <c r="G44" i="2" s="1"/>
  <c r="F38" i="2"/>
  <c r="F44" i="2" s="1"/>
  <c r="E38" i="2"/>
  <c r="E44" i="2" s="1"/>
  <c r="D38" i="2"/>
  <c r="D44" i="2" s="1"/>
  <c r="C38" i="2"/>
  <c r="C44" i="2" s="1"/>
  <c r="B38" i="2"/>
  <c r="B44" i="2" s="1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14" i="2" s="1"/>
  <c r="B45" i="2" s="1"/>
  <c r="C7" i="2" s="1"/>
  <c r="C14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13" i="4" l="1"/>
  <c r="O14" i="4" s="1"/>
  <c r="O45" i="4" s="1"/>
  <c r="I45" i="4"/>
  <c r="J7" i="4" s="1"/>
  <c r="J14" i="4" s="1"/>
  <c r="J45" i="4" s="1"/>
  <c r="K7" i="4" s="1"/>
  <c r="K14" i="4" s="1"/>
  <c r="K45" i="4" s="1"/>
  <c r="L7" i="4" s="1"/>
  <c r="L14" i="4" s="1"/>
  <c r="L45" i="4" s="1"/>
  <c r="M7" i="4" s="1"/>
  <c r="M14" i="4" s="1"/>
  <c r="M45" i="4" s="1"/>
  <c r="N7" i="4" s="1"/>
  <c r="N14" i="4" s="1"/>
  <c r="N45" i="4" s="1"/>
  <c r="C14" i="3"/>
  <c r="C45" i="3" s="1"/>
  <c r="D7" i="3" s="1"/>
  <c r="D14" i="3" s="1"/>
  <c r="D45" i="3" s="1"/>
  <c r="E7" i="3" s="1"/>
  <c r="E14" i="3" s="1"/>
  <c r="E45" i="3" s="1"/>
  <c r="F7" i="3" s="1"/>
  <c r="F14" i="3" s="1"/>
  <c r="F45" i="3" s="1"/>
  <c r="G7" i="3" s="1"/>
  <c r="G14" i="3" s="1"/>
  <c r="G45" i="3" s="1"/>
  <c r="H7" i="3" s="1"/>
  <c r="H14" i="3" s="1"/>
  <c r="H45" i="3" s="1"/>
  <c r="I7" i="3" s="1"/>
  <c r="I14" i="3" s="1"/>
  <c r="I45" i="3" s="1"/>
  <c r="J7" i="3" s="1"/>
  <c r="J14" i="3" s="1"/>
  <c r="J45" i="3" s="1"/>
  <c r="K7" i="3" s="1"/>
  <c r="K14" i="3" s="1"/>
  <c r="K45" i="3" s="1"/>
  <c r="L7" i="3" s="1"/>
  <c r="L14" i="3" s="1"/>
  <c r="L45" i="3" s="1"/>
  <c r="M7" i="3" s="1"/>
  <c r="M14" i="3" s="1"/>
  <c r="M45" i="3" s="1"/>
  <c r="N7" i="3" s="1"/>
  <c r="N14" i="3" s="1"/>
  <c r="N45" i="3" s="1"/>
  <c r="O14" i="2"/>
  <c r="O45" i="2" s="1"/>
  <c r="C45" i="2"/>
  <c r="D7" i="2" s="1"/>
  <c r="D14" i="2" s="1"/>
  <c r="D45" i="2" s="1"/>
  <c r="E7" i="2" s="1"/>
  <c r="E14" i="2" s="1"/>
  <c r="E45" i="2" s="1"/>
  <c r="F7" i="2" s="1"/>
  <c r="F14" i="2" s="1"/>
  <c r="F45" i="2" s="1"/>
  <c r="G7" i="2" s="1"/>
  <c r="G14" i="2" s="1"/>
  <c r="G45" i="2" s="1"/>
  <c r="H7" i="2" s="1"/>
  <c r="H14" i="2" s="1"/>
  <c r="H45" i="2" s="1"/>
  <c r="I7" i="2" s="1"/>
  <c r="I14" i="2" s="1"/>
  <c r="I45" i="2" s="1"/>
  <c r="J7" i="2" s="1"/>
  <c r="J14" i="2" s="1"/>
  <c r="J45" i="2" s="1"/>
  <c r="K7" i="2" s="1"/>
  <c r="K14" i="2" s="1"/>
  <c r="K45" i="2" s="1"/>
  <c r="L7" i="2" s="1"/>
  <c r="L14" i="2" s="1"/>
  <c r="L45" i="2" s="1"/>
  <c r="M7" i="2" s="1"/>
  <c r="M14" i="2" s="1"/>
  <c r="M45" i="2" s="1"/>
  <c r="N7" i="2" s="1"/>
  <c r="N14" i="2" s="1"/>
  <c r="N45" i="2" s="1"/>
  <c r="O17" i="1"/>
  <c r="O12" i="1"/>
  <c r="O11" i="1"/>
  <c r="O10" i="1"/>
  <c r="O43" i="1"/>
  <c r="O42" i="1"/>
  <c r="O41" i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B14" i="1" s="1"/>
  <c r="O38" i="1"/>
  <c r="O44" i="1" s="1"/>
  <c r="N38" i="1"/>
  <c r="N44" i="1" s="1"/>
  <c r="M38" i="1"/>
  <c r="M44" i="1" s="1"/>
  <c r="L38" i="1"/>
  <c r="L44" i="1" s="1"/>
  <c r="K38" i="1"/>
  <c r="K44" i="1" s="1"/>
  <c r="J38" i="1"/>
  <c r="J44" i="1" s="1"/>
  <c r="I38" i="1"/>
  <c r="I44" i="1" s="1"/>
  <c r="H38" i="1"/>
  <c r="H44" i="1" s="1"/>
  <c r="G38" i="1"/>
  <c r="G44" i="1" s="1"/>
  <c r="F38" i="1"/>
  <c r="F44" i="1" s="1"/>
  <c r="E38" i="1"/>
  <c r="E44" i="1" s="1"/>
  <c r="D38" i="1"/>
  <c r="D44" i="1" s="1"/>
  <c r="C38" i="1"/>
  <c r="C44" i="1" s="1"/>
  <c r="B38" i="1"/>
  <c r="B44" i="1" s="1"/>
  <c r="B45" i="1" l="1"/>
  <c r="C7" i="1" l="1"/>
  <c r="C14" i="1" s="1"/>
  <c r="C45" i="1" s="1"/>
  <c r="D7" i="1" s="1"/>
  <c r="D14" i="1" s="1"/>
  <c r="D45" i="1" s="1"/>
  <c r="E7" i="1" s="1"/>
  <c r="E14" i="1" s="1"/>
  <c r="E45" i="1" s="1"/>
  <c r="F7" i="1" s="1"/>
  <c r="F14" i="1" s="1"/>
  <c r="F45" i="1" s="1"/>
  <c r="G7" i="1" s="1"/>
  <c r="G14" i="1" s="1"/>
  <c r="G45" i="1" s="1"/>
  <c r="H7" i="1" s="1"/>
  <c r="H14" i="1" s="1"/>
  <c r="H45" i="1" s="1"/>
  <c r="I7" i="1" s="1"/>
  <c r="I14" i="1" s="1"/>
  <c r="I45" i="1" s="1"/>
  <c r="J7" i="1" s="1"/>
  <c r="J14" i="1" s="1"/>
  <c r="J45" i="1" s="1"/>
  <c r="K7" i="1" s="1"/>
  <c r="K14" i="1" s="1"/>
  <c r="K45" i="1" s="1"/>
  <c r="L7" i="1" s="1"/>
  <c r="L14" i="1" s="1"/>
  <c r="L45" i="1" s="1"/>
  <c r="M7" i="1" s="1"/>
  <c r="M14" i="1" s="1"/>
  <c r="M45" i="1" s="1"/>
  <c r="N7" i="1" s="1"/>
  <c r="N14" i="1" s="1"/>
  <c r="N45" i="1" s="1"/>
  <c r="O14" i="1"/>
  <c r="O45" i="1" s="1"/>
</calcChain>
</file>

<file path=xl/comments1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<sst xmlns="http://schemas.openxmlformats.org/spreadsheetml/2006/main" count="196" uniqueCount="51">
  <si>
    <t>Total Item EST</t>
  </si>
  <si>
    <t>Cash Position (end of month)</t>
  </si>
  <si>
    <t>Cash on Hand (beginning of month)</t>
  </si>
  <si>
    <t>CASH RECEIPTS</t>
  </si>
  <si>
    <t>Cash Sales</t>
  </si>
  <si>
    <t>Collections fm CR accounts</t>
  </si>
  <si>
    <t>Loan/ other cash inj.</t>
  </si>
  <si>
    <t>TOTAL CASH RECEIPTS</t>
  </si>
  <si>
    <t>Total Cash Available (before cash out)</t>
  </si>
  <si>
    <t>CASH PAID OUT</t>
  </si>
  <si>
    <t>Purchases (merchandise)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</si>
  <si>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</si>
  <si>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</si>
  <si>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</si>
  <si>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</si>
  <si>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</si>
  <si>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</si>
  <si>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</si>
  <si>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Utilities</t>
  </si>
  <si>
    <t>Insurance</t>
  </si>
  <si>
    <t>Taxes (real estate, etc.)</t>
  </si>
  <si>
    <t>Interest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</si>
  <si>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</si>
  <si>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</si>
  <si>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</si>
  <si>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</si>
  <si>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</si>
  <si>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</si>
  <si>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</si>
  <si>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</si>
  <si>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</si>
  <si>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Inventory on hand (eom)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</si>
  <si>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</si>
  <si>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</si>
  <si>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</si>
  <si>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</si>
  <si>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</si>
  <si>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</si>
  <si>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</si>
  <si>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</si>
  <si>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t>Twelve-Month Cash Flow</t>
  </si>
  <si>
    <t>Internet with Telephone</t>
  </si>
  <si>
    <t>Purchases (Furniture)</t>
  </si>
  <si>
    <t>Purchases (Fixtures)</t>
  </si>
  <si>
    <t>Machinery (Laptops)</t>
  </si>
  <si>
    <t>Deployment App Store Fee</t>
  </si>
  <si>
    <t>Other (Appliances)</t>
  </si>
  <si>
    <t>Sales Volume (peso)</t>
  </si>
  <si>
    <t>Sales Volume (dollars)</t>
  </si>
  <si>
    <t>Sales Volume (Peso)</t>
  </si>
  <si>
    <t>Bridge Mobile Phils,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</si>
</sst>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"/>
  </numFmts>
  <fonts count="8" x14ac:knownFonts="1"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6" fillId="0" borderId="0" xfId="0" applyFont="1" applyBorder="1" applyAlignment="1"/>
    <xf numFmtId="0" fontId="3" fillId="0" borderId="1" xfId="0" applyFont="1" applyBorder="1" applyAlignment="1">
      <alignment wrapText="1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2" fillId="0" borderId="4" xfId="0" applyFont="1" applyBorder="1" applyAlignment="1">
      <alignment wrapText="1"/>
    </xf>
    <xf numFmtId="3" fontId="0" fillId="0" borderId="4" xfId="0" applyNumberFormat="1" applyBorder="1"/>
    <xf numFmtId="0" fontId="2" fillId="0" borderId="5" xfId="0" applyFont="1" applyBorder="1" applyAlignment="1">
      <alignment wrapText="1"/>
    </xf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7" xfId="0" applyBorder="1"/>
    <xf numFmtId="0" fontId="2" fillId="0" borderId="1" xfId="0" applyFont="1" applyBorder="1" applyAlignment="1"/>
    <xf numFmtId="17" fontId="1" fillId="0" borderId="0" xfId="0" applyNumberFormat="1" applyFont="1" applyAlignment="1">
      <alignment horizontal="right"/>
    </xf>
    <xf numFmtId="0" fontId="6" fillId="0" borderId="0" xfId="0" applyFont="1" applyAlignment="1">
      <alignment shrinkToFit="1"/>
    </xf>
    <xf numFmtId="3" fontId="0" fillId="0" borderId="13" xfId="0" applyNumberFormat="1" applyBorder="1"/>
    <xf numFmtId="0" fontId="2" fillId="0" borderId="1" xfId="0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 applyBorder="1"/>
    <xf numFmtId="0" fontId="7" fillId="0" borderId="0" xfId="0" applyFont="1" applyAlignment="1"/>
    <xf numFmtId="3" fontId="3" fillId="0" borderId="1" xfId="0" applyNumberFormat="1" applyFont="1" applyBorder="1"/>
    <xf numFmtId="3" fontId="3" fillId="0" borderId="6" xfId="0" applyNumberFormat="1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zoomScaleNormal="100" workbookViewId="0">
      <pane ySplit="6" topLeftCell="A33" activePane="bottomLeft" state="frozen"/>
      <selection pane="bottomLeft" activeCell="N45" sqref="N45"/>
    </sheetView>
  </sheetViews>
  <sheetFormatPr defaultRowHeight="11.25" x14ac:dyDescent="0.2"/>
  <cols>
    <col min="1" max="1" width="20.33203125" style="1" customWidth="1"/>
    <col min="2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42156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42156</v>
      </c>
      <c r="D6" s="35">
        <f>DATE(YEAR(C6),MONTH(C6)+1,1)</f>
        <v>42186</v>
      </c>
      <c r="E6" s="35">
        <f t="shared" ref="E6:N6" si="0">DATE(YEAR(D6),MONTH(D6)+1,1)</f>
        <v>42217</v>
      </c>
      <c r="F6" s="35">
        <f t="shared" si="0"/>
        <v>42248</v>
      </c>
      <c r="G6" s="35">
        <f t="shared" si="0"/>
        <v>42278</v>
      </c>
      <c r="H6" s="35">
        <f t="shared" si="0"/>
        <v>42309</v>
      </c>
      <c r="I6" s="35">
        <f t="shared" si="0"/>
        <v>42339</v>
      </c>
      <c r="J6" s="35">
        <f t="shared" si="0"/>
        <v>42370</v>
      </c>
      <c r="K6" s="35">
        <f t="shared" si="0"/>
        <v>42401</v>
      </c>
      <c r="L6" s="35">
        <f t="shared" si="0"/>
        <v>42430</v>
      </c>
      <c r="M6" s="35">
        <f t="shared" si="0"/>
        <v>42461</v>
      </c>
      <c r="N6" s="35">
        <f t="shared" si="0"/>
        <v>42491</v>
      </c>
      <c r="O6" s="36" t="s">
        <v>0</v>
      </c>
    </row>
    <row r="7" spans="1:16" ht="33.75" x14ac:dyDescent="0.2">
      <c r="A7" s="13" t="s">
        <v>2</v>
      </c>
      <c r="B7" s="33">
        <v>600000</v>
      </c>
      <c r="C7" s="33">
        <f>B45</f>
        <v>1229750</v>
      </c>
      <c r="D7" s="33">
        <f t="shared" ref="D7:N7" si="1">C45</f>
        <v>1115653.21</v>
      </c>
      <c r="E7" s="33">
        <f t="shared" si="1"/>
        <v>1118716.42</v>
      </c>
      <c r="F7" s="33">
        <f t="shared" si="1"/>
        <v>1083019.6299999999</v>
      </c>
      <c r="G7" s="33">
        <f t="shared" si="1"/>
        <v>1116123.8399999999</v>
      </c>
      <c r="H7" s="33">
        <f t="shared" si="1"/>
        <v>1201793.0499999998</v>
      </c>
      <c r="I7" s="33">
        <f t="shared" si="1"/>
        <v>1660072.2599999998</v>
      </c>
      <c r="J7" s="33">
        <f t="shared" si="1"/>
        <v>2387101.4699999997</v>
      </c>
      <c r="K7" s="33">
        <f t="shared" si="1"/>
        <v>3464880.6799999997</v>
      </c>
      <c r="L7" s="33">
        <f t="shared" si="1"/>
        <v>4154334.8899999997</v>
      </c>
      <c r="M7" s="33">
        <f t="shared" si="1"/>
        <v>5444989.0999999996</v>
      </c>
      <c r="N7" s="33">
        <f t="shared" si="1"/>
        <v>6735643.3099999996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161050</v>
      </c>
      <c r="D10" s="12">
        <v>268210</v>
      </c>
      <c r="E10" s="12">
        <v>269450</v>
      </c>
      <c r="F10" s="12">
        <v>374750</v>
      </c>
      <c r="G10" s="12">
        <v>402315</v>
      </c>
      <c r="H10" s="12">
        <v>674925</v>
      </c>
      <c r="I10" s="12">
        <v>956175</v>
      </c>
      <c r="J10" s="12">
        <v>1331925</v>
      </c>
      <c r="K10" s="12">
        <v>918600</v>
      </c>
      <c r="L10" s="12">
        <v>1519800</v>
      </c>
      <c r="M10" s="12">
        <v>1519800</v>
      </c>
      <c r="N10" s="12">
        <v>2118760</v>
      </c>
      <c r="O10" s="10">
        <f t="shared" ref="O10:O12" si="2">SUM(B10:N10)</f>
        <v>10515760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 t="shared" si="2"/>
        <v>0</v>
      </c>
    </row>
    <row r="12" spans="1:16" x14ac:dyDescent="0.2">
      <c r="A12" s="9" t="s">
        <v>6</v>
      </c>
      <c r="B12" s="10">
        <v>800000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 t="shared" si="2"/>
        <v>800000</v>
      </c>
    </row>
    <row r="13" spans="1:16" ht="22.5" x14ac:dyDescent="0.2">
      <c r="A13" s="5" t="s">
        <v>7</v>
      </c>
      <c r="B13" s="10">
        <f>SUM(B10:B12)</f>
        <v>800000</v>
      </c>
      <c r="C13" s="10">
        <f t="shared" ref="C13:O13" si="3">SUM(C10:C12)</f>
        <v>161050</v>
      </c>
      <c r="D13" s="10">
        <f t="shared" si="3"/>
        <v>268210</v>
      </c>
      <c r="E13" s="10">
        <f t="shared" si="3"/>
        <v>269450</v>
      </c>
      <c r="F13" s="10">
        <f t="shared" si="3"/>
        <v>374750</v>
      </c>
      <c r="G13" s="10">
        <f t="shared" si="3"/>
        <v>402315</v>
      </c>
      <c r="H13" s="10">
        <f t="shared" si="3"/>
        <v>674925</v>
      </c>
      <c r="I13" s="10">
        <f t="shared" si="3"/>
        <v>956175</v>
      </c>
      <c r="J13" s="10">
        <f t="shared" si="3"/>
        <v>1331925</v>
      </c>
      <c r="K13" s="10">
        <f t="shared" si="3"/>
        <v>918600</v>
      </c>
      <c r="L13" s="10">
        <f t="shared" si="3"/>
        <v>1519800</v>
      </c>
      <c r="M13" s="10">
        <f t="shared" si="3"/>
        <v>1519800</v>
      </c>
      <c r="N13" s="10">
        <f t="shared" si="3"/>
        <v>2118760</v>
      </c>
      <c r="O13" s="10">
        <f t="shared" si="3"/>
        <v>11315760</v>
      </c>
    </row>
    <row r="14" spans="1:16" ht="22.5" x14ac:dyDescent="0.2">
      <c r="A14" s="13" t="s">
        <v>8</v>
      </c>
      <c r="B14" s="14">
        <f>(B7+B13)</f>
        <v>1400000</v>
      </c>
      <c r="C14" s="14">
        <f t="shared" ref="C14:O14" si="4">(C7+C13)</f>
        <v>1390800</v>
      </c>
      <c r="D14" s="14">
        <f t="shared" si="4"/>
        <v>1383863.21</v>
      </c>
      <c r="E14" s="14">
        <f t="shared" si="4"/>
        <v>1388166.42</v>
      </c>
      <c r="F14" s="14">
        <f t="shared" si="4"/>
        <v>1457769.63</v>
      </c>
      <c r="G14" s="14">
        <f t="shared" si="4"/>
        <v>1518438.8399999999</v>
      </c>
      <c r="H14" s="14">
        <f t="shared" si="4"/>
        <v>1876718.0499999998</v>
      </c>
      <c r="I14" s="14">
        <f t="shared" si="4"/>
        <v>2616247.2599999998</v>
      </c>
      <c r="J14" s="14">
        <f t="shared" si="4"/>
        <v>3719026.4699999997</v>
      </c>
      <c r="K14" s="14">
        <f t="shared" si="4"/>
        <v>4383480.68</v>
      </c>
      <c r="L14" s="14">
        <f t="shared" si="4"/>
        <v>5674134.8899999997</v>
      </c>
      <c r="M14" s="14">
        <f t="shared" si="4"/>
        <v>6964789.0999999996</v>
      </c>
      <c r="N14" s="14">
        <f t="shared" si="4"/>
        <v>8854403.3099999987</v>
      </c>
      <c r="O14" s="14">
        <f t="shared" si="4"/>
        <v>11315760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0">
        <f>SUM(B17:N17)</f>
        <v>0</v>
      </c>
    </row>
    <row r="18" spans="1:15" x14ac:dyDescent="0.2">
      <c r="A18" s="9" t="s">
        <v>42</v>
      </c>
      <c r="B18" s="10">
        <v>10000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0">
        <v>10000</v>
      </c>
      <c r="O18" s="10">
        <f>SUM(B18:N18)</f>
        <v>100000</v>
      </c>
    </row>
    <row r="19" spans="1:15" x14ac:dyDescent="0.2">
      <c r="A19" s="9" t="s">
        <v>43</v>
      </c>
      <c r="B19" s="10">
        <v>5000</v>
      </c>
      <c r="C19" s="10">
        <v>2500</v>
      </c>
      <c r="D19" s="10">
        <v>2500</v>
      </c>
      <c r="E19" s="10">
        <v>2500</v>
      </c>
      <c r="F19" s="10">
        <v>2500</v>
      </c>
      <c r="G19" s="10">
        <v>2500</v>
      </c>
      <c r="H19" s="10">
        <v>2500</v>
      </c>
      <c r="I19" s="10">
        <v>5000</v>
      </c>
      <c r="J19" s="10">
        <v>5000</v>
      </c>
      <c r="K19" s="10">
        <v>5000</v>
      </c>
      <c r="L19" s="10">
        <v>5000</v>
      </c>
      <c r="M19" s="10">
        <v>5000</v>
      </c>
      <c r="N19" s="10">
        <v>5000</v>
      </c>
      <c r="O19" s="10">
        <f>SUM(B19:N19)</f>
        <v>50000</v>
      </c>
    </row>
    <row r="20" spans="1:15" ht="22.5" x14ac:dyDescent="0.2">
      <c r="A20" s="9" t="s">
        <v>37</v>
      </c>
      <c r="B20" s="10">
        <v>0</v>
      </c>
      <c r="C20" s="10">
        <v>190000</v>
      </c>
      <c r="D20" s="10">
        <v>180000</v>
      </c>
      <c r="E20" s="10">
        <v>220000</v>
      </c>
      <c r="F20" s="10">
        <v>220000</v>
      </c>
      <c r="G20" s="10">
        <v>220000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f t="shared" ref="O20:O43" si="5">SUM(B20:N20)</f>
        <v>1870000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f t="shared" si="5"/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f t="shared" si="5"/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f t="shared" si="5"/>
        <v>24000</v>
      </c>
    </row>
    <row r="24" spans="1:15" x14ac:dyDescent="0.2">
      <c r="A24" s="9" t="s">
        <v>13</v>
      </c>
      <c r="B24" s="10">
        <v>10000</v>
      </c>
      <c r="C24" s="10">
        <v>5000</v>
      </c>
      <c r="D24" s="10">
        <v>5000</v>
      </c>
      <c r="E24" s="10">
        <v>5000</v>
      </c>
      <c r="F24" s="10">
        <v>5000</v>
      </c>
      <c r="G24" s="10">
        <v>5000</v>
      </c>
      <c r="H24" s="10">
        <v>5000</v>
      </c>
      <c r="I24" s="10">
        <v>10000</v>
      </c>
      <c r="J24" s="10">
        <v>10000</v>
      </c>
      <c r="K24" s="10">
        <v>10000</v>
      </c>
      <c r="L24" s="10">
        <v>10000</v>
      </c>
      <c r="M24" s="10">
        <v>10000</v>
      </c>
      <c r="N24" s="10">
        <v>10000</v>
      </c>
      <c r="O24" s="10">
        <f t="shared" si="5"/>
        <v>100000</v>
      </c>
    </row>
    <row r="25" spans="1:15" x14ac:dyDescent="0.2">
      <c r="A25" s="9" t="s">
        <v>14</v>
      </c>
      <c r="B25" s="10">
        <v>27500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f t="shared" si="5"/>
        <v>27500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f t="shared" si="5"/>
        <v>12000</v>
      </c>
    </row>
    <row r="27" spans="1:15" x14ac:dyDescent="0.2">
      <c r="A27" s="9" t="s">
        <v>16</v>
      </c>
      <c r="B27" s="10">
        <v>25000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f t="shared" si="5"/>
        <v>100000</v>
      </c>
    </row>
    <row r="28" spans="1:15" x14ac:dyDescent="0.2">
      <c r="A28" s="9" t="s">
        <v>17</v>
      </c>
      <c r="B28" s="10">
        <v>24000</v>
      </c>
      <c r="C28" s="10">
        <v>0</v>
      </c>
      <c r="D28" s="10">
        <v>0</v>
      </c>
      <c r="E28" s="10">
        <v>0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f t="shared" si="5"/>
        <v>95991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f t="shared" si="5"/>
        <v>15588</v>
      </c>
    </row>
    <row r="30" spans="1:15" x14ac:dyDescent="0.2">
      <c r="A30" s="9" t="s">
        <v>18</v>
      </c>
      <c r="B30" s="39">
        <v>10500</v>
      </c>
      <c r="C30" s="10">
        <v>0</v>
      </c>
      <c r="D30" s="10">
        <v>0</v>
      </c>
      <c r="E30" s="10">
        <v>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f t="shared" si="5"/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f t="shared" si="5"/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f t="shared" si="5"/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f t="shared" si="5"/>
        <v>57600</v>
      </c>
    </row>
    <row r="34" spans="1:15" x14ac:dyDescent="0.2">
      <c r="A34" s="9" t="s">
        <v>44</v>
      </c>
      <c r="B34" s="10">
        <v>40000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f t="shared" si="5"/>
        <v>160000</v>
      </c>
    </row>
    <row r="35" spans="1:15" ht="22.5" x14ac:dyDescent="0.2">
      <c r="A35" s="9" t="s">
        <v>45</v>
      </c>
      <c r="B35" s="10">
        <v>1250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f t="shared" si="5"/>
        <v>1250</v>
      </c>
    </row>
    <row r="36" spans="1:15" x14ac:dyDescent="0.2">
      <c r="A36" s="9" t="s">
        <v>46</v>
      </c>
      <c r="B36" s="10">
        <v>2000</v>
      </c>
      <c r="C36" s="10">
        <v>2000</v>
      </c>
      <c r="D36" s="10">
        <v>2000</v>
      </c>
      <c r="E36" s="10">
        <v>2000</v>
      </c>
      <c r="F36" s="10">
        <v>2000</v>
      </c>
      <c r="G36" s="10">
        <v>2000</v>
      </c>
      <c r="H36" s="10">
        <v>2000</v>
      </c>
      <c r="I36" s="10">
        <v>2000</v>
      </c>
      <c r="J36" s="10">
        <v>2000</v>
      </c>
      <c r="K36" s="10">
        <v>2000</v>
      </c>
      <c r="L36" s="10">
        <v>2000</v>
      </c>
      <c r="M36" s="10">
        <v>2000</v>
      </c>
      <c r="N36" s="10">
        <v>2000</v>
      </c>
      <c r="O36" s="10">
        <f t="shared" si="5"/>
        <v>26000</v>
      </c>
    </row>
    <row r="37" spans="1:15" x14ac:dyDescent="0.2">
      <c r="A37" s="9" t="s">
        <v>22</v>
      </c>
      <c r="B37" s="10">
        <v>15000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f t="shared" si="5"/>
        <v>195000</v>
      </c>
    </row>
    <row r="38" spans="1:15" x14ac:dyDescent="0.2">
      <c r="A38" s="5" t="s">
        <v>23</v>
      </c>
      <c r="B38" s="10">
        <f>SUM(B17:B37)</f>
        <v>170250</v>
      </c>
      <c r="C38" s="10">
        <f t="shared" ref="C38:O38" si="6">SUM(C17:C37)</f>
        <v>238599</v>
      </c>
      <c r="D38" s="10">
        <f t="shared" si="6"/>
        <v>228599</v>
      </c>
      <c r="E38" s="10">
        <f t="shared" si="6"/>
        <v>268599</v>
      </c>
      <c r="F38" s="10">
        <f t="shared" si="6"/>
        <v>305098</v>
      </c>
      <c r="G38" s="10">
        <f t="shared" si="6"/>
        <v>280098</v>
      </c>
      <c r="H38" s="10">
        <f t="shared" si="6"/>
        <v>180098</v>
      </c>
      <c r="I38" s="10">
        <f t="shared" si="6"/>
        <v>192598</v>
      </c>
      <c r="J38" s="10">
        <f t="shared" si="6"/>
        <v>217598</v>
      </c>
      <c r="K38" s="10">
        <f t="shared" si="6"/>
        <v>192598</v>
      </c>
      <c r="L38" s="10">
        <f t="shared" si="6"/>
        <v>192598</v>
      </c>
      <c r="M38" s="10">
        <f t="shared" si="6"/>
        <v>192598</v>
      </c>
      <c r="N38" s="10">
        <f t="shared" si="6"/>
        <v>217598</v>
      </c>
      <c r="O38" s="10">
        <f t="shared" si="6"/>
        <v>2876929</v>
      </c>
    </row>
    <row r="39" spans="1:15" x14ac:dyDescent="0.2">
      <c r="A39" s="9" t="s">
        <v>24</v>
      </c>
      <c r="B39" s="10">
        <v>0</v>
      </c>
      <c r="C39" s="39">
        <v>36547.79</v>
      </c>
      <c r="D39" s="39">
        <v>36547.79</v>
      </c>
      <c r="E39" s="39">
        <v>36547.79</v>
      </c>
      <c r="F39" s="39">
        <v>36547.79</v>
      </c>
      <c r="G39" s="39">
        <v>36547.79</v>
      </c>
      <c r="H39" s="39">
        <v>36547.79</v>
      </c>
      <c r="I39" s="39">
        <v>36547.79</v>
      </c>
      <c r="J39" s="39">
        <v>36547.79</v>
      </c>
      <c r="K39" s="39">
        <v>36547.79</v>
      </c>
      <c r="L39" s="39">
        <v>36547.79</v>
      </c>
      <c r="M39" s="39">
        <v>36547.79</v>
      </c>
      <c r="N39" s="39">
        <v>36547.79</v>
      </c>
      <c r="O39" s="10">
        <f t="shared" si="5"/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f t="shared" si="5"/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f t="shared" si="5"/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f t="shared" si="5"/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f t="shared" si="5"/>
        <v>0</v>
      </c>
    </row>
    <row r="44" spans="1:15" ht="22.5" x14ac:dyDescent="0.2">
      <c r="A44" s="5" t="s">
        <v>28</v>
      </c>
      <c r="B44" s="10">
        <f>SUM(B38:B43)</f>
        <v>170250</v>
      </c>
      <c r="C44" s="10">
        <f t="shared" ref="C44:O44" si="7">SUM(C38:C43)</f>
        <v>275146.78999999998</v>
      </c>
      <c r="D44" s="10">
        <f t="shared" si="7"/>
        <v>265146.78999999998</v>
      </c>
      <c r="E44" s="10">
        <f t="shared" si="7"/>
        <v>305146.78999999998</v>
      </c>
      <c r="F44" s="10">
        <f t="shared" si="7"/>
        <v>341645.79</v>
      </c>
      <c r="G44" s="10">
        <f t="shared" si="7"/>
        <v>316645.78999999998</v>
      </c>
      <c r="H44" s="10">
        <f t="shared" si="7"/>
        <v>216645.79</v>
      </c>
      <c r="I44" s="10">
        <f t="shared" si="7"/>
        <v>229145.79</v>
      </c>
      <c r="J44" s="10">
        <f t="shared" si="7"/>
        <v>254145.79</v>
      </c>
      <c r="K44" s="10">
        <f t="shared" si="7"/>
        <v>229145.79</v>
      </c>
      <c r="L44" s="10">
        <f t="shared" si="7"/>
        <v>229145.79</v>
      </c>
      <c r="M44" s="10">
        <f t="shared" si="7"/>
        <v>229145.79</v>
      </c>
      <c r="N44" s="10">
        <f t="shared" si="7"/>
        <v>254145.79</v>
      </c>
      <c r="O44" s="10">
        <f t="shared" si="7"/>
        <v>3315502.48</v>
      </c>
    </row>
    <row r="45" spans="1:15" ht="22.5" x14ac:dyDescent="0.2">
      <c r="A45" s="5" t="s">
        <v>1</v>
      </c>
      <c r="B45" s="14">
        <f t="shared" ref="B45:O45" si="8">(B14-B44)</f>
        <v>1229750</v>
      </c>
      <c r="C45" s="14">
        <f t="shared" si="8"/>
        <v>1115653.21</v>
      </c>
      <c r="D45" s="14">
        <f t="shared" si="8"/>
        <v>1118716.42</v>
      </c>
      <c r="E45" s="14">
        <f t="shared" si="8"/>
        <v>1083019.6299999999</v>
      </c>
      <c r="F45" s="14">
        <f t="shared" si="8"/>
        <v>1116123.8399999999</v>
      </c>
      <c r="G45" s="14">
        <f t="shared" si="8"/>
        <v>1201793.0499999998</v>
      </c>
      <c r="H45" s="14">
        <f t="shared" si="8"/>
        <v>1660072.2599999998</v>
      </c>
      <c r="I45" s="14">
        <f t="shared" si="8"/>
        <v>2387101.4699999997</v>
      </c>
      <c r="J45" s="14">
        <f t="shared" si="8"/>
        <v>3464880.6799999997</v>
      </c>
      <c r="K45" s="14">
        <f t="shared" si="8"/>
        <v>4154334.8899999997</v>
      </c>
      <c r="L45" s="14">
        <f t="shared" si="8"/>
        <v>5444989.0999999996</v>
      </c>
      <c r="M45" s="14">
        <f t="shared" si="8"/>
        <v>6735643.3099999996</v>
      </c>
      <c r="N45" s="14">
        <f t="shared" si="8"/>
        <v>8600257.5199999996</v>
      </c>
      <c r="O45" s="14">
        <f t="shared" si="8"/>
        <v>8000257.5199999996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47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honeticPr fontId="0" type="noConversion"/>
  <pageMargins left="0" right="0" top="0.5" bottom="0.25" header="0" footer="0"/>
  <pageSetup scale="8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38" workbookViewId="0">
      <selection activeCell="N45" sqref="N45"/>
    </sheetView>
  </sheetViews>
  <sheetFormatPr defaultRowHeight="11.25" x14ac:dyDescent="0.2"/>
  <cols>
    <col min="1" max="1" width="20.33203125" style="1" customWidth="1"/>
    <col min="2" max="2" width="9.83203125" customWidth="1"/>
    <col min="3" max="3" width="9.1640625" customWidth="1"/>
    <col min="4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42522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42522</v>
      </c>
      <c r="D6" s="35">
        <f>DATE(YEAR(C6),MONTH(C6)+1,1)</f>
        <v>42552</v>
      </c>
      <c r="E6" s="35">
        <f t="shared" ref="E6:N6" si="0">DATE(YEAR(D6),MONTH(D6)+1,1)</f>
        <v>42583</v>
      </c>
      <c r="F6" s="35">
        <f t="shared" si="0"/>
        <v>42614</v>
      </c>
      <c r="G6" s="35">
        <f t="shared" si="0"/>
        <v>42644</v>
      </c>
      <c r="H6" s="35">
        <f t="shared" si="0"/>
        <v>42675</v>
      </c>
      <c r="I6" s="35">
        <f t="shared" si="0"/>
        <v>42705</v>
      </c>
      <c r="J6" s="35">
        <f t="shared" si="0"/>
        <v>42736</v>
      </c>
      <c r="K6" s="35">
        <f t="shared" si="0"/>
        <v>42767</v>
      </c>
      <c r="L6" s="35">
        <f t="shared" si="0"/>
        <v>42795</v>
      </c>
      <c r="M6" s="35">
        <f t="shared" si="0"/>
        <v>42826</v>
      </c>
      <c r="N6" s="35">
        <f t="shared" si="0"/>
        <v>42856</v>
      </c>
      <c r="O6" s="36" t="s">
        <v>0</v>
      </c>
    </row>
    <row r="7" spans="1:16" ht="33.75" x14ac:dyDescent="0.2">
      <c r="A7" s="13" t="s">
        <v>2</v>
      </c>
      <c r="B7" s="14">
        <v>8600258</v>
      </c>
      <c r="C7" s="33">
        <f>B45</f>
        <v>8600258</v>
      </c>
      <c r="D7" s="33">
        <f t="shared" ref="D7:N7" si="1">C45</f>
        <v>9017252.2100000009</v>
      </c>
      <c r="E7" s="33">
        <f t="shared" si="1"/>
        <v>9773066.4200000018</v>
      </c>
      <c r="F7" s="33">
        <f t="shared" si="1"/>
        <v>10698600.630000003</v>
      </c>
      <c r="G7" s="33">
        <f t="shared" si="1"/>
        <v>11931094.840000004</v>
      </c>
      <c r="H7" s="33">
        <f t="shared" si="1"/>
        <v>12510379.050000004</v>
      </c>
      <c r="I7" s="33">
        <f t="shared" si="1"/>
        <v>13626523.260000005</v>
      </c>
      <c r="J7" s="33">
        <f t="shared" si="1"/>
        <v>15305167.470000006</v>
      </c>
      <c r="K7" s="33">
        <f t="shared" si="1"/>
        <v>17705311.680000007</v>
      </c>
      <c r="L7" s="33">
        <f t="shared" si="1"/>
        <v>18857905.890000008</v>
      </c>
      <c r="M7" s="33">
        <f t="shared" si="1"/>
        <v>20912300.100000009</v>
      </c>
      <c r="N7" s="33">
        <f t="shared" si="1"/>
        <v>22966694.31000001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40">
        <v>636140</v>
      </c>
      <c r="D10" s="40">
        <v>974960</v>
      </c>
      <c r="E10" s="40">
        <v>1144680</v>
      </c>
      <c r="F10" s="40">
        <v>1481640</v>
      </c>
      <c r="G10" s="40">
        <v>798430</v>
      </c>
      <c r="H10" s="40">
        <v>1335290</v>
      </c>
      <c r="I10" s="40">
        <v>1897790</v>
      </c>
      <c r="J10" s="40">
        <v>2649290</v>
      </c>
      <c r="K10" s="40">
        <v>1371740</v>
      </c>
      <c r="L10" s="40">
        <v>2273540</v>
      </c>
      <c r="M10" s="40">
        <v>2273540</v>
      </c>
      <c r="N10" s="40">
        <v>3173100</v>
      </c>
      <c r="O10" s="12">
        <f>SUM(C10:N10)</f>
        <v>20010140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>SUM(C12:N12)</f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O13" si="2">SUM(C10:C12)</f>
        <v>636140</v>
      </c>
      <c r="D13" s="10">
        <f t="shared" si="2"/>
        <v>974960</v>
      </c>
      <c r="E13" s="10">
        <f t="shared" si="2"/>
        <v>1144680</v>
      </c>
      <c r="F13" s="10">
        <f t="shared" si="2"/>
        <v>1481640</v>
      </c>
      <c r="G13" s="10">
        <f t="shared" si="2"/>
        <v>798430</v>
      </c>
      <c r="H13" s="10">
        <f t="shared" si="2"/>
        <v>1335290</v>
      </c>
      <c r="I13" s="10">
        <f t="shared" si="2"/>
        <v>1897790</v>
      </c>
      <c r="J13" s="10">
        <f t="shared" si="2"/>
        <v>2649290</v>
      </c>
      <c r="K13" s="10">
        <f t="shared" si="2"/>
        <v>1371740</v>
      </c>
      <c r="L13" s="10">
        <f t="shared" si="2"/>
        <v>2273540</v>
      </c>
      <c r="M13" s="10">
        <f t="shared" si="2"/>
        <v>2273540</v>
      </c>
      <c r="N13" s="10">
        <f t="shared" si="2"/>
        <v>3173100</v>
      </c>
      <c r="O13" s="10">
        <f t="shared" si="2"/>
        <v>20010140</v>
      </c>
    </row>
    <row r="14" spans="1:16" ht="22.5" x14ac:dyDescent="0.2">
      <c r="A14" s="13" t="s">
        <v>8</v>
      </c>
      <c r="B14" s="14">
        <f>(B7+B13)</f>
        <v>8600258</v>
      </c>
      <c r="C14" s="14">
        <f t="shared" ref="C14:O14" si="3">(C7+C13)</f>
        <v>9236398</v>
      </c>
      <c r="D14" s="14">
        <f t="shared" si="3"/>
        <v>9992212.2100000009</v>
      </c>
      <c r="E14" s="14">
        <f t="shared" si="3"/>
        <v>10917746.420000002</v>
      </c>
      <c r="F14" s="14">
        <f t="shared" si="3"/>
        <v>12180240.630000003</v>
      </c>
      <c r="G14" s="14">
        <f t="shared" si="3"/>
        <v>12729524.840000004</v>
      </c>
      <c r="H14" s="14">
        <f t="shared" si="3"/>
        <v>13845669.050000004</v>
      </c>
      <c r="I14" s="14">
        <f t="shared" si="3"/>
        <v>15524313.260000005</v>
      </c>
      <c r="J14" s="14">
        <f t="shared" si="3"/>
        <v>17954457.470000006</v>
      </c>
      <c r="K14" s="14">
        <f t="shared" si="3"/>
        <v>19077051.680000007</v>
      </c>
      <c r="L14" s="14">
        <f t="shared" si="3"/>
        <v>21131445.890000008</v>
      </c>
      <c r="M14" s="14">
        <f t="shared" si="3"/>
        <v>23185840.100000009</v>
      </c>
      <c r="N14" s="14">
        <f t="shared" si="3"/>
        <v>26139794.31000001</v>
      </c>
      <c r="O14" s="14">
        <f t="shared" si="3"/>
        <v>20010140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f>SUM(B17:N17)</f>
        <v>0</v>
      </c>
    </row>
    <row r="18" spans="1:15" x14ac:dyDescent="0.2">
      <c r="A18" s="9" t="s">
        <v>42</v>
      </c>
      <c r="B18" s="10">
        <v>0</v>
      </c>
      <c r="C18" s="10">
        <v>10000</v>
      </c>
      <c r="D18" s="10">
        <v>10000</v>
      </c>
      <c r="E18" s="10">
        <v>10000</v>
      </c>
      <c r="F18" s="10">
        <v>10000</v>
      </c>
      <c r="G18" s="10">
        <v>10000</v>
      </c>
      <c r="H18" s="10">
        <v>10000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0">
        <v>10000</v>
      </c>
      <c r="O18" s="12">
        <f t="shared" ref="O18:O37" si="4">SUM(B18:N18)</f>
        <v>120000</v>
      </c>
    </row>
    <row r="19" spans="1:15" x14ac:dyDescent="0.2">
      <c r="A19" s="9" t="s">
        <v>43</v>
      </c>
      <c r="B19" s="10">
        <v>0</v>
      </c>
      <c r="C19" s="10">
        <v>5000</v>
      </c>
      <c r="D19" s="10">
        <v>5000</v>
      </c>
      <c r="E19" s="10">
        <v>5000</v>
      </c>
      <c r="F19" s="10">
        <v>5000</v>
      </c>
      <c r="G19" s="10">
        <v>5000</v>
      </c>
      <c r="H19" s="10">
        <v>5000</v>
      </c>
      <c r="I19" s="10">
        <v>5000</v>
      </c>
      <c r="J19" s="10">
        <v>5000</v>
      </c>
      <c r="K19" s="10">
        <v>5000</v>
      </c>
      <c r="L19" s="10">
        <v>5000</v>
      </c>
      <c r="M19" s="10">
        <v>5000</v>
      </c>
      <c r="N19" s="10">
        <v>5000</v>
      </c>
      <c r="O19" s="12">
        <f t="shared" si="4"/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2">
        <f t="shared" si="4"/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2">
        <f t="shared" si="4"/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2">
        <f t="shared" si="4"/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2">
        <f t="shared" si="4"/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2">
        <f t="shared" si="4"/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2">
        <f t="shared" si="4"/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2">
        <f t="shared" si="4"/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2">
        <f t="shared" si="4"/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2">
        <f t="shared" si="4"/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2">
        <f t="shared" si="4"/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2">
        <f t="shared" si="4"/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2">
        <f t="shared" si="4"/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2">
        <f t="shared" si="4"/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2">
        <f t="shared" si="4"/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2">
        <f t="shared" si="4"/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2">
        <f t="shared" si="4"/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2">
        <f t="shared" si="4"/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2">
        <f t="shared" si="4"/>
        <v>180000</v>
      </c>
    </row>
    <row r="38" spans="1:15" x14ac:dyDescent="0.2">
      <c r="A38" s="5" t="s">
        <v>23</v>
      </c>
      <c r="B38" s="10">
        <f>SUM(B17:B37)</f>
        <v>0</v>
      </c>
      <c r="C38" s="10">
        <f t="shared" ref="C38:O38" si="5">SUM(C17:C37)</f>
        <v>182598</v>
      </c>
      <c r="D38" s="10">
        <f t="shared" si="5"/>
        <v>182598</v>
      </c>
      <c r="E38" s="10">
        <f t="shared" si="5"/>
        <v>182598</v>
      </c>
      <c r="F38" s="10">
        <f t="shared" si="5"/>
        <v>212598</v>
      </c>
      <c r="G38" s="10">
        <f t="shared" si="5"/>
        <v>182598</v>
      </c>
      <c r="H38" s="10">
        <f t="shared" si="5"/>
        <v>182598</v>
      </c>
      <c r="I38" s="10">
        <f t="shared" si="5"/>
        <v>182598</v>
      </c>
      <c r="J38" s="10">
        <f t="shared" si="5"/>
        <v>212598</v>
      </c>
      <c r="K38" s="10">
        <f t="shared" si="5"/>
        <v>182598</v>
      </c>
      <c r="L38" s="10">
        <f t="shared" si="5"/>
        <v>182598</v>
      </c>
      <c r="M38" s="10">
        <f t="shared" si="5"/>
        <v>182598</v>
      </c>
      <c r="N38" s="10">
        <f t="shared" si="5"/>
        <v>212598</v>
      </c>
      <c r="O38" s="10">
        <f t="shared" si="5"/>
        <v>2281176</v>
      </c>
    </row>
    <row r="39" spans="1:15" x14ac:dyDescent="0.2">
      <c r="A39" s="9" t="s">
        <v>24</v>
      </c>
      <c r="B39" s="10">
        <v>0</v>
      </c>
      <c r="C39" s="39">
        <v>36547.79</v>
      </c>
      <c r="D39" s="39">
        <v>36547.79</v>
      </c>
      <c r="E39" s="39">
        <v>36547.79</v>
      </c>
      <c r="F39" s="39">
        <v>36547.79</v>
      </c>
      <c r="G39" s="39">
        <v>36547.79</v>
      </c>
      <c r="H39" s="39">
        <v>36547.79</v>
      </c>
      <c r="I39" s="39">
        <v>36547.79</v>
      </c>
      <c r="J39" s="39">
        <v>36547.79</v>
      </c>
      <c r="K39" s="39">
        <v>36547.79</v>
      </c>
      <c r="L39" s="39">
        <v>36547.79</v>
      </c>
      <c r="M39" s="39">
        <v>36547.79</v>
      </c>
      <c r="N39" s="39">
        <v>36547.79</v>
      </c>
      <c r="O39" s="10">
        <f>SUM(B39:N39)</f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f t="shared" ref="O40:O43" si="6">SUM(B40:N40)</f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f t="shared" si="6"/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f t="shared" si="6"/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f t="shared" si="6"/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7">SUM(C38:C43)</f>
        <v>219145.79</v>
      </c>
      <c r="D44" s="10">
        <f t="shared" si="7"/>
        <v>219145.79</v>
      </c>
      <c r="E44" s="10">
        <f t="shared" si="7"/>
        <v>219145.79</v>
      </c>
      <c r="F44" s="10">
        <f t="shared" si="7"/>
        <v>249145.79</v>
      </c>
      <c r="G44" s="10">
        <f t="shared" si="7"/>
        <v>219145.79</v>
      </c>
      <c r="H44" s="10">
        <f t="shared" si="7"/>
        <v>219145.79</v>
      </c>
      <c r="I44" s="10">
        <f t="shared" si="7"/>
        <v>219145.79</v>
      </c>
      <c r="J44" s="10">
        <f t="shared" si="7"/>
        <v>249145.79</v>
      </c>
      <c r="K44" s="10">
        <f t="shared" si="7"/>
        <v>219145.79</v>
      </c>
      <c r="L44" s="10">
        <f t="shared" si="7"/>
        <v>219145.79</v>
      </c>
      <c r="M44" s="10">
        <f t="shared" si="7"/>
        <v>219145.79</v>
      </c>
      <c r="N44" s="10">
        <f t="shared" si="7"/>
        <v>249145.79</v>
      </c>
      <c r="O44" s="10">
        <f t="shared" si="7"/>
        <v>2719749.48</v>
      </c>
    </row>
    <row r="45" spans="1:15" ht="22.5" x14ac:dyDescent="0.2">
      <c r="A45" s="5" t="s">
        <v>1</v>
      </c>
      <c r="B45" s="14">
        <f>(B14-B44)</f>
        <v>8600258</v>
      </c>
      <c r="C45" s="14">
        <f t="shared" ref="C45:O45" si="8">(C14-C44)</f>
        <v>9017252.2100000009</v>
      </c>
      <c r="D45" s="14">
        <f t="shared" si="8"/>
        <v>9773066.4200000018</v>
      </c>
      <c r="E45" s="14">
        <f t="shared" si="8"/>
        <v>10698600.630000003</v>
      </c>
      <c r="F45" s="14">
        <f t="shared" si="8"/>
        <v>11931094.840000004</v>
      </c>
      <c r="G45" s="14">
        <f t="shared" si="8"/>
        <v>12510379.050000004</v>
      </c>
      <c r="H45" s="14">
        <f t="shared" si="8"/>
        <v>13626523.260000005</v>
      </c>
      <c r="I45" s="14">
        <f t="shared" si="8"/>
        <v>15305167.470000006</v>
      </c>
      <c r="J45" s="14">
        <f t="shared" si="8"/>
        <v>17705311.680000007</v>
      </c>
      <c r="K45" s="14">
        <f t="shared" si="8"/>
        <v>18857905.890000008</v>
      </c>
      <c r="L45" s="14">
        <f t="shared" si="8"/>
        <v>20912300.100000009</v>
      </c>
      <c r="M45" s="14">
        <f t="shared" si="8"/>
        <v>22966694.31000001</v>
      </c>
      <c r="N45" s="14">
        <f t="shared" si="8"/>
        <v>25890648.520000011</v>
      </c>
      <c r="O45" s="14">
        <f t="shared" si="8"/>
        <v>17290390.52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49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22" workbookViewId="0">
      <selection activeCell="N45" sqref="N45"/>
    </sheetView>
  </sheetViews>
  <sheetFormatPr defaultRowHeight="11.25" x14ac:dyDescent="0.2"/>
  <cols>
    <col min="1" max="1" width="20.33203125" style="1" customWidth="1"/>
    <col min="2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42887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42887</v>
      </c>
      <c r="D6" s="35">
        <f>DATE(YEAR(C6),MONTH(C6)+1,1)</f>
        <v>42917</v>
      </c>
      <c r="E6" s="35">
        <f t="shared" ref="E6:N6" si="0">DATE(YEAR(D6),MONTH(D6)+1,1)</f>
        <v>42948</v>
      </c>
      <c r="F6" s="35">
        <f t="shared" si="0"/>
        <v>42979</v>
      </c>
      <c r="G6" s="35">
        <f t="shared" si="0"/>
        <v>43009</v>
      </c>
      <c r="H6" s="35">
        <f t="shared" si="0"/>
        <v>43040</v>
      </c>
      <c r="I6" s="35">
        <f t="shared" si="0"/>
        <v>43070</v>
      </c>
      <c r="J6" s="35">
        <f t="shared" si="0"/>
        <v>43101</v>
      </c>
      <c r="K6" s="35">
        <f t="shared" si="0"/>
        <v>43132</v>
      </c>
      <c r="L6" s="35">
        <f t="shared" si="0"/>
        <v>43160</v>
      </c>
      <c r="M6" s="35">
        <f t="shared" si="0"/>
        <v>43191</v>
      </c>
      <c r="N6" s="35">
        <f t="shared" si="0"/>
        <v>43221</v>
      </c>
      <c r="O6" s="36" t="s">
        <v>0</v>
      </c>
    </row>
    <row r="7" spans="1:16" ht="33.75" x14ac:dyDescent="0.2">
      <c r="A7" s="13" t="s">
        <v>2</v>
      </c>
      <c r="B7" s="14">
        <v>25890648.520000011</v>
      </c>
      <c r="C7" s="33">
        <f>B45</f>
        <v>25890648.520000011</v>
      </c>
      <c r="D7" s="33">
        <f t="shared" ref="D7:N7" si="1">C45</f>
        <v>26661330.520000011</v>
      </c>
      <c r="E7" s="33">
        <f t="shared" si="1"/>
        <v>27939312.520000011</v>
      </c>
      <c r="F7" s="33">
        <f t="shared" si="1"/>
        <v>29471254.520000011</v>
      </c>
      <c r="G7" s="33">
        <f t="shared" si="1"/>
        <v>31559236.520000011</v>
      </c>
      <c r="H7" s="33">
        <f t="shared" si="1"/>
        <v>32808108.520000011</v>
      </c>
      <c r="I7" s="33">
        <f t="shared" si="1"/>
        <v>35016040.520000011</v>
      </c>
      <c r="J7" s="33">
        <f t="shared" si="1"/>
        <v>38236472.520000011</v>
      </c>
      <c r="K7" s="33">
        <f t="shared" si="1"/>
        <v>42779604.520000011</v>
      </c>
      <c r="L7" s="33">
        <f t="shared" si="1"/>
        <v>44872786.520000011</v>
      </c>
      <c r="M7" s="33">
        <f t="shared" si="1"/>
        <v>48468968.520000011</v>
      </c>
      <c r="N7" s="33">
        <f t="shared" si="1"/>
        <v>52065150.520000011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953280</v>
      </c>
      <c r="D10" s="12">
        <v>1460580</v>
      </c>
      <c r="E10" s="12">
        <v>1714540</v>
      </c>
      <c r="F10" s="12">
        <v>2300580</v>
      </c>
      <c r="G10" s="12">
        <v>1431470</v>
      </c>
      <c r="H10" s="12">
        <v>2390530</v>
      </c>
      <c r="I10" s="12">
        <v>3403030</v>
      </c>
      <c r="J10" s="12">
        <v>4755730</v>
      </c>
      <c r="K10" s="12">
        <v>2275780</v>
      </c>
      <c r="L10" s="12">
        <v>3778780</v>
      </c>
      <c r="M10" s="12">
        <v>3778780</v>
      </c>
      <c r="N10" s="12">
        <v>5279540</v>
      </c>
      <c r="O10" s="12">
        <f>SUM(C10:N10)</f>
        <v>33522620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2">
        <f t="shared" ref="O11:O12" si="2"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2">
        <f t="shared" si="2"/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O13" si="3">SUM(C10:C12)</f>
        <v>953280</v>
      </c>
      <c r="D13" s="10">
        <f t="shared" si="3"/>
        <v>1460580</v>
      </c>
      <c r="E13" s="10">
        <f t="shared" si="3"/>
        <v>1714540</v>
      </c>
      <c r="F13" s="10">
        <f t="shared" si="3"/>
        <v>2300580</v>
      </c>
      <c r="G13" s="10">
        <f t="shared" si="3"/>
        <v>1431470</v>
      </c>
      <c r="H13" s="10">
        <f t="shared" si="3"/>
        <v>2390530</v>
      </c>
      <c r="I13" s="10">
        <f t="shared" si="3"/>
        <v>3403030</v>
      </c>
      <c r="J13" s="10">
        <f t="shared" si="3"/>
        <v>4755730</v>
      </c>
      <c r="K13" s="10">
        <f t="shared" si="3"/>
        <v>2275780</v>
      </c>
      <c r="L13" s="10">
        <f t="shared" si="3"/>
        <v>3778780</v>
      </c>
      <c r="M13" s="10">
        <f t="shared" si="3"/>
        <v>3778780</v>
      </c>
      <c r="N13" s="10">
        <f t="shared" si="3"/>
        <v>5279540</v>
      </c>
      <c r="O13" s="10">
        <f t="shared" si="3"/>
        <v>33522620</v>
      </c>
    </row>
    <row r="14" spans="1:16" ht="22.5" x14ac:dyDescent="0.2">
      <c r="A14" s="13" t="s">
        <v>8</v>
      </c>
      <c r="B14" s="14">
        <f>(B7+B13)</f>
        <v>25890648.520000011</v>
      </c>
      <c r="C14" s="14">
        <f t="shared" ref="C14:O14" si="4">(C7+C13)</f>
        <v>26843928.520000011</v>
      </c>
      <c r="D14" s="14">
        <f t="shared" si="4"/>
        <v>28121910.520000011</v>
      </c>
      <c r="E14" s="14">
        <f t="shared" si="4"/>
        <v>29653852.520000011</v>
      </c>
      <c r="F14" s="14">
        <f t="shared" si="4"/>
        <v>31771834.520000011</v>
      </c>
      <c r="G14" s="14">
        <f t="shared" si="4"/>
        <v>32990706.520000011</v>
      </c>
      <c r="H14" s="14">
        <f t="shared" si="4"/>
        <v>35198638.520000011</v>
      </c>
      <c r="I14" s="14">
        <f t="shared" si="4"/>
        <v>38419070.520000011</v>
      </c>
      <c r="J14" s="14">
        <f t="shared" si="4"/>
        <v>42992202.520000011</v>
      </c>
      <c r="K14" s="14">
        <f t="shared" si="4"/>
        <v>45055384.520000011</v>
      </c>
      <c r="L14" s="14">
        <f t="shared" si="4"/>
        <v>48651566.520000011</v>
      </c>
      <c r="M14" s="14">
        <f t="shared" si="4"/>
        <v>52247748.520000011</v>
      </c>
      <c r="N14" s="14">
        <f t="shared" si="4"/>
        <v>57344690.520000011</v>
      </c>
      <c r="O14" s="14">
        <f t="shared" si="4"/>
        <v>33522620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2">
      <c r="A18" s="9" t="s">
        <v>42</v>
      </c>
      <c r="B18" s="10">
        <v>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5000</v>
      </c>
      <c r="O18" s="10">
        <v>120000</v>
      </c>
    </row>
    <row r="19" spans="1:15" x14ac:dyDescent="0.2">
      <c r="A19" s="9" t="s">
        <v>43</v>
      </c>
      <c r="B19" s="10">
        <v>0</v>
      </c>
      <c r="C19" s="10">
        <v>2000</v>
      </c>
      <c r="D19" s="10">
        <v>2000</v>
      </c>
      <c r="E19" s="10">
        <v>2000</v>
      </c>
      <c r="F19" s="10">
        <v>2000</v>
      </c>
      <c r="G19" s="10">
        <v>2000</v>
      </c>
      <c r="H19" s="10">
        <v>2000</v>
      </c>
      <c r="I19" s="10">
        <v>2000</v>
      </c>
      <c r="J19" s="10">
        <v>2000</v>
      </c>
      <c r="K19" s="10">
        <v>2000</v>
      </c>
      <c r="L19" s="10">
        <v>2000</v>
      </c>
      <c r="M19" s="10">
        <v>2000</v>
      </c>
      <c r="N19" s="10">
        <v>2000</v>
      </c>
      <c r="O19" s="10"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0"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0"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v>180000</v>
      </c>
    </row>
    <row r="38" spans="1:15" x14ac:dyDescent="0.2">
      <c r="A38" s="5" t="s">
        <v>23</v>
      </c>
      <c r="B38" s="10">
        <v>0</v>
      </c>
      <c r="C38" s="10">
        <v>182598</v>
      </c>
      <c r="D38" s="10">
        <v>182598</v>
      </c>
      <c r="E38" s="10">
        <v>182598</v>
      </c>
      <c r="F38" s="10">
        <v>212598</v>
      </c>
      <c r="G38" s="10">
        <v>182598</v>
      </c>
      <c r="H38" s="10">
        <v>182598</v>
      </c>
      <c r="I38" s="10">
        <v>182598</v>
      </c>
      <c r="J38" s="10">
        <v>212598</v>
      </c>
      <c r="K38" s="10">
        <v>182598</v>
      </c>
      <c r="L38" s="10">
        <v>182598</v>
      </c>
      <c r="M38" s="10">
        <v>182598</v>
      </c>
      <c r="N38" s="10">
        <v>212598</v>
      </c>
      <c r="O38" s="10">
        <v>2281176</v>
      </c>
    </row>
    <row r="39" spans="1:15" x14ac:dyDescent="0.2">
      <c r="A39" s="9" t="s">
        <v>24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5">SUM(C38:C43)</f>
        <v>182598</v>
      </c>
      <c r="D44" s="10">
        <f t="shared" si="5"/>
        <v>182598</v>
      </c>
      <c r="E44" s="10">
        <f t="shared" si="5"/>
        <v>182598</v>
      </c>
      <c r="F44" s="10">
        <f t="shared" si="5"/>
        <v>212598</v>
      </c>
      <c r="G44" s="10">
        <f t="shared" si="5"/>
        <v>182598</v>
      </c>
      <c r="H44" s="10">
        <f t="shared" si="5"/>
        <v>182598</v>
      </c>
      <c r="I44" s="10">
        <f t="shared" si="5"/>
        <v>182598</v>
      </c>
      <c r="J44" s="10">
        <f t="shared" si="5"/>
        <v>212598</v>
      </c>
      <c r="K44" s="10">
        <f t="shared" si="5"/>
        <v>182598</v>
      </c>
      <c r="L44" s="10">
        <f t="shared" si="5"/>
        <v>182598</v>
      </c>
      <c r="M44" s="10">
        <f t="shared" si="5"/>
        <v>182598</v>
      </c>
      <c r="N44" s="10">
        <f t="shared" si="5"/>
        <v>212598</v>
      </c>
      <c r="O44" s="10">
        <f t="shared" si="5"/>
        <v>2719749.48</v>
      </c>
    </row>
    <row r="45" spans="1:15" ht="22.5" x14ac:dyDescent="0.2">
      <c r="A45" s="5" t="s">
        <v>1</v>
      </c>
      <c r="B45" s="14">
        <f>(B14-B44)</f>
        <v>25890648.520000011</v>
      </c>
      <c r="C45" s="14">
        <f t="shared" ref="C45:O45" si="6">(C14-C44)</f>
        <v>26661330.520000011</v>
      </c>
      <c r="D45" s="14">
        <f t="shared" si="6"/>
        <v>27939312.520000011</v>
      </c>
      <c r="E45" s="14">
        <f t="shared" si="6"/>
        <v>29471254.520000011</v>
      </c>
      <c r="F45" s="14">
        <f t="shared" si="6"/>
        <v>31559236.520000011</v>
      </c>
      <c r="G45" s="14">
        <f t="shared" si="6"/>
        <v>32808108.520000011</v>
      </c>
      <c r="H45" s="14">
        <f t="shared" si="6"/>
        <v>35016040.520000011</v>
      </c>
      <c r="I45" s="14">
        <f t="shared" si="6"/>
        <v>38236472.520000011</v>
      </c>
      <c r="J45" s="14">
        <f t="shared" si="6"/>
        <v>42779604.520000011</v>
      </c>
      <c r="K45" s="14">
        <f t="shared" si="6"/>
        <v>44872786.520000011</v>
      </c>
      <c r="L45" s="14">
        <f t="shared" si="6"/>
        <v>48468968.520000011</v>
      </c>
      <c r="M45" s="14">
        <f t="shared" si="6"/>
        <v>52065150.520000011</v>
      </c>
      <c r="N45" s="14">
        <f t="shared" si="6"/>
        <v>57132092.520000011</v>
      </c>
      <c r="O45" s="14">
        <f t="shared" si="6"/>
        <v>30802870.52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48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I14" sqref="I14"/>
    </sheetView>
  </sheetViews>
  <sheetFormatPr defaultRowHeight="11.25" x14ac:dyDescent="0.2"/>
  <cols>
    <col min="1" max="1" width="20.33203125" style="1" customWidth="1"/>
    <col min="2" max="8" width="9.83203125" customWidth="1"/>
    <col min="9" max="14" width="11.1640625" bestFit="1" customWidth="1"/>
    <col min="15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43252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43252</v>
      </c>
      <c r="D6" s="35">
        <f>DATE(YEAR(C6),MONTH(C6)+1,1)</f>
        <v>43282</v>
      </c>
      <c r="E6" s="35">
        <f t="shared" ref="E6:N6" si="0">DATE(YEAR(D6),MONTH(D6)+1,1)</f>
        <v>43313</v>
      </c>
      <c r="F6" s="35">
        <f t="shared" si="0"/>
        <v>43344</v>
      </c>
      <c r="G6" s="35">
        <f t="shared" si="0"/>
        <v>43374</v>
      </c>
      <c r="H6" s="35">
        <f t="shared" si="0"/>
        <v>43405</v>
      </c>
      <c r="I6" s="35">
        <f t="shared" si="0"/>
        <v>43435</v>
      </c>
      <c r="J6" s="35">
        <f t="shared" si="0"/>
        <v>43466</v>
      </c>
      <c r="K6" s="35">
        <f t="shared" si="0"/>
        <v>43497</v>
      </c>
      <c r="L6" s="35">
        <f t="shared" si="0"/>
        <v>43525</v>
      </c>
      <c r="M6" s="35">
        <f t="shared" si="0"/>
        <v>43556</v>
      </c>
      <c r="N6" s="35">
        <f t="shared" si="0"/>
        <v>43586</v>
      </c>
      <c r="O6" s="36" t="s">
        <v>0</v>
      </c>
    </row>
    <row r="7" spans="1:16" ht="33.75" x14ac:dyDescent="0.2">
      <c r="A7" s="13" t="s">
        <v>2</v>
      </c>
      <c r="B7" s="33">
        <v>57132092.520000011</v>
      </c>
      <c r="C7" s="33">
        <f>B45</f>
        <v>57132092.520000011</v>
      </c>
      <c r="D7" s="33">
        <f t="shared" ref="D7:N7" si="1">C45</f>
        <v>58535814.520000011</v>
      </c>
      <c r="E7" s="33">
        <f t="shared" si="1"/>
        <v>60783796.520000011</v>
      </c>
      <c r="F7" s="33">
        <f t="shared" si="1"/>
        <v>63454218.520000011</v>
      </c>
      <c r="G7" s="33">
        <f t="shared" si="1"/>
        <v>66937040.520000011</v>
      </c>
      <c r="H7" s="33">
        <f t="shared" si="1"/>
        <v>68739977.520000011</v>
      </c>
      <c r="I7" s="33">
        <f t="shared" si="1"/>
        <v>71871524.520000011</v>
      </c>
      <c r="J7" s="33">
        <f t="shared" si="1"/>
        <v>76409321.520000011</v>
      </c>
      <c r="K7" s="33">
        <f t="shared" si="1"/>
        <v>82795868.520000011</v>
      </c>
      <c r="L7" s="33">
        <f t="shared" si="1"/>
        <v>85680365.520000011</v>
      </c>
      <c r="M7" s="33">
        <f t="shared" si="1"/>
        <v>90593912.520000011</v>
      </c>
      <c r="N7" s="33">
        <f t="shared" si="1"/>
        <v>95507459.520000011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1586320</v>
      </c>
      <c r="D10" s="12">
        <v>2430580</v>
      </c>
      <c r="E10" s="12">
        <v>2853020</v>
      </c>
      <c r="F10" s="12">
        <v>3695420</v>
      </c>
      <c r="G10" s="12">
        <v>1985535</v>
      </c>
      <c r="H10" s="12">
        <v>3314145</v>
      </c>
      <c r="I10" s="12">
        <v>4720395</v>
      </c>
      <c r="J10" s="12">
        <v>6599145</v>
      </c>
      <c r="K10" s="12">
        <v>3067095</v>
      </c>
      <c r="L10" s="12">
        <v>5096145</v>
      </c>
      <c r="M10" s="12">
        <v>5096145</v>
      </c>
      <c r="N10" s="12">
        <v>7122954.9999999991</v>
      </c>
      <c r="O10" s="10">
        <f>SUM(C10:N10)</f>
        <v>47566900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>SUM(C12:N12)</f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N13" si="2">SUM(C10:C12)</f>
        <v>1586320</v>
      </c>
      <c r="D13" s="10">
        <f t="shared" si="2"/>
        <v>2430580</v>
      </c>
      <c r="E13" s="10">
        <f t="shared" si="2"/>
        <v>2853020</v>
      </c>
      <c r="F13" s="10">
        <f t="shared" si="2"/>
        <v>3695420</v>
      </c>
      <c r="G13" s="10">
        <f t="shared" si="2"/>
        <v>1985535</v>
      </c>
      <c r="H13" s="10">
        <f t="shared" si="2"/>
        <v>3314145</v>
      </c>
      <c r="I13" s="10">
        <f t="shared" si="2"/>
        <v>4720395</v>
      </c>
      <c r="J13" s="10">
        <f t="shared" si="2"/>
        <v>6599145</v>
      </c>
      <c r="K13" s="10">
        <f t="shared" si="2"/>
        <v>3067095</v>
      </c>
      <c r="L13" s="10">
        <f t="shared" si="2"/>
        <v>5096145</v>
      </c>
      <c r="M13" s="10">
        <f t="shared" si="2"/>
        <v>5096145</v>
      </c>
      <c r="N13" s="10">
        <f t="shared" si="2"/>
        <v>7122954.9999999991</v>
      </c>
      <c r="O13" s="10">
        <f>SUM(C13:N13)</f>
        <v>47566900</v>
      </c>
    </row>
    <row r="14" spans="1:16" ht="22.5" x14ac:dyDescent="0.2">
      <c r="A14" s="13" t="s">
        <v>8</v>
      </c>
      <c r="B14" s="14">
        <f>(B7+B13)</f>
        <v>57132092.520000011</v>
      </c>
      <c r="C14" s="14">
        <f t="shared" ref="C14:O14" si="3">(C7+C13)</f>
        <v>58718412.520000011</v>
      </c>
      <c r="D14" s="14">
        <f t="shared" si="3"/>
        <v>60966394.520000011</v>
      </c>
      <c r="E14" s="14">
        <f t="shared" si="3"/>
        <v>63636816.520000011</v>
      </c>
      <c r="F14" s="14">
        <f t="shared" si="3"/>
        <v>67149638.520000011</v>
      </c>
      <c r="G14" s="14">
        <f t="shared" si="3"/>
        <v>68922575.520000011</v>
      </c>
      <c r="H14" s="14">
        <f t="shared" si="3"/>
        <v>72054122.520000011</v>
      </c>
      <c r="I14" s="14">
        <f t="shared" si="3"/>
        <v>76591919.520000011</v>
      </c>
      <c r="J14" s="14">
        <f t="shared" si="3"/>
        <v>83008466.520000011</v>
      </c>
      <c r="K14" s="14">
        <f t="shared" si="3"/>
        <v>85862963.520000011</v>
      </c>
      <c r="L14" s="14">
        <f t="shared" si="3"/>
        <v>90776510.520000011</v>
      </c>
      <c r="M14" s="14">
        <f t="shared" si="3"/>
        <v>95690057.520000011</v>
      </c>
      <c r="N14" s="14">
        <f t="shared" si="3"/>
        <v>102630414.52000001</v>
      </c>
      <c r="O14" s="14">
        <f t="shared" si="3"/>
        <v>47566900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2">
      <c r="A18" s="9" t="s">
        <v>42</v>
      </c>
      <c r="B18" s="10">
        <v>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5000</v>
      </c>
      <c r="O18" s="10">
        <v>120000</v>
      </c>
    </row>
    <row r="19" spans="1:15" x14ac:dyDescent="0.2">
      <c r="A19" s="9" t="s">
        <v>43</v>
      </c>
      <c r="B19" s="10">
        <v>0</v>
      </c>
      <c r="C19" s="10">
        <v>2000</v>
      </c>
      <c r="D19" s="10">
        <v>2000</v>
      </c>
      <c r="E19" s="10">
        <v>2000</v>
      </c>
      <c r="F19" s="10">
        <v>2000</v>
      </c>
      <c r="G19" s="10">
        <v>2000</v>
      </c>
      <c r="H19" s="10">
        <v>2000</v>
      </c>
      <c r="I19" s="10">
        <v>2000</v>
      </c>
      <c r="J19" s="10">
        <v>2000</v>
      </c>
      <c r="K19" s="10">
        <v>2000</v>
      </c>
      <c r="L19" s="10">
        <v>2000</v>
      </c>
      <c r="M19" s="10">
        <v>2000</v>
      </c>
      <c r="N19" s="10">
        <v>2000</v>
      </c>
      <c r="O19" s="10"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0"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0"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v>180000</v>
      </c>
    </row>
    <row r="38" spans="1:15" x14ac:dyDescent="0.2">
      <c r="A38" s="5" t="s">
        <v>23</v>
      </c>
      <c r="B38" s="10">
        <v>0</v>
      </c>
      <c r="C38" s="10">
        <v>182598</v>
      </c>
      <c r="D38" s="10">
        <v>182598</v>
      </c>
      <c r="E38" s="10">
        <v>182598</v>
      </c>
      <c r="F38" s="10">
        <v>212598</v>
      </c>
      <c r="G38" s="10">
        <v>182598</v>
      </c>
      <c r="H38" s="10">
        <v>182598</v>
      </c>
      <c r="I38" s="10">
        <v>182598</v>
      </c>
      <c r="J38" s="10">
        <v>212598</v>
      </c>
      <c r="K38" s="10">
        <v>182598</v>
      </c>
      <c r="L38" s="10">
        <v>182598</v>
      </c>
      <c r="M38" s="10">
        <v>182598</v>
      </c>
      <c r="N38" s="10">
        <v>212598</v>
      </c>
      <c r="O38" s="10">
        <v>2281176</v>
      </c>
    </row>
    <row r="39" spans="1:15" x14ac:dyDescent="0.2">
      <c r="A39" s="9" t="s">
        <v>24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4">SUM(C38:C43)</f>
        <v>182598</v>
      </c>
      <c r="D44" s="10">
        <f t="shared" si="4"/>
        <v>182598</v>
      </c>
      <c r="E44" s="10">
        <f t="shared" si="4"/>
        <v>182598</v>
      </c>
      <c r="F44" s="10">
        <f t="shared" si="4"/>
        <v>212598</v>
      </c>
      <c r="G44" s="10">
        <f t="shared" si="4"/>
        <v>182598</v>
      </c>
      <c r="H44" s="10">
        <f t="shared" si="4"/>
        <v>182598</v>
      </c>
      <c r="I44" s="10">
        <f t="shared" si="4"/>
        <v>182598</v>
      </c>
      <c r="J44" s="10">
        <f t="shared" si="4"/>
        <v>212598</v>
      </c>
      <c r="K44" s="10">
        <f t="shared" si="4"/>
        <v>182598</v>
      </c>
      <c r="L44" s="10">
        <f t="shared" si="4"/>
        <v>182598</v>
      </c>
      <c r="M44" s="10">
        <f t="shared" si="4"/>
        <v>182598</v>
      </c>
      <c r="N44" s="10">
        <f t="shared" si="4"/>
        <v>212598</v>
      </c>
      <c r="O44" s="10">
        <f t="shared" si="4"/>
        <v>2719749.48</v>
      </c>
    </row>
    <row r="45" spans="1:15" ht="22.5" x14ac:dyDescent="0.2">
      <c r="A45" s="5" t="s">
        <v>1</v>
      </c>
      <c r="B45" s="14">
        <f>(B14-B44)</f>
        <v>57132092.520000011</v>
      </c>
      <c r="C45" s="14">
        <f t="shared" ref="C45:O45" si="5">(C14-C44)</f>
        <v>58535814.520000011</v>
      </c>
      <c r="D45" s="14">
        <f t="shared" si="5"/>
        <v>60783796.520000011</v>
      </c>
      <c r="E45" s="14">
        <f t="shared" si="5"/>
        <v>63454218.520000011</v>
      </c>
      <c r="F45" s="14">
        <f t="shared" si="5"/>
        <v>66937040.520000011</v>
      </c>
      <c r="G45" s="14">
        <f t="shared" si="5"/>
        <v>68739977.520000011</v>
      </c>
      <c r="H45" s="14">
        <f t="shared" si="5"/>
        <v>71871524.520000011</v>
      </c>
      <c r="I45" s="14">
        <f t="shared" si="5"/>
        <v>76409321.520000011</v>
      </c>
      <c r="J45" s="14">
        <f t="shared" si="5"/>
        <v>82795868.520000011</v>
      </c>
      <c r="K45" s="14">
        <f t="shared" si="5"/>
        <v>85680365.520000011</v>
      </c>
      <c r="L45" s="14">
        <f t="shared" si="5"/>
        <v>90593912.520000011</v>
      </c>
      <c r="M45" s="14">
        <f t="shared" si="5"/>
        <v>95507459.520000011</v>
      </c>
      <c r="N45" s="14">
        <f t="shared" si="5"/>
        <v>102417816.52000001</v>
      </c>
      <c r="O45" s="14">
        <f t="shared" si="5"/>
        <v>44847150.520000003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48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 Flow (Year 1)</vt:lpstr>
      <vt:lpstr>Cash Flow (Year 2)</vt:lpstr>
      <vt:lpstr>Cash Flow (Year 3)</vt:lpstr>
      <vt:lpstr>Cash Flow (Year 4)</vt:lpstr>
      <vt:lpstr>'Cash Flow (Year 1)'!Print_Titles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</dc:title>
  <dc:creator>SCORE</dc:creator>
  <cp:lastModifiedBy>ELIZONDO</cp:lastModifiedBy>
  <cp:lastPrinted>2001-03-21T04:22:50Z</cp:lastPrinted>
  <dcterms:created xsi:type="dcterms:W3CDTF">2001-02-13T23:13:55Z</dcterms:created>
  <dcterms:modified xsi:type="dcterms:W3CDTF">2015-04-05T12:46:57Z</dcterms:modified>
</cp:coreProperties>
</file>