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2\Documents\Not Mine - KIMMY\TENTREP REPO\tentrep-yps\Business Plan Documents\"/>
    </mc:Choice>
  </mc:AlternateContent>
  <bookViews>
    <workbookView xWindow="0" yWindow="0" windowWidth="15480" windowHeight="7755"/>
  </bookViews>
  <sheets>
    <sheet name="Cash Flow (Year 1)" sheetId="1" r:id="rId1"/>
    <sheet name="Cash Flow (Year 2)" sheetId="2" r:id="rId2"/>
    <sheet name="Cash Flow (Year 3)" sheetId="3" r:id="rId3"/>
    <sheet name="Cash Flow (Year 4)" sheetId="4" r:id="rId4"/>
  </sheets>
  <definedNames>
    <definedName name="_xlnm.Print_Titles" localSheetId="0">'Cash Flow (Year 1)'!$6:$6</definedName>
  </definedNames>
  <calcPr calcId="152511"/>
</workbook>
</file>

<file path=xl/calcChain.xml><?xml version="1.0" encoding="utf-8"?>
<calcChain xmlns="http://schemas.openxmlformats.org/spreadsheetml/2006/main">
  <c r="O10" i="4" l="1"/>
  <c r="O13" i="4"/>
  <c r="I14" i="4"/>
  <c r="O12" i="4"/>
  <c r="O11" i="4"/>
  <c r="O11" i="3"/>
  <c r="O12" i="3"/>
  <c r="O10" i="3"/>
  <c r="O12" i="2"/>
  <c r="O11" i="2"/>
  <c r="O40" i="2"/>
  <c r="O41" i="2"/>
  <c r="O42" i="2"/>
  <c r="O43" i="2"/>
  <c r="O39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17" i="2"/>
  <c r="O10" i="2"/>
  <c r="O44" i="4" l="1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O14" i="4"/>
  <c r="O45" i="4" s="1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B14" i="4" s="1"/>
  <c r="B45" i="4" s="1"/>
  <c r="C7" i="4" s="1"/>
  <c r="C14" i="4" s="1"/>
  <c r="C45" i="4" s="1"/>
  <c r="D7" i="4" s="1"/>
  <c r="D14" i="4" s="1"/>
  <c r="D45" i="4" s="1"/>
  <c r="E7" i="4" s="1"/>
  <c r="E14" i="4" s="1"/>
  <c r="E45" i="4" s="1"/>
  <c r="F7" i="4" s="1"/>
  <c r="F14" i="4" s="1"/>
  <c r="F45" i="4" s="1"/>
  <c r="G7" i="4" s="1"/>
  <c r="G14" i="4" s="1"/>
  <c r="G45" i="4" s="1"/>
  <c r="H7" i="4" s="1"/>
  <c r="H14" i="4" s="1"/>
  <c r="H45" i="4" s="1"/>
  <c r="I7" i="4" s="1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O13" i="3"/>
  <c r="O14" i="3" s="1"/>
  <c r="O45" i="3" s="1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14" i="3" s="1"/>
  <c r="B45" i="3" s="1"/>
  <c r="C7" i="3" s="1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38" i="2"/>
  <c r="O44" i="2" s="1"/>
  <c r="N38" i="2"/>
  <c r="N44" i="2" s="1"/>
  <c r="M38" i="2"/>
  <c r="M44" i="2" s="1"/>
  <c r="L38" i="2"/>
  <c r="L44" i="2" s="1"/>
  <c r="K38" i="2"/>
  <c r="K44" i="2" s="1"/>
  <c r="J38" i="2"/>
  <c r="J44" i="2" s="1"/>
  <c r="I38" i="2"/>
  <c r="I44" i="2" s="1"/>
  <c r="H38" i="2"/>
  <c r="H44" i="2" s="1"/>
  <c r="G38" i="2"/>
  <c r="G44" i="2" s="1"/>
  <c r="F38" i="2"/>
  <c r="F44" i="2" s="1"/>
  <c r="E38" i="2"/>
  <c r="E44" i="2" s="1"/>
  <c r="D38" i="2"/>
  <c r="D44" i="2" s="1"/>
  <c r="C38" i="2"/>
  <c r="C44" i="2" s="1"/>
  <c r="B38" i="2"/>
  <c r="B44" i="2" s="1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B14" i="2" s="1"/>
  <c r="B45" i="2" s="1"/>
  <c r="C7" i="2" s="1"/>
  <c r="C14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I45" i="4" l="1"/>
  <c r="J7" i="4" s="1"/>
  <c r="J14" i="4" s="1"/>
  <c r="J45" i="4" s="1"/>
  <c r="K7" i="4" s="1"/>
  <c r="K14" i="4" s="1"/>
  <c r="K45" i="4" s="1"/>
  <c r="L7" i="4" s="1"/>
  <c r="L14" i="4" s="1"/>
  <c r="L45" i="4" s="1"/>
  <c r="M7" i="4" s="1"/>
  <c r="M14" i="4" s="1"/>
  <c r="M45" i="4" s="1"/>
  <c r="N7" i="4" s="1"/>
  <c r="N14" i="4" s="1"/>
  <c r="N45" i="4" s="1"/>
  <c r="C14" i="3"/>
  <c r="C45" i="3" s="1"/>
  <c r="D7" i="3" s="1"/>
  <c r="D14" i="3" s="1"/>
  <c r="D45" i="3" s="1"/>
  <c r="E7" i="3" s="1"/>
  <c r="E14" i="3" s="1"/>
  <c r="E45" i="3" s="1"/>
  <c r="F7" i="3" s="1"/>
  <c r="F14" i="3" s="1"/>
  <c r="F45" i="3" s="1"/>
  <c r="G7" i="3" s="1"/>
  <c r="G14" i="3" s="1"/>
  <c r="G45" i="3" s="1"/>
  <c r="H7" i="3" s="1"/>
  <c r="H14" i="3" s="1"/>
  <c r="H45" i="3" s="1"/>
  <c r="I7" i="3" s="1"/>
  <c r="I14" i="3" s="1"/>
  <c r="I45" i="3" s="1"/>
  <c r="J7" i="3" s="1"/>
  <c r="J14" i="3" s="1"/>
  <c r="J45" i="3" s="1"/>
  <c r="K7" i="3" s="1"/>
  <c r="K14" i="3" s="1"/>
  <c r="K45" i="3" s="1"/>
  <c r="L7" i="3" s="1"/>
  <c r="L14" i="3" s="1"/>
  <c r="L45" i="3" s="1"/>
  <c r="M7" i="3" s="1"/>
  <c r="M14" i="3" s="1"/>
  <c r="M45" i="3" s="1"/>
  <c r="N7" i="3" s="1"/>
  <c r="N14" i="3" s="1"/>
  <c r="N45" i="3" s="1"/>
  <c r="O14" i="2"/>
  <c r="O45" i="2" s="1"/>
  <c r="C45" i="2"/>
  <c r="D7" i="2" s="1"/>
  <c r="D14" i="2" s="1"/>
  <c r="D45" i="2" s="1"/>
  <c r="E7" i="2" s="1"/>
  <c r="E14" i="2" s="1"/>
  <c r="E45" i="2" s="1"/>
  <c r="F7" i="2" s="1"/>
  <c r="F14" i="2" s="1"/>
  <c r="F45" i="2" s="1"/>
  <c r="G7" i="2" s="1"/>
  <c r="G14" i="2" s="1"/>
  <c r="G45" i="2" s="1"/>
  <c r="H7" i="2" s="1"/>
  <c r="H14" i="2" s="1"/>
  <c r="H45" i="2" s="1"/>
  <c r="I7" i="2" s="1"/>
  <c r="I14" i="2" s="1"/>
  <c r="I45" i="2" s="1"/>
  <c r="J7" i="2" s="1"/>
  <c r="J14" i="2" s="1"/>
  <c r="J45" i="2" s="1"/>
  <c r="K7" i="2" s="1"/>
  <c r="K14" i="2" s="1"/>
  <c r="K45" i="2" s="1"/>
  <c r="L7" i="2" s="1"/>
  <c r="L14" i="2" s="1"/>
  <c r="L45" i="2" s="1"/>
  <c r="M7" i="2" s="1"/>
  <c r="M14" i="2" s="1"/>
  <c r="M45" i="2" s="1"/>
  <c r="N7" i="2" s="1"/>
  <c r="N14" i="2" s="1"/>
  <c r="N45" i="2" s="1"/>
  <c r="O17" i="1"/>
  <c r="O12" i="1"/>
  <c r="O11" i="1"/>
  <c r="O10" i="1"/>
  <c r="O43" i="1"/>
  <c r="O42" i="1"/>
  <c r="O41" i="1"/>
  <c r="O40" i="1"/>
  <c r="O39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C6" i="1" l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3" i="1"/>
  <c r="B14" i="1" s="1"/>
  <c r="O38" i="1"/>
  <c r="O44" i="1" s="1"/>
  <c r="N38" i="1"/>
  <c r="N44" i="1" s="1"/>
  <c r="M38" i="1"/>
  <c r="M44" i="1" s="1"/>
  <c r="L38" i="1"/>
  <c r="L44" i="1" s="1"/>
  <c r="K38" i="1"/>
  <c r="K44" i="1" s="1"/>
  <c r="J38" i="1"/>
  <c r="J44" i="1" s="1"/>
  <c r="I38" i="1"/>
  <c r="I44" i="1" s="1"/>
  <c r="H38" i="1"/>
  <c r="H44" i="1" s="1"/>
  <c r="G38" i="1"/>
  <c r="G44" i="1" s="1"/>
  <c r="F38" i="1"/>
  <c r="F44" i="1" s="1"/>
  <c r="E38" i="1"/>
  <c r="E44" i="1" s="1"/>
  <c r="D38" i="1"/>
  <c r="D44" i="1" s="1"/>
  <c r="C38" i="1"/>
  <c r="C44" i="1" s="1"/>
  <c r="B38" i="1"/>
  <c r="B44" i="1" s="1"/>
  <c r="B45" i="1" l="1"/>
  <c r="C7" i="1" l="1"/>
  <c r="C14" i="1" s="1"/>
  <c r="C45" i="1" s="1"/>
  <c r="D7" i="1" s="1"/>
  <c r="D14" i="1" s="1"/>
  <c r="D45" i="1" s="1"/>
  <c r="E7" i="1" s="1"/>
  <c r="E14" i="1" s="1"/>
  <c r="E45" i="1" s="1"/>
  <c r="F7" i="1" s="1"/>
  <c r="F14" i="1" s="1"/>
  <c r="F45" i="1" s="1"/>
  <c r="G7" i="1" s="1"/>
  <c r="G14" i="1" s="1"/>
  <c r="G45" i="1" s="1"/>
  <c r="H7" i="1" s="1"/>
  <c r="H14" i="1" s="1"/>
  <c r="H45" i="1" s="1"/>
  <c r="I7" i="1" s="1"/>
  <c r="I14" i="1" s="1"/>
  <c r="I45" i="1" s="1"/>
  <c r="J7" i="1" s="1"/>
  <c r="J14" i="1" s="1"/>
  <c r="J45" i="1" s="1"/>
  <c r="K7" i="1" s="1"/>
  <c r="K14" i="1" s="1"/>
  <c r="K45" i="1" s="1"/>
  <c r="L7" i="1" s="1"/>
  <c r="L14" i="1" s="1"/>
  <c r="L45" i="1" s="1"/>
  <c r="M7" i="1" s="1"/>
  <c r="M14" i="1" s="1"/>
  <c r="M45" i="1" s="1"/>
  <c r="N7" i="1" s="1"/>
  <c r="N14" i="1" s="1"/>
  <c r="N45" i="1" s="1"/>
  <c r="O14" i="1"/>
  <c r="O45" i="1" s="1"/>
</calcChain>
</file>

<file path=xl/comments1.xml><?xml version="1.0" encoding="utf-8"?>
<comments xmlns="http://schemas.openxmlformats.org/spreadsheetml/2006/main">
  <authors>
    <author>Microsoft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Totals are calculated automatically.</t>
        </r>
      </text>
    </comment>
  </commentList>
</comments>
</file>

<file path=xl/comments2.xml><?xml version="1.0" encoding="utf-8"?>
<comments xmlns="http://schemas.openxmlformats.org/spreadsheetml/2006/main">
  <authors>
    <author>Microsoft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Totals are calculated automatically.</t>
        </r>
      </text>
    </comment>
  </commentList>
</comments>
</file>

<file path=xl/comments3.xml><?xml version="1.0" encoding="utf-8"?>
<comments xmlns="http://schemas.openxmlformats.org/spreadsheetml/2006/main">
  <authors>
    <author>Microsoft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Totals are calculated automatically.</t>
        </r>
      </text>
    </comment>
  </commentList>
</comments>
</file>

<file path=xl/comments4.xml><?xml version="1.0" encoding="utf-8"?>
<comments xmlns="http://schemas.openxmlformats.org/spreadsheetml/2006/main">
  <authors>
    <author>Microsoft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Totals are calculated automatically.</t>
        </r>
      </text>
    </comment>
  </commentList>
</comments>
</file>

<file path=xl/sharedStrings.xml><?xml version="1.0" encoding="utf-8"?>
<sst xmlns="http://schemas.openxmlformats.org/spreadsheetml/2006/main" count="196" uniqueCount="51">
  <si>
    <t>Total Item EST</t>
  </si>
  <si>
    <t>Cash Position (end of month)</t>
  </si>
  <si>
    <t>Cash on Hand (beginning of month)</t>
  </si>
  <si>
    <t>CASH RECEIPTS</t>
  </si>
  <si>
    <t>Cash Sales</t>
  </si>
  <si>
    <t>Collections fm CR accounts</t>
  </si>
  <si>
    <t>Loan/ other cash inj.</t>
  </si>
  <si>
    <t>TOTAL CASH RECEIPTS</t>
  </si>
  <si>
    <t>Total Cash Available (before cash out)</t>
  </si>
  <si>
    <t>CASH PAID OUT</t>
  </si>
  <si>
    <t>Purchases (merchandise)</t>
  </si>
  <si>
    <t>Outside services</t>
  </si>
  <si>
    <t>Supplies (office &amp; oper.)</t>
  </si>
  <si>
    <t>Repairs &amp; maintenance</t>
  </si>
  <si>
    <t>Advertising</t>
  </si>
  <si>
    <t>Car, delivery &amp; travel</t>
  </si>
  <si>
    <t>Accounting &amp; legal</t>
  </si>
  <si>
    <t>Rent</t>
  </si>
  <si>
    <t>Utilities</t>
  </si>
  <si>
    <t>Insurance</t>
  </si>
  <si>
    <t>Taxes (real estate, etc.)</t>
  </si>
  <si>
    <t>Interest</t>
  </si>
  <si>
    <t>Miscellaneous</t>
  </si>
  <si>
    <t>SUBTOTAL</t>
  </si>
  <si>
    <t>Loan principal payment</t>
  </si>
  <si>
    <t>Capital purchase (specify)</t>
  </si>
  <si>
    <t>Other startup costs</t>
  </si>
  <si>
    <t>Reserve and/or Escrow</t>
  </si>
  <si>
    <t>TOTAL CASH PAID OUT</t>
  </si>
  <si>
    <t>Accounts Receivable</t>
  </si>
  <si>
    <t>Bad Debt (end of month)</t>
  </si>
  <si>
    <t>Inventory on hand (eom)</t>
  </si>
  <si>
    <t>Accounts Payable (eom)</t>
  </si>
  <si>
    <t>Pre-Startup EST</t>
  </si>
  <si>
    <t>Fiscal Year Begins:</t>
  </si>
  <si>
    <t>ESSENTIAL OPERATING DATA (non cash flow information)</t>
  </si>
  <si>
    <t>Depreciation</t>
  </si>
  <si>
    <t>Gross wages (exact withdrawal)</t>
  </si>
  <si>
    <t>Payroll expenses (taxes, etc.)</t>
  </si>
  <si>
    <t>Owners' Withdrawal</t>
  </si>
  <si>
    <t>Twelve-Month Cash Flow</t>
  </si>
  <si>
    <t>Internet with Telephone</t>
  </si>
  <si>
    <t>Purchases (Furniture)</t>
  </si>
  <si>
    <t>Purchases (Fixtures)</t>
  </si>
  <si>
    <t>Machinery (Laptops)</t>
  </si>
  <si>
    <t>Deployment App Store Fee</t>
  </si>
  <si>
    <t>Other (Appliances)</t>
  </si>
  <si>
    <t>Sales Volume (peso)</t>
  </si>
  <si>
    <t>Sales Volume (dollars)</t>
  </si>
  <si>
    <t>Sales Volume (Peso)</t>
  </si>
  <si>
    <t>Bridge Mobile Phils,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</si>
</sst>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"/>
  </numFmts>
  <fonts count="8" x14ac:knownFonts="1">
    <font>
      <sz val="8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5" fillId="0" borderId="0" xfId="0" applyFont="1" applyAlignment="1"/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/>
    <xf numFmtId="0" fontId="6" fillId="0" borderId="0" xfId="0" applyFont="1" applyBorder="1" applyAlignment="1"/>
    <xf numFmtId="0" fontId="3" fillId="0" borderId="1" xfId="0" applyFont="1" applyBorder="1" applyAlignment="1">
      <alignment wrapText="1"/>
    </xf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2" fillId="0" borderId="4" xfId="0" applyFont="1" applyBorder="1" applyAlignment="1">
      <alignment wrapText="1"/>
    </xf>
    <xf numFmtId="3" fontId="0" fillId="0" borderId="4" xfId="0" applyNumberFormat="1" applyBorder="1"/>
    <xf numFmtId="0" fontId="2" fillId="0" borderId="5" xfId="0" applyFont="1" applyBorder="1" applyAlignment="1">
      <alignment wrapText="1"/>
    </xf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3" xfId="0" applyFont="1" applyBorder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10" xfId="0" applyBorder="1"/>
    <xf numFmtId="0" fontId="0" fillId="0" borderId="8" xfId="0" applyBorder="1"/>
    <xf numFmtId="0" fontId="2" fillId="0" borderId="1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0" fillId="0" borderId="7" xfId="0" applyBorder="1"/>
    <xf numFmtId="0" fontId="2" fillId="0" borderId="1" xfId="0" applyFont="1" applyBorder="1" applyAlignment="1"/>
    <xf numFmtId="17" fontId="1" fillId="0" borderId="0" xfId="0" applyNumberFormat="1" applyFont="1" applyAlignment="1">
      <alignment horizontal="right"/>
    </xf>
    <xf numFmtId="0" fontId="6" fillId="0" borderId="0" xfId="0" applyFont="1" applyAlignment="1">
      <alignment shrinkToFit="1"/>
    </xf>
    <xf numFmtId="3" fontId="0" fillId="0" borderId="13" xfId="0" applyNumberFormat="1" applyBorder="1"/>
    <xf numFmtId="0" fontId="2" fillId="0" borderId="1" xfId="0" applyFont="1" applyBorder="1" applyAlignment="1">
      <alignment horizontal="center" wrapText="1"/>
    </xf>
    <xf numFmtId="17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0" fontId="3" fillId="0" borderId="0" xfId="0" applyFont="1" applyBorder="1"/>
    <xf numFmtId="0" fontId="7" fillId="0" borderId="0" xfId="0" applyFont="1" applyAlignment="1"/>
    <xf numFmtId="3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showGridLines="0" tabSelected="1" zoomScaleNormal="100" workbookViewId="0">
      <pane ySplit="6" topLeftCell="A15" activePane="bottomLeft" state="frozen"/>
      <selection pane="bottomLeft" activeCell="A3" sqref="A3"/>
    </sheetView>
  </sheetViews>
  <sheetFormatPr defaultRowHeight="11.25" x14ac:dyDescent="0.2"/>
  <cols>
    <col min="1" max="1" width="20.33203125" style="1" customWidth="1"/>
    <col min="2" max="15" width="9.83203125" customWidth="1"/>
  </cols>
  <sheetData>
    <row r="1" spans="1:16" s="2" customFormat="1" ht="20.25" x14ac:dyDescent="0.3">
      <c r="A1" s="38" t="s">
        <v>40</v>
      </c>
    </row>
    <row r="2" spans="1:16" s="2" customFormat="1" ht="15" x14ac:dyDescent="0.2">
      <c r="A2" s="3" t="s">
        <v>50</v>
      </c>
    </row>
    <row r="3" spans="1:16" s="2" customFormat="1" ht="15" x14ac:dyDescent="0.2">
      <c r="A3" s="3"/>
    </row>
    <row r="4" spans="1:16" s="2" customFormat="1" ht="12.75" x14ac:dyDescent="0.2">
      <c r="A4" s="32" t="s">
        <v>34</v>
      </c>
      <c r="B4" s="31">
        <v>42156</v>
      </c>
    </row>
    <row r="5" spans="1:16" s="2" customFormat="1" ht="15" x14ac:dyDescent="0.2">
      <c r="A5" s="3"/>
      <c r="G5" s="8"/>
      <c r="I5" s="7"/>
      <c r="J5" s="7"/>
      <c r="K5" s="7"/>
    </row>
    <row r="6" spans="1:16" s="37" customFormat="1" ht="33.75" x14ac:dyDescent="0.2">
      <c r="A6" s="4"/>
      <c r="B6" s="34" t="s">
        <v>33</v>
      </c>
      <c r="C6" s="35">
        <f>B4</f>
        <v>42156</v>
      </c>
      <c r="D6" s="35">
        <f>DATE(YEAR(C6),MONTH(C6)+1,1)</f>
        <v>42186</v>
      </c>
      <c r="E6" s="35">
        <f t="shared" ref="E6:N6" si="0">DATE(YEAR(D6),MONTH(D6)+1,1)</f>
        <v>42217</v>
      </c>
      <c r="F6" s="35">
        <f t="shared" si="0"/>
        <v>42248</v>
      </c>
      <c r="G6" s="35">
        <f t="shared" si="0"/>
        <v>42278</v>
      </c>
      <c r="H6" s="35">
        <f t="shared" si="0"/>
        <v>42309</v>
      </c>
      <c r="I6" s="35">
        <f t="shared" si="0"/>
        <v>42339</v>
      </c>
      <c r="J6" s="35">
        <f t="shared" si="0"/>
        <v>42370</v>
      </c>
      <c r="K6" s="35">
        <f t="shared" si="0"/>
        <v>42401</v>
      </c>
      <c r="L6" s="35">
        <f t="shared" si="0"/>
        <v>42430</v>
      </c>
      <c r="M6" s="35">
        <f t="shared" si="0"/>
        <v>42461</v>
      </c>
      <c r="N6" s="35">
        <f t="shared" si="0"/>
        <v>42491</v>
      </c>
      <c r="O6" s="36" t="s">
        <v>0</v>
      </c>
    </row>
    <row r="7" spans="1:16" ht="33.75" x14ac:dyDescent="0.2">
      <c r="A7" s="13" t="s">
        <v>2</v>
      </c>
      <c r="B7" s="33">
        <v>600000</v>
      </c>
      <c r="C7" s="33">
        <f>B45</f>
        <v>904892</v>
      </c>
      <c r="D7" s="33">
        <f t="shared" ref="D7:N7" si="1">C45</f>
        <v>829296.21</v>
      </c>
      <c r="E7" s="33">
        <f t="shared" si="1"/>
        <v>900860.41999999993</v>
      </c>
      <c r="F7" s="33">
        <f t="shared" si="1"/>
        <v>928664.62999999989</v>
      </c>
      <c r="G7" s="33">
        <f t="shared" si="1"/>
        <v>1071768.8399999999</v>
      </c>
      <c r="H7" s="33">
        <f t="shared" si="1"/>
        <v>1274938.0499999998</v>
      </c>
      <c r="I7" s="33">
        <f t="shared" si="1"/>
        <v>1920717.2599999998</v>
      </c>
      <c r="J7" s="33">
        <f t="shared" si="1"/>
        <v>2938996.4699999997</v>
      </c>
      <c r="K7" s="33">
        <f t="shared" si="1"/>
        <v>4420525.68</v>
      </c>
      <c r="L7" s="33">
        <f t="shared" si="1"/>
        <v>5384979.8899999997</v>
      </c>
      <c r="M7" s="33">
        <f t="shared" si="1"/>
        <v>7135634.0999999996</v>
      </c>
      <c r="N7" s="33">
        <f t="shared" si="1"/>
        <v>8886288.3100000005</v>
      </c>
      <c r="O7" s="33"/>
    </row>
    <row r="8" spans="1:16" x14ac:dyDescent="0.2">
      <c r="A8" s="2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7"/>
      <c r="P8" s="6"/>
    </row>
    <row r="9" spans="1:16" x14ac:dyDescent="0.2">
      <c r="A9" s="27" t="s">
        <v>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8"/>
    </row>
    <row r="10" spans="1:16" x14ac:dyDescent="0.2">
      <c r="A10" s="21" t="s">
        <v>4</v>
      </c>
      <c r="B10" s="12">
        <v>0</v>
      </c>
      <c r="C10" s="12">
        <v>206050</v>
      </c>
      <c r="D10" s="12">
        <v>343210</v>
      </c>
      <c r="E10" s="12">
        <v>344450</v>
      </c>
      <c r="F10" s="12">
        <v>479750</v>
      </c>
      <c r="G10" s="12">
        <v>514815</v>
      </c>
      <c r="H10" s="12">
        <v>862425</v>
      </c>
      <c r="I10" s="12">
        <v>1237425</v>
      </c>
      <c r="J10" s="12">
        <v>1725675</v>
      </c>
      <c r="K10" s="12">
        <v>1188600</v>
      </c>
      <c r="L10" s="12">
        <v>1969800</v>
      </c>
      <c r="M10" s="12">
        <v>1969800</v>
      </c>
      <c r="N10" s="12">
        <v>2748760</v>
      </c>
      <c r="O10" s="10">
        <f t="shared" ref="O10:O12" si="2">SUM(B10:N10)</f>
        <v>13590760</v>
      </c>
    </row>
    <row r="11" spans="1:16" ht="22.5" x14ac:dyDescent="0.2">
      <c r="A11" s="9" t="s">
        <v>5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f t="shared" si="2"/>
        <v>0</v>
      </c>
    </row>
    <row r="12" spans="1:16" x14ac:dyDescent="0.2">
      <c r="A12" s="9" t="s">
        <v>6</v>
      </c>
      <c r="B12" s="10">
        <v>800000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f t="shared" si="2"/>
        <v>800000</v>
      </c>
    </row>
    <row r="13" spans="1:16" ht="22.5" x14ac:dyDescent="0.2">
      <c r="A13" s="5" t="s">
        <v>7</v>
      </c>
      <c r="B13" s="10">
        <f>SUM(B10:B12)</f>
        <v>800000</v>
      </c>
      <c r="C13" s="10">
        <f t="shared" ref="C13:O13" si="3">SUM(C10:C12)</f>
        <v>206050</v>
      </c>
      <c r="D13" s="10">
        <f t="shared" si="3"/>
        <v>343210</v>
      </c>
      <c r="E13" s="10">
        <f t="shared" si="3"/>
        <v>344450</v>
      </c>
      <c r="F13" s="10">
        <f t="shared" si="3"/>
        <v>479750</v>
      </c>
      <c r="G13" s="10">
        <f t="shared" si="3"/>
        <v>514815</v>
      </c>
      <c r="H13" s="10">
        <f t="shared" si="3"/>
        <v>862425</v>
      </c>
      <c r="I13" s="10">
        <f t="shared" si="3"/>
        <v>1237425</v>
      </c>
      <c r="J13" s="10">
        <f t="shared" si="3"/>
        <v>1725675</v>
      </c>
      <c r="K13" s="10">
        <f t="shared" si="3"/>
        <v>1188600</v>
      </c>
      <c r="L13" s="10">
        <f t="shared" si="3"/>
        <v>1969800</v>
      </c>
      <c r="M13" s="10">
        <f t="shared" si="3"/>
        <v>1969800</v>
      </c>
      <c r="N13" s="10">
        <f t="shared" si="3"/>
        <v>2748760</v>
      </c>
      <c r="O13" s="10">
        <f t="shared" si="3"/>
        <v>14390760</v>
      </c>
    </row>
    <row r="14" spans="1:16" ht="22.5" x14ac:dyDescent="0.2">
      <c r="A14" s="13" t="s">
        <v>8</v>
      </c>
      <c r="B14" s="14">
        <f>(B7+B13)</f>
        <v>1400000</v>
      </c>
      <c r="C14" s="14">
        <f t="shared" ref="C14:O14" si="4">(C7+C13)</f>
        <v>1110942</v>
      </c>
      <c r="D14" s="14">
        <f t="shared" si="4"/>
        <v>1172506.21</v>
      </c>
      <c r="E14" s="14">
        <f t="shared" si="4"/>
        <v>1245310.42</v>
      </c>
      <c r="F14" s="14">
        <f t="shared" si="4"/>
        <v>1408414.63</v>
      </c>
      <c r="G14" s="14">
        <f t="shared" si="4"/>
        <v>1586583.8399999999</v>
      </c>
      <c r="H14" s="14">
        <f t="shared" si="4"/>
        <v>2137363.0499999998</v>
      </c>
      <c r="I14" s="14">
        <f t="shared" si="4"/>
        <v>3158142.26</v>
      </c>
      <c r="J14" s="14">
        <f t="shared" si="4"/>
        <v>4664671.47</v>
      </c>
      <c r="K14" s="14">
        <f t="shared" si="4"/>
        <v>5609125.6799999997</v>
      </c>
      <c r="L14" s="14">
        <f t="shared" si="4"/>
        <v>7354779.8899999997</v>
      </c>
      <c r="M14" s="14">
        <f t="shared" si="4"/>
        <v>9105434.0999999996</v>
      </c>
      <c r="N14" s="14">
        <f t="shared" si="4"/>
        <v>11635048.310000001</v>
      </c>
      <c r="O14" s="14">
        <f t="shared" si="4"/>
        <v>14390760</v>
      </c>
    </row>
    <row r="15" spans="1:16" s="6" customFormat="1" x14ac:dyDescent="0.2">
      <c r="A15" s="2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0"/>
    </row>
    <row r="16" spans="1:16" x14ac:dyDescent="0.2">
      <c r="A16" s="26" t="s">
        <v>9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7"/>
    </row>
    <row r="17" spans="1:15" ht="22.5" x14ac:dyDescent="0.2">
      <c r="A17" s="21" t="s">
        <v>10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0">
        <f>SUM(B17:N17)</f>
        <v>0</v>
      </c>
    </row>
    <row r="18" spans="1:15" x14ac:dyDescent="0.2">
      <c r="A18" s="9" t="s">
        <v>42</v>
      </c>
      <c r="B18" s="10">
        <v>100000</v>
      </c>
      <c r="C18" s="10">
        <v>5000</v>
      </c>
      <c r="D18" s="10">
        <v>5000</v>
      </c>
      <c r="E18" s="10">
        <v>5000</v>
      </c>
      <c r="F18" s="10">
        <v>5000</v>
      </c>
      <c r="G18" s="10">
        <v>5000</v>
      </c>
      <c r="H18" s="10">
        <v>5000</v>
      </c>
      <c r="I18" s="10">
        <v>10000</v>
      </c>
      <c r="J18" s="10">
        <v>10000</v>
      </c>
      <c r="K18" s="10">
        <v>10000</v>
      </c>
      <c r="L18" s="10">
        <v>10000</v>
      </c>
      <c r="M18" s="10">
        <v>10000</v>
      </c>
      <c r="N18" s="10">
        <v>10000</v>
      </c>
      <c r="O18" s="10">
        <f>SUM(B18:N18)</f>
        <v>190000</v>
      </c>
    </row>
    <row r="19" spans="1:15" x14ac:dyDescent="0.2">
      <c r="A19" s="9" t="s">
        <v>43</v>
      </c>
      <c r="B19" s="10">
        <v>50000</v>
      </c>
      <c r="C19" s="10">
        <v>2500</v>
      </c>
      <c r="D19" s="10">
        <v>2500</v>
      </c>
      <c r="E19" s="10">
        <v>2500</v>
      </c>
      <c r="F19" s="10">
        <v>2500</v>
      </c>
      <c r="G19" s="10">
        <v>2500</v>
      </c>
      <c r="H19" s="10">
        <v>2500</v>
      </c>
      <c r="I19" s="10">
        <v>5000</v>
      </c>
      <c r="J19" s="10">
        <v>5000</v>
      </c>
      <c r="K19" s="10">
        <v>5000</v>
      </c>
      <c r="L19" s="10">
        <v>5000</v>
      </c>
      <c r="M19" s="10">
        <v>5000</v>
      </c>
      <c r="N19" s="10">
        <v>5000</v>
      </c>
      <c r="O19" s="10">
        <f>SUM(B19:N19)</f>
        <v>95000</v>
      </c>
    </row>
    <row r="20" spans="1:15" ht="22.5" x14ac:dyDescent="0.2">
      <c r="A20" s="9" t="s">
        <v>37</v>
      </c>
      <c r="B20" s="10">
        <v>0</v>
      </c>
      <c r="C20" s="10">
        <v>190000</v>
      </c>
      <c r="D20" s="10">
        <v>180000</v>
      </c>
      <c r="E20" s="10">
        <v>220000</v>
      </c>
      <c r="F20" s="10">
        <v>220000</v>
      </c>
      <c r="G20" s="10">
        <v>220000</v>
      </c>
      <c r="H20" s="10">
        <v>120000</v>
      </c>
      <c r="I20" s="10">
        <v>120000</v>
      </c>
      <c r="J20" s="10">
        <v>120000</v>
      </c>
      <c r="K20" s="10">
        <v>120000</v>
      </c>
      <c r="L20" s="10">
        <v>120000</v>
      </c>
      <c r="M20" s="10">
        <v>120000</v>
      </c>
      <c r="N20" s="10">
        <v>120000</v>
      </c>
      <c r="O20" s="10">
        <f t="shared" ref="O20:O43" si="5">SUM(B20:N20)</f>
        <v>1870000</v>
      </c>
    </row>
    <row r="21" spans="1:15" ht="22.5" x14ac:dyDescent="0.2">
      <c r="A21" s="9" t="s">
        <v>38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f t="shared" si="5"/>
        <v>0</v>
      </c>
    </row>
    <row r="22" spans="1:15" x14ac:dyDescent="0.2">
      <c r="A22" s="9" t="s">
        <v>11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f t="shared" si="5"/>
        <v>0</v>
      </c>
    </row>
    <row r="23" spans="1:15" ht="22.5" x14ac:dyDescent="0.2">
      <c r="A23" s="9" t="s">
        <v>12</v>
      </c>
      <c r="B23" s="10">
        <v>0</v>
      </c>
      <c r="C23" s="10">
        <v>2000</v>
      </c>
      <c r="D23" s="10">
        <v>2000</v>
      </c>
      <c r="E23" s="10">
        <v>2000</v>
      </c>
      <c r="F23" s="10">
        <v>2000</v>
      </c>
      <c r="G23" s="10">
        <v>2000</v>
      </c>
      <c r="H23" s="10">
        <v>2000</v>
      </c>
      <c r="I23" s="10">
        <v>2000</v>
      </c>
      <c r="J23" s="10">
        <v>2000</v>
      </c>
      <c r="K23" s="10">
        <v>2000</v>
      </c>
      <c r="L23" s="10">
        <v>2000</v>
      </c>
      <c r="M23" s="10">
        <v>2000</v>
      </c>
      <c r="N23" s="10">
        <v>2000</v>
      </c>
      <c r="O23" s="10">
        <f t="shared" si="5"/>
        <v>24000</v>
      </c>
    </row>
    <row r="24" spans="1:15" x14ac:dyDescent="0.2">
      <c r="A24" s="9" t="s">
        <v>13</v>
      </c>
      <c r="B24" s="10">
        <v>80000</v>
      </c>
      <c r="C24" s="10">
        <v>0</v>
      </c>
      <c r="D24" s="10">
        <v>0</v>
      </c>
      <c r="E24" s="10">
        <v>5000</v>
      </c>
      <c r="F24" s="10">
        <v>0</v>
      </c>
      <c r="G24" s="10">
        <v>0</v>
      </c>
      <c r="H24" s="10">
        <v>5000</v>
      </c>
      <c r="I24" s="10">
        <v>0</v>
      </c>
      <c r="J24" s="10">
        <v>0</v>
      </c>
      <c r="K24" s="10">
        <v>5000</v>
      </c>
      <c r="L24" s="10">
        <v>0</v>
      </c>
      <c r="M24" s="10">
        <v>0</v>
      </c>
      <c r="N24" s="10">
        <v>5000</v>
      </c>
      <c r="O24" s="10">
        <f t="shared" si="5"/>
        <v>100000</v>
      </c>
    </row>
    <row r="25" spans="1:15" x14ac:dyDescent="0.2">
      <c r="A25" s="9" t="s">
        <v>14</v>
      </c>
      <c r="B25" s="10">
        <v>27500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f t="shared" si="5"/>
        <v>27500</v>
      </c>
    </row>
    <row r="26" spans="1:15" x14ac:dyDescent="0.2">
      <c r="A26" s="9" t="s">
        <v>15</v>
      </c>
      <c r="B26" s="10">
        <v>0</v>
      </c>
      <c r="C26" s="10">
        <v>1000</v>
      </c>
      <c r="D26" s="10">
        <v>1000</v>
      </c>
      <c r="E26" s="10">
        <v>1000</v>
      </c>
      <c r="F26" s="10">
        <v>1000</v>
      </c>
      <c r="G26" s="10">
        <v>1000</v>
      </c>
      <c r="H26" s="10">
        <v>1000</v>
      </c>
      <c r="I26" s="10">
        <v>1000</v>
      </c>
      <c r="J26" s="10">
        <v>1000</v>
      </c>
      <c r="K26" s="10">
        <v>1000</v>
      </c>
      <c r="L26" s="10">
        <v>1000</v>
      </c>
      <c r="M26" s="10">
        <v>1000</v>
      </c>
      <c r="N26" s="10">
        <v>1000</v>
      </c>
      <c r="O26" s="10">
        <f t="shared" si="5"/>
        <v>12000</v>
      </c>
    </row>
    <row r="27" spans="1:15" x14ac:dyDescent="0.2">
      <c r="A27" s="9" t="s">
        <v>16</v>
      </c>
      <c r="B27" s="10">
        <v>25000</v>
      </c>
      <c r="C27" s="10">
        <v>0</v>
      </c>
      <c r="D27" s="10">
        <v>0</v>
      </c>
      <c r="E27" s="10">
        <v>0</v>
      </c>
      <c r="F27" s="10">
        <v>25000</v>
      </c>
      <c r="G27" s="10">
        <v>0</v>
      </c>
      <c r="H27" s="10">
        <v>0</v>
      </c>
      <c r="I27" s="10">
        <v>0</v>
      </c>
      <c r="J27" s="10">
        <v>25000</v>
      </c>
      <c r="K27" s="10">
        <v>0</v>
      </c>
      <c r="L27" s="10">
        <v>0</v>
      </c>
      <c r="M27" s="10">
        <v>0</v>
      </c>
      <c r="N27" s="10">
        <v>25000</v>
      </c>
      <c r="O27" s="10">
        <f t="shared" si="5"/>
        <v>100000</v>
      </c>
    </row>
    <row r="28" spans="1:15" x14ac:dyDescent="0.2">
      <c r="A28" s="9" t="s">
        <v>17</v>
      </c>
      <c r="B28" s="10">
        <v>24000</v>
      </c>
      <c r="C28" s="10">
        <v>7999</v>
      </c>
      <c r="D28" s="10">
        <v>7999</v>
      </c>
      <c r="E28" s="10">
        <v>7999</v>
      </c>
      <c r="F28" s="10">
        <v>7999</v>
      </c>
      <c r="G28" s="10">
        <v>7999</v>
      </c>
      <c r="H28" s="10">
        <v>7999</v>
      </c>
      <c r="I28" s="10">
        <v>7999</v>
      </c>
      <c r="J28" s="10">
        <v>7999</v>
      </c>
      <c r="K28" s="10">
        <v>7999</v>
      </c>
      <c r="L28" s="10">
        <v>7999</v>
      </c>
      <c r="M28" s="10">
        <v>7999</v>
      </c>
      <c r="N28" s="10">
        <v>7999</v>
      </c>
      <c r="O28" s="10">
        <f t="shared" si="5"/>
        <v>119988</v>
      </c>
    </row>
    <row r="29" spans="1:15" x14ac:dyDescent="0.2">
      <c r="A29" s="9" t="s">
        <v>41</v>
      </c>
      <c r="B29" s="10">
        <v>0</v>
      </c>
      <c r="C29" s="10">
        <v>1299</v>
      </c>
      <c r="D29" s="10">
        <v>1299</v>
      </c>
      <c r="E29" s="10">
        <v>1299</v>
      </c>
      <c r="F29" s="10">
        <v>1299</v>
      </c>
      <c r="G29" s="10">
        <v>1299</v>
      </c>
      <c r="H29" s="10">
        <v>1299</v>
      </c>
      <c r="I29" s="10">
        <v>1299</v>
      </c>
      <c r="J29" s="10">
        <v>1299</v>
      </c>
      <c r="K29" s="10">
        <v>1299</v>
      </c>
      <c r="L29" s="10">
        <v>1299</v>
      </c>
      <c r="M29" s="10">
        <v>1299</v>
      </c>
      <c r="N29" s="10">
        <v>1299</v>
      </c>
      <c r="O29" s="10">
        <f t="shared" si="5"/>
        <v>15588</v>
      </c>
    </row>
    <row r="30" spans="1:15" x14ac:dyDescent="0.2">
      <c r="A30" s="9" t="s">
        <v>18</v>
      </c>
      <c r="B30" s="39">
        <v>10500</v>
      </c>
      <c r="C30" s="10">
        <v>3500</v>
      </c>
      <c r="D30" s="10">
        <v>3500</v>
      </c>
      <c r="E30" s="10">
        <v>3500</v>
      </c>
      <c r="F30" s="10">
        <v>3500</v>
      </c>
      <c r="G30" s="10">
        <v>3500</v>
      </c>
      <c r="H30" s="10">
        <v>3500</v>
      </c>
      <c r="I30" s="10">
        <v>3500</v>
      </c>
      <c r="J30" s="10">
        <v>3500</v>
      </c>
      <c r="K30" s="10">
        <v>3500</v>
      </c>
      <c r="L30" s="10">
        <v>3500</v>
      </c>
      <c r="M30" s="10">
        <v>3500</v>
      </c>
      <c r="N30" s="10">
        <v>3500</v>
      </c>
      <c r="O30" s="10">
        <f t="shared" si="5"/>
        <v>52500</v>
      </c>
    </row>
    <row r="31" spans="1:15" x14ac:dyDescent="0.2">
      <c r="A31" s="9" t="s">
        <v>19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f t="shared" si="5"/>
        <v>0</v>
      </c>
    </row>
    <row r="32" spans="1:15" ht="22.5" x14ac:dyDescent="0.2">
      <c r="A32" s="9" t="s">
        <v>20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f t="shared" si="5"/>
        <v>0</v>
      </c>
    </row>
    <row r="33" spans="1:15" x14ac:dyDescent="0.2">
      <c r="A33" s="9" t="s">
        <v>21</v>
      </c>
      <c r="B33" s="10">
        <v>0</v>
      </c>
      <c r="C33" s="10">
        <v>4800</v>
      </c>
      <c r="D33" s="10">
        <v>4800</v>
      </c>
      <c r="E33" s="10">
        <v>4800</v>
      </c>
      <c r="F33" s="10">
        <v>4800</v>
      </c>
      <c r="G33" s="10">
        <v>4800</v>
      </c>
      <c r="H33" s="10">
        <v>4800</v>
      </c>
      <c r="I33" s="10">
        <v>4800</v>
      </c>
      <c r="J33" s="10">
        <v>4800</v>
      </c>
      <c r="K33" s="10">
        <v>4800</v>
      </c>
      <c r="L33" s="10">
        <v>4800</v>
      </c>
      <c r="M33" s="10">
        <v>4800</v>
      </c>
      <c r="N33" s="10">
        <v>4800</v>
      </c>
      <c r="O33" s="10">
        <f t="shared" si="5"/>
        <v>57600</v>
      </c>
    </row>
    <row r="34" spans="1:15" x14ac:dyDescent="0.2">
      <c r="A34" s="9" t="s">
        <v>44</v>
      </c>
      <c r="B34" s="10">
        <v>160000</v>
      </c>
      <c r="C34" s="10">
        <v>10000</v>
      </c>
      <c r="D34" s="10">
        <v>10000</v>
      </c>
      <c r="E34" s="10">
        <v>10000</v>
      </c>
      <c r="F34" s="10">
        <v>10000</v>
      </c>
      <c r="G34" s="10">
        <v>10000</v>
      </c>
      <c r="H34" s="10">
        <v>10000</v>
      </c>
      <c r="I34" s="10">
        <v>10000</v>
      </c>
      <c r="J34" s="10">
        <v>10000</v>
      </c>
      <c r="K34" s="10">
        <v>10000</v>
      </c>
      <c r="L34" s="10">
        <v>10000</v>
      </c>
      <c r="M34" s="10">
        <v>10000</v>
      </c>
      <c r="N34" s="10">
        <v>10000</v>
      </c>
      <c r="O34" s="10">
        <f t="shared" si="5"/>
        <v>280000</v>
      </c>
    </row>
    <row r="35" spans="1:15" ht="22.5" x14ac:dyDescent="0.2">
      <c r="A35" s="9" t="s">
        <v>45</v>
      </c>
      <c r="B35" s="10">
        <v>1108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f t="shared" si="5"/>
        <v>1108</v>
      </c>
    </row>
    <row r="36" spans="1:15" x14ac:dyDescent="0.2">
      <c r="A36" s="9" t="s">
        <v>46</v>
      </c>
      <c r="B36" s="10">
        <v>2000</v>
      </c>
      <c r="C36" s="10">
        <v>2000</v>
      </c>
      <c r="D36" s="10">
        <v>2000</v>
      </c>
      <c r="E36" s="10">
        <v>2000</v>
      </c>
      <c r="F36" s="10">
        <v>2000</v>
      </c>
      <c r="G36" s="10">
        <v>2000</v>
      </c>
      <c r="H36" s="10">
        <v>2000</v>
      </c>
      <c r="I36" s="10">
        <v>2000</v>
      </c>
      <c r="J36" s="10">
        <v>2000</v>
      </c>
      <c r="K36" s="10">
        <v>2000</v>
      </c>
      <c r="L36" s="10">
        <v>2000</v>
      </c>
      <c r="M36" s="10">
        <v>2000</v>
      </c>
      <c r="N36" s="10">
        <v>2000</v>
      </c>
      <c r="O36" s="10">
        <f t="shared" si="5"/>
        <v>26000</v>
      </c>
    </row>
    <row r="37" spans="1:15" x14ac:dyDescent="0.2">
      <c r="A37" s="9" t="s">
        <v>22</v>
      </c>
      <c r="B37" s="10">
        <v>15000</v>
      </c>
      <c r="C37" s="10">
        <v>15000</v>
      </c>
      <c r="D37" s="10">
        <v>15000</v>
      </c>
      <c r="E37" s="10">
        <v>15000</v>
      </c>
      <c r="F37" s="10">
        <v>15000</v>
      </c>
      <c r="G37" s="10">
        <v>15000</v>
      </c>
      <c r="H37" s="10">
        <v>15000</v>
      </c>
      <c r="I37" s="10">
        <v>15000</v>
      </c>
      <c r="J37" s="10">
        <v>15000</v>
      </c>
      <c r="K37" s="10">
        <v>15000</v>
      </c>
      <c r="L37" s="10">
        <v>15000</v>
      </c>
      <c r="M37" s="10">
        <v>15000</v>
      </c>
      <c r="N37" s="10">
        <v>15000</v>
      </c>
      <c r="O37" s="10">
        <f t="shared" si="5"/>
        <v>195000</v>
      </c>
    </row>
    <row r="38" spans="1:15" x14ac:dyDescent="0.2">
      <c r="A38" s="5" t="s">
        <v>23</v>
      </c>
      <c r="B38" s="10">
        <f>SUM(B17:B37)</f>
        <v>495108</v>
      </c>
      <c r="C38" s="10">
        <f t="shared" ref="C38:O38" si="6">SUM(C17:C37)</f>
        <v>245098</v>
      </c>
      <c r="D38" s="10">
        <f t="shared" si="6"/>
        <v>235098</v>
      </c>
      <c r="E38" s="10">
        <f t="shared" si="6"/>
        <v>280098</v>
      </c>
      <c r="F38" s="10">
        <f t="shared" si="6"/>
        <v>300098</v>
      </c>
      <c r="G38" s="10">
        <f t="shared" si="6"/>
        <v>275098</v>
      </c>
      <c r="H38" s="10">
        <f t="shared" si="6"/>
        <v>180098</v>
      </c>
      <c r="I38" s="10">
        <f t="shared" si="6"/>
        <v>182598</v>
      </c>
      <c r="J38" s="10">
        <f t="shared" si="6"/>
        <v>207598</v>
      </c>
      <c r="K38" s="10">
        <f t="shared" si="6"/>
        <v>187598</v>
      </c>
      <c r="L38" s="10">
        <f t="shared" si="6"/>
        <v>182598</v>
      </c>
      <c r="M38" s="10">
        <f t="shared" si="6"/>
        <v>182598</v>
      </c>
      <c r="N38" s="10">
        <f t="shared" si="6"/>
        <v>212598</v>
      </c>
      <c r="O38" s="10">
        <f t="shared" si="6"/>
        <v>3166284</v>
      </c>
    </row>
    <row r="39" spans="1:15" x14ac:dyDescent="0.2">
      <c r="A39" s="9" t="s">
        <v>24</v>
      </c>
      <c r="B39" s="10">
        <v>0</v>
      </c>
      <c r="C39" s="39">
        <v>36547.79</v>
      </c>
      <c r="D39" s="39">
        <v>36547.79</v>
      </c>
      <c r="E39" s="39">
        <v>36547.79</v>
      </c>
      <c r="F39" s="39">
        <v>36547.79</v>
      </c>
      <c r="G39" s="39">
        <v>36547.79</v>
      </c>
      <c r="H39" s="39">
        <v>36547.79</v>
      </c>
      <c r="I39" s="39">
        <v>36547.79</v>
      </c>
      <c r="J39" s="39">
        <v>36547.79</v>
      </c>
      <c r="K39" s="39">
        <v>36547.79</v>
      </c>
      <c r="L39" s="39">
        <v>36547.79</v>
      </c>
      <c r="M39" s="39">
        <v>36547.79</v>
      </c>
      <c r="N39" s="39">
        <v>36547.79</v>
      </c>
      <c r="O39" s="10">
        <f t="shared" si="5"/>
        <v>438573.47999999992</v>
      </c>
    </row>
    <row r="40" spans="1:15" ht="22.5" x14ac:dyDescent="0.2">
      <c r="A40" s="9" t="s">
        <v>25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f t="shared" si="5"/>
        <v>0</v>
      </c>
    </row>
    <row r="41" spans="1:15" x14ac:dyDescent="0.2">
      <c r="A41" s="9" t="s">
        <v>26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f t="shared" si="5"/>
        <v>0</v>
      </c>
    </row>
    <row r="42" spans="1:15" ht="22.5" x14ac:dyDescent="0.2">
      <c r="A42" s="9" t="s">
        <v>27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f t="shared" si="5"/>
        <v>0</v>
      </c>
    </row>
    <row r="43" spans="1:15" x14ac:dyDescent="0.2">
      <c r="A43" s="9" t="s">
        <v>39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f t="shared" si="5"/>
        <v>0</v>
      </c>
    </row>
    <row r="44" spans="1:15" ht="22.5" x14ac:dyDescent="0.2">
      <c r="A44" s="5" t="s">
        <v>28</v>
      </c>
      <c r="B44" s="10">
        <f>SUM(B38:B43)</f>
        <v>495108</v>
      </c>
      <c r="C44" s="10">
        <f t="shared" ref="C44:O44" si="7">SUM(C38:C43)</f>
        <v>281645.78999999998</v>
      </c>
      <c r="D44" s="10">
        <f t="shared" si="7"/>
        <v>271645.78999999998</v>
      </c>
      <c r="E44" s="10">
        <f t="shared" si="7"/>
        <v>316645.78999999998</v>
      </c>
      <c r="F44" s="10">
        <f t="shared" si="7"/>
        <v>336645.79</v>
      </c>
      <c r="G44" s="10">
        <f t="shared" si="7"/>
        <v>311645.78999999998</v>
      </c>
      <c r="H44" s="10">
        <f t="shared" si="7"/>
        <v>216645.79</v>
      </c>
      <c r="I44" s="10">
        <f t="shared" si="7"/>
        <v>219145.79</v>
      </c>
      <c r="J44" s="10">
        <f t="shared" si="7"/>
        <v>244145.79</v>
      </c>
      <c r="K44" s="10">
        <f t="shared" si="7"/>
        <v>224145.79</v>
      </c>
      <c r="L44" s="10">
        <f t="shared" si="7"/>
        <v>219145.79</v>
      </c>
      <c r="M44" s="10">
        <f t="shared" si="7"/>
        <v>219145.79</v>
      </c>
      <c r="N44" s="10">
        <f t="shared" si="7"/>
        <v>249145.79</v>
      </c>
      <c r="O44" s="10">
        <f t="shared" si="7"/>
        <v>3604857.48</v>
      </c>
    </row>
    <row r="45" spans="1:15" ht="22.5" x14ac:dyDescent="0.2">
      <c r="A45" s="5" t="s">
        <v>1</v>
      </c>
      <c r="B45" s="14">
        <f t="shared" ref="B45:O45" si="8">(B14-B44)</f>
        <v>904892</v>
      </c>
      <c r="C45" s="14">
        <f t="shared" si="8"/>
        <v>829296.21</v>
      </c>
      <c r="D45" s="14">
        <f t="shared" si="8"/>
        <v>900860.41999999993</v>
      </c>
      <c r="E45" s="14">
        <f t="shared" si="8"/>
        <v>928664.62999999989</v>
      </c>
      <c r="F45" s="14">
        <f t="shared" si="8"/>
        <v>1071768.8399999999</v>
      </c>
      <c r="G45" s="14">
        <f t="shared" si="8"/>
        <v>1274938.0499999998</v>
      </c>
      <c r="H45" s="14">
        <f t="shared" si="8"/>
        <v>1920717.2599999998</v>
      </c>
      <c r="I45" s="14">
        <f t="shared" si="8"/>
        <v>2938996.4699999997</v>
      </c>
      <c r="J45" s="14">
        <f t="shared" si="8"/>
        <v>4420525.68</v>
      </c>
      <c r="K45" s="14">
        <f t="shared" si="8"/>
        <v>5384979.8899999997</v>
      </c>
      <c r="L45" s="14">
        <f t="shared" si="8"/>
        <v>7135634.0999999996</v>
      </c>
      <c r="M45" s="14">
        <f t="shared" si="8"/>
        <v>8886288.3100000005</v>
      </c>
      <c r="N45" s="14">
        <f t="shared" si="8"/>
        <v>11385902.520000001</v>
      </c>
      <c r="O45" s="14">
        <f t="shared" si="8"/>
        <v>10785902.52</v>
      </c>
    </row>
    <row r="46" spans="1:15" x14ac:dyDescent="0.2">
      <c r="A46" s="15"/>
      <c r="B46" s="23"/>
      <c r="C46" s="23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3"/>
    </row>
    <row r="47" spans="1:15" x14ac:dyDescent="0.2">
      <c r="A47" s="30" t="s">
        <v>35</v>
      </c>
      <c r="B47" s="22"/>
      <c r="C47" s="24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9"/>
    </row>
    <row r="48" spans="1:15" x14ac:dyDescent="0.2">
      <c r="A48" s="9" t="s">
        <v>47</v>
      </c>
      <c r="B48" s="10"/>
      <c r="C48" s="10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">
      <c r="A49" s="9" t="s">
        <v>29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22.5" x14ac:dyDescent="0.2">
      <c r="A50" s="9" t="s">
        <v>30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22.5" x14ac:dyDescent="0.2">
      <c r="A51" s="9" t="s">
        <v>31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ht="22.5" x14ac:dyDescent="0.2">
      <c r="A52" s="9" t="s">
        <v>32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">
      <c r="A53" s="9" t="s">
        <v>36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phoneticPr fontId="0" type="noConversion"/>
  <pageMargins left="0" right="0" top="0.5" bottom="0.25" header="0" footer="0"/>
  <pageSetup scale="8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3" sqref="A3"/>
    </sheetView>
  </sheetViews>
  <sheetFormatPr defaultRowHeight="11.25" x14ac:dyDescent="0.2"/>
  <cols>
    <col min="1" max="1" width="20.33203125" style="1" customWidth="1"/>
    <col min="2" max="15" width="9.83203125" customWidth="1"/>
  </cols>
  <sheetData>
    <row r="1" spans="1:16" s="2" customFormat="1" ht="20.25" x14ac:dyDescent="0.3">
      <c r="A1" s="38" t="s">
        <v>40</v>
      </c>
    </row>
    <row r="2" spans="1:16" s="2" customFormat="1" ht="15" x14ac:dyDescent="0.2">
      <c r="A2" s="3" t="s">
        <v>50</v>
      </c>
    </row>
    <row r="3" spans="1:16" s="2" customFormat="1" ht="15" x14ac:dyDescent="0.2">
      <c r="A3" s="3"/>
    </row>
    <row r="4" spans="1:16" s="2" customFormat="1" ht="12.75" x14ac:dyDescent="0.2">
      <c r="A4" s="32" t="s">
        <v>34</v>
      </c>
      <c r="B4" s="31">
        <v>42522</v>
      </c>
    </row>
    <row r="5" spans="1:16" s="2" customFormat="1" ht="15" x14ac:dyDescent="0.2">
      <c r="A5" s="3"/>
      <c r="G5" s="8"/>
      <c r="I5" s="7"/>
      <c r="J5" s="7"/>
      <c r="K5" s="7"/>
    </row>
    <row r="6" spans="1:16" s="37" customFormat="1" ht="33.75" x14ac:dyDescent="0.2">
      <c r="A6" s="4"/>
      <c r="B6" s="34" t="s">
        <v>33</v>
      </c>
      <c r="C6" s="35">
        <f>B4</f>
        <v>42522</v>
      </c>
      <c r="D6" s="35">
        <f>DATE(YEAR(C6),MONTH(C6)+1,1)</f>
        <v>42552</v>
      </c>
      <c r="E6" s="35">
        <f t="shared" ref="E6:N6" si="0">DATE(YEAR(D6),MONTH(D6)+1,1)</f>
        <v>42583</v>
      </c>
      <c r="F6" s="35">
        <f t="shared" si="0"/>
        <v>42614</v>
      </c>
      <c r="G6" s="35">
        <f t="shared" si="0"/>
        <v>42644</v>
      </c>
      <c r="H6" s="35">
        <f t="shared" si="0"/>
        <v>42675</v>
      </c>
      <c r="I6" s="35">
        <f t="shared" si="0"/>
        <v>42705</v>
      </c>
      <c r="J6" s="35">
        <f t="shared" si="0"/>
        <v>42736</v>
      </c>
      <c r="K6" s="35">
        <f t="shared" si="0"/>
        <v>42767</v>
      </c>
      <c r="L6" s="35">
        <f t="shared" si="0"/>
        <v>42795</v>
      </c>
      <c r="M6" s="35">
        <f t="shared" si="0"/>
        <v>42826</v>
      </c>
      <c r="N6" s="35">
        <f t="shared" si="0"/>
        <v>42856</v>
      </c>
      <c r="O6" s="36" t="s">
        <v>0</v>
      </c>
    </row>
    <row r="7" spans="1:16" ht="33.75" x14ac:dyDescent="0.2">
      <c r="A7" s="13" t="s">
        <v>2</v>
      </c>
      <c r="B7" s="14">
        <v>11385903</v>
      </c>
      <c r="C7" s="33">
        <f>B45</f>
        <v>11385903</v>
      </c>
      <c r="D7" s="33">
        <f t="shared" ref="D7:N7" si="1">C45</f>
        <v>11982897.210000001</v>
      </c>
      <c r="E7" s="33">
        <f t="shared" si="1"/>
        <v>13014711.420000002</v>
      </c>
      <c r="F7" s="33">
        <f t="shared" si="1"/>
        <v>14264245.630000003</v>
      </c>
      <c r="G7" s="33">
        <f t="shared" si="1"/>
        <v>15916739.840000004</v>
      </c>
      <c r="H7" s="33">
        <f t="shared" si="1"/>
        <v>16721024.050000004</v>
      </c>
      <c r="I7" s="33">
        <f t="shared" si="1"/>
        <v>18212168.260000005</v>
      </c>
      <c r="J7" s="33">
        <f t="shared" si="1"/>
        <v>20453312.470000006</v>
      </c>
      <c r="K7" s="33">
        <f t="shared" si="1"/>
        <v>23640956.680000007</v>
      </c>
      <c r="L7" s="33">
        <f t="shared" si="1"/>
        <v>25198550.890000008</v>
      </c>
      <c r="M7" s="33">
        <f t="shared" si="1"/>
        <v>27927945.100000009</v>
      </c>
      <c r="N7" s="33">
        <f t="shared" si="1"/>
        <v>30657339.31000001</v>
      </c>
      <c r="O7" s="33"/>
    </row>
    <row r="8" spans="1:16" x14ac:dyDescent="0.2">
      <c r="A8" s="2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7"/>
      <c r="P8" s="6"/>
    </row>
    <row r="9" spans="1:16" x14ac:dyDescent="0.2">
      <c r="A9" s="27" t="s">
        <v>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8"/>
    </row>
    <row r="10" spans="1:16" x14ac:dyDescent="0.2">
      <c r="A10" s="21" t="s">
        <v>4</v>
      </c>
      <c r="B10" s="12">
        <v>0</v>
      </c>
      <c r="C10" s="12">
        <v>816140</v>
      </c>
      <c r="D10" s="12">
        <v>1250960</v>
      </c>
      <c r="E10" s="12">
        <v>1468680</v>
      </c>
      <c r="F10" s="12">
        <v>1901640</v>
      </c>
      <c r="G10" s="12">
        <v>1023430</v>
      </c>
      <c r="H10" s="12">
        <v>1710290</v>
      </c>
      <c r="I10" s="12">
        <v>2460290</v>
      </c>
      <c r="J10" s="12">
        <v>3436790</v>
      </c>
      <c r="K10" s="12">
        <v>1776740</v>
      </c>
      <c r="L10" s="12">
        <v>2948540</v>
      </c>
      <c r="M10" s="12">
        <v>2948540</v>
      </c>
      <c r="N10" s="12">
        <v>4118100</v>
      </c>
      <c r="O10" s="12">
        <f>SUM(C10:N10)</f>
        <v>25860140</v>
      </c>
    </row>
    <row r="11" spans="1:16" ht="22.5" x14ac:dyDescent="0.2">
      <c r="A11" s="9" t="s">
        <v>5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f>SUM(C11:N11)</f>
        <v>0</v>
      </c>
    </row>
    <row r="12" spans="1:16" x14ac:dyDescent="0.2">
      <c r="A12" s="9" t="s">
        <v>6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f>SUM(C12:N12)</f>
        <v>0</v>
      </c>
    </row>
    <row r="13" spans="1:16" ht="22.5" x14ac:dyDescent="0.2">
      <c r="A13" s="5" t="s">
        <v>7</v>
      </c>
      <c r="B13" s="10">
        <f>SUM(B10:B12)</f>
        <v>0</v>
      </c>
      <c r="C13" s="10">
        <f t="shared" ref="C13:O13" si="2">SUM(C10:C12)</f>
        <v>816140</v>
      </c>
      <c r="D13" s="10">
        <f t="shared" si="2"/>
        <v>1250960</v>
      </c>
      <c r="E13" s="10">
        <f t="shared" si="2"/>
        <v>1468680</v>
      </c>
      <c r="F13" s="10">
        <f t="shared" si="2"/>
        <v>1901640</v>
      </c>
      <c r="G13" s="10">
        <f t="shared" si="2"/>
        <v>1023430</v>
      </c>
      <c r="H13" s="10">
        <f t="shared" si="2"/>
        <v>1710290</v>
      </c>
      <c r="I13" s="10">
        <f t="shared" si="2"/>
        <v>2460290</v>
      </c>
      <c r="J13" s="10">
        <f t="shared" si="2"/>
        <v>3436790</v>
      </c>
      <c r="K13" s="10">
        <f t="shared" si="2"/>
        <v>1776740</v>
      </c>
      <c r="L13" s="10">
        <f t="shared" si="2"/>
        <v>2948540</v>
      </c>
      <c r="M13" s="10">
        <f t="shared" si="2"/>
        <v>2948540</v>
      </c>
      <c r="N13" s="10">
        <f t="shared" si="2"/>
        <v>4118100</v>
      </c>
      <c r="O13" s="10">
        <f t="shared" si="2"/>
        <v>25860140</v>
      </c>
    </row>
    <row r="14" spans="1:16" ht="22.5" x14ac:dyDescent="0.2">
      <c r="A14" s="13" t="s">
        <v>8</v>
      </c>
      <c r="B14" s="14">
        <f>(B7+B13)</f>
        <v>11385903</v>
      </c>
      <c r="C14" s="14">
        <f t="shared" ref="C14:O14" si="3">(C7+C13)</f>
        <v>12202043</v>
      </c>
      <c r="D14" s="14">
        <f t="shared" si="3"/>
        <v>13233857.210000001</v>
      </c>
      <c r="E14" s="14">
        <f t="shared" si="3"/>
        <v>14483391.420000002</v>
      </c>
      <c r="F14" s="14">
        <f t="shared" si="3"/>
        <v>16165885.630000003</v>
      </c>
      <c r="G14" s="14">
        <f t="shared" si="3"/>
        <v>16940169.840000004</v>
      </c>
      <c r="H14" s="14">
        <f t="shared" si="3"/>
        <v>18431314.050000004</v>
      </c>
      <c r="I14" s="14">
        <f t="shared" si="3"/>
        <v>20672458.260000005</v>
      </c>
      <c r="J14" s="14">
        <f t="shared" si="3"/>
        <v>23890102.470000006</v>
      </c>
      <c r="K14" s="14">
        <f t="shared" si="3"/>
        <v>25417696.680000007</v>
      </c>
      <c r="L14" s="14">
        <f t="shared" si="3"/>
        <v>28147090.890000008</v>
      </c>
      <c r="M14" s="14">
        <f t="shared" si="3"/>
        <v>30876485.100000009</v>
      </c>
      <c r="N14" s="14">
        <f t="shared" si="3"/>
        <v>34775439.31000001</v>
      </c>
      <c r="O14" s="14">
        <f t="shared" si="3"/>
        <v>25860140</v>
      </c>
    </row>
    <row r="15" spans="1:16" s="6" customFormat="1" x14ac:dyDescent="0.2">
      <c r="A15" s="2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0"/>
    </row>
    <row r="16" spans="1:16" x14ac:dyDescent="0.2">
      <c r="A16" s="26" t="s">
        <v>9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7"/>
    </row>
    <row r="17" spans="1:15" ht="22.5" x14ac:dyDescent="0.2">
      <c r="A17" s="21" t="s">
        <v>10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f>SUM(B17:N17)</f>
        <v>0</v>
      </c>
    </row>
    <row r="18" spans="1:15" x14ac:dyDescent="0.2">
      <c r="A18" s="9" t="s">
        <v>42</v>
      </c>
      <c r="B18" s="10">
        <v>0</v>
      </c>
      <c r="C18" s="10">
        <v>10000</v>
      </c>
      <c r="D18" s="10">
        <v>10000</v>
      </c>
      <c r="E18" s="10">
        <v>10000</v>
      </c>
      <c r="F18" s="10">
        <v>10000</v>
      </c>
      <c r="G18" s="10">
        <v>10000</v>
      </c>
      <c r="H18" s="10">
        <v>10000</v>
      </c>
      <c r="I18" s="10">
        <v>10000</v>
      </c>
      <c r="J18" s="10">
        <v>10000</v>
      </c>
      <c r="K18" s="10">
        <v>10000</v>
      </c>
      <c r="L18" s="10">
        <v>10000</v>
      </c>
      <c r="M18" s="10">
        <v>10000</v>
      </c>
      <c r="N18" s="10">
        <v>10000</v>
      </c>
      <c r="O18" s="12">
        <f t="shared" ref="O18:O37" si="4">SUM(B18:N18)</f>
        <v>120000</v>
      </c>
    </row>
    <row r="19" spans="1:15" x14ac:dyDescent="0.2">
      <c r="A19" s="9" t="s">
        <v>43</v>
      </c>
      <c r="B19" s="10">
        <v>0</v>
      </c>
      <c r="C19" s="10">
        <v>5000</v>
      </c>
      <c r="D19" s="10">
        <v>5000</v>
      </c>
      <c r="E19" s="10">
        <v>5000</v>
      </c>
      <c r="F19" s="10">
        <v>5000</v>
      </c>
      <c r="G19" s="10">
        <v>5000</v>
      </c>
      <c r="H19" s="10">
        <v>5000</v>
      </c>
      <c r="I19" s="10">
        <v>5000</v>
      </c>
      <c r="J19" s="10">
        <v>5000</v>
      </c>
      <c r="K19" s="10">
        <v>5000</v>
      </c>
      <c r="L19" s="10">
        <v>5000</v>
      </c>
      <c r="M19" s="10">
        <v>5000</v>
      </c>
      <c r="N19" s="10">
        <v>5000</v>
      </c>
      <c r="O19" s="12">
        <f t="shared" si="4"/>
        <v>60000</v>
      </c>
    </row>
    <row r="20" spans="1:15" ht="22.5" x14ac:dyDescent="0.2">
      <c r="A20" s="9" t="s">
        <v>37</v>
      </c>
      <c r="B20" s="10">
        <v>0</v>
      </c>
      <c r="C20" s="10">
        <v>120000</v>
      </c>
      <c r="D20" s="10">
        <v>120000</v>
      </c>
      <c r="E20" s="10">
        <v>120000</v>
      </c>
      <c r="F20" s="10">
        <v>120000</v>
      </c>
      <c r="G20" s="10">
        <v>120000</v>
      </c>
      <c r="H20" s="10">
        <v>120000</v>
      </c>
      <c r="I20" s="10">
        <v>120000</v>
      </c>
      <c r="J20" s="10">
        <v>120000</v>
      </c>
      <c r="K20" s="10">
        <v>120000</v>
      </c>
      <c r="L20" s="10">
        <v>120000</v>
      </c>
      <c r="M20" s="10">
        <v>120000</v>
      </c>
      <c r="N20" s="10">
        <v>120000</v>
      </c>
      <c r="O20" s="12">
        <f t="shared" si="4"/>
        <v>1440000</v>
      </c>
    </row>
    <row r="21" spans="1:15" ht="22.5" x14ac:dyDescent="0.2">
      <c r="A21" s="9" t="s">
        <v>38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2">
        <f t="shared" si="4"/>
        <v>0</v>
      </c>
    </row>
    <row r="22" spans="1:15" x14ac:dyDescent="0.2">
      <c r="A22" s="9" t="s">
        <v>11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2">
        <f t="shared" si="4"/>
        <v>0</v>
      </c>
    </row>
    <row r="23" spans="1:15" ht="22.5" x14ac:dyDescent="0.2">
      <c r="A23" s="9" t="s">
        <v>12</v>
      </c>
      <c r="B23" s="10">
        <v>0</v>
      </c>
      <c r="C23" s="10">
        <v>2000</v>
      </c>
      <c r="D23" s="10">
        <v>2000</v>
      </c>
      <c r="E23" s="10">
        <v>2000</v>
      </c>
      <c r="F23" s="10">
        <v>2000</v>
      </c>
      <c r="G23" s="10">
        <v>2000</v>
      </c>
      <c r="H23" s="10">
        <v>2000</v>
      </c>
      <c r="I23" s="10">
        <v>2000</v>
      </c>
      <c r="J23" s="10">
        <v>2000</v>
      </c>
      <c r="K23" s="10">
        <v>2000</v>
      </c>
      <c r="L23" s="10">
        <v>2000</v>
      </c>
      <c r="M23" s="10">
        <v>2000</v>
      </c>
      <c r="N23" s="10">
        <v>2000</v>
      </c>
      <c r="O23" s="12">
        <f t="shared" si="4"/>
        <v>24000</v>
      </c>
    </row>
    <row r="24" spans="1:15" x14ac:dyDescent="0.2">
      <c r="A24" s="9" t="s">
        <v>13</v>
      </c>
      <c r="B24" s="10">
        <v>0</v>
      </c>
      <c r="C24" s="10">
        <v>0</v>
      </c>
      <c r="D24" s="10">
        <v>0</v>
      </c>
      <c r="E24" s="10">
        <v>0</v>
      </c>
      <c r="F24" s="10">
        <v>5000</v>
      </c>
      <c r="G24" s="10">
        <v>0</v>
      </c>
      <c r="H24" s="10">
        <v>0</v>
      </c>
      <c r="I24" s="10">
        <v>0</v>
      </c>
      <c r="J24" s="10">
        <v>5000</v>
      </c>
      <c r="K24" s="10">
        <v>0</v>
      </c>
      <c r="L24" s="10">
        <v>0</v>
      </c>
      <c r="M24" s="10">
        <v>0</v>
      </c>
      <c r="N24" s="10">
        <v>5000</v>
      </c>
      <c r="O24" s="12">
        <f t="shared" si="4"/>
        <v>15000</v>
      </c>
    </row>
    <row r="25" spans="1:15" x14ac:dyDescent="0.2">
      <c r="A25" s="9" t="s">
        <v>14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2">
        <f t="shared" si="4"/>
        <v>0</v>
      </c>
    </row>
    <row r="26" spans="1:15" x14ac:dyDescent="0.2">
      <c r="A26" s="9" t="s">
        <v>15</v>
      </c>
      <c r="B26" s="10">
        <v>0</v>
      </c>
      <c r="C26" s="10">
        <v>1000</v>
      </c>
      <c r="D26" s="10">
        <v>1000</v>
      </c>
      <c r="E26" s="10">
        <v>1000</v>
      </c>
      <c r="F26" s="10">
        <v>1000</v>
      </c>
      <c r="G26" s="10">
        <v>1000</v>
      </c>
      <c r="H26" s="10">
        <v>1000</v>
      </c>
      <c r="I26" s="10">
        <v>1000</v>
      </c>
      <c r="J26" s="10">
        <v>1000</v>
      </c>
      <c r="K26" s="10">
        <v>1000</v>
      </c>
      <c r="L26" s="10">
        <v>1000</v>
      </c>
      <c r="M26" s="10">
        <v>1000</v>
      </c>
      <c r="N26" s="10">
        <v>1000</v>
      </c>
      <c r="O26" s="12">
        <f t="shared" si="4"/>
        <v>12000</v>
      </c>
    </row>
    <row r="27" spans="1:15" x14ac:dyDescent="0.2">
      <c r="A27" s="9" t="s">
        <v>16</v>
      </c>
      <c r="B27" s="10">
        <v>0</v>
      </c>
      <c r="C27" s="10">
        <v>0</v>
      </c>
      <c r="D27" s="10">
        <v>0</v>
      </c>
      <c r="E27" s="10">
        <v>0</v>
      </c>
      <c r="F27" s="10">
        <v>25000</v>
      </c>
      <c r="G27" s="10">
        <v>0</v>
      </c>
      <c r="H27" s="10">
        <v>0</v>
      </c>
      <c r="I27" s="10">
        <v>0</v>
      </c>
      <c r="J27" s="10">
        <v>25000</v>
      </c>
      <c r="K27" s="10">
        <v>0</v>
      </c>
      <c r="L27" s="10">
        <v>0</v>
      </c>
      <c r="M27" s="10">
        <v>0</v>
      </c>
      <c r="N27" s="10">
        <v>25000</v>
      </c>
      <c r="O27" s="12">
        <f t="shared" si="4"/>
        <v>75000</v>
      </c>
    </row>
    <row r="28" spans="1:15" x14ac:dyDescent="0.2">
      <c r="A28" s="9" t="s">
        <v>17</v>
      </c>
      <c r="B28" s="10">
        <v>0</v>
      </c>
      <c r="C28" s="10">
        <v>7999</v>
      </c>
      <c r="D28" s="10">
        <v>7999</v>
      </c>
      <c r="E28" s="10">
        <v>7999</v>
      </c>
      <c r="F28" s="10">
        <v>7999</v>
      </c>
      <c r="G28" s="10">
        <v>7999</v>
      </c>
      <c r="H28" s="10">
        <v>7999</v>
      </c>
      <c r="I28" s="10">
        <v>7999</v>
      </c>
      <c r="J28" s="10">
        <v>7999</v>
      </c>
      <c r="K28" s="10">
        <v>7999</v>
      </c>
      <c r="L28" s="10">
        <v>7999</v>
      </c>
      <c r="M28" s="10">
        <v>7999</v>
      </c>
      <c r="N28" s="10">
        <v>7999</v>
      </c>
      <c r="O28" s="12">
        <f t="shared" si="4"/>
        <v>95988</v>
      </c>
    </row>
    <row r="29" spans="1:15" x14ac:dyDescent="0.2">
      <c r="A29" s="9" t="s">
        <v>41</v>
      </c>
      <c r="B29" s="10">
        <v>0</v>
      </c>
      <c r="C29" s="10">
        <v>1299</v>
      </c>
      <c r="D29" s="10">
        <v>1299</v>
      </c>
      <c r="E29" s="10">
        <v>1299</v>
      </c>
      <c r="F29" s="10">
        <v>1299</v>
      </c>
      <c r="G29" s="10">
        <v>1299</v>
      </c>
      <c r="H29" s="10">
        <v>1299</v>
      </c>
      <c r="I29" s="10">
        <v>1299</v>
      </c>
      <c r="J29" s="10">
        <v>1299</v>
      </c>
      <c r="K29" s="10">
        <v>1299</v>
      </c>
      <c r="L29" s="10">
        <v>1299</v>
      </c>
      <c r="M29" s="10">
        <v>1299</v>
      </c>
      <c r="N29" s="10">
        <v>1299</v>
      </c>
      <c r="O29" s="12">
        <f t="shared" si="4"/>
        <v>15588</v>
      </c>
    </row>
    <row r="30" spans="1:15" x14ac:dyDescent="0.2">
      <c r="A30" s="9" t="s">
        <v>18</v>
      </c>
      <c r="B30" s="10">
        <v>0</v>
      </c>
      <c r="C30" s="10">
        <v>3500</v>
      </c>
      <c r="D30" s="10">
        <v>3500</v>
      </c>
      <c r="E30" s="10">
        <v>3500</v>
      </c>
      <c r="F30" s="10">
        <v>3500</v>
      </c>
      <c r="G30" s="10">
        <v>3500</v>
      </c>
      <c r="H30" s="10">
        <v>3500</v>
      </c>
      <c r="I30" s="10">
        <v>3500</v>
      </c>
      <c r="J30" s="10">
        <v>3500</v>
      </c>
      <c r="K30" s="10">
        <v>3500</v>
      </c>
      <c r="L30" s="10">
        <v>3500</v>
      </c>
      <c r="M30" s="10">
        <v>3500</v>
      </c>
      <c r="N30" s="10">
        <v>3500</v>
      </c>
      <c r="O30" s="12">
        <f t="shared" si="4"/>
        <v>42000</v>
      </c>
    </row>
    <row r="31" spans="1:15" x14ac:dyDescent="0.2">
      <c r="A31" s="9" t="s">
        <v>19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2">
        <f t="shared" si="4"/>
        <v>0</v>
      </c>
    </row>
    <row r="32" spans="1:15" ht="22.5" x14ac:dyDescent="0.2">
      <c r="A32" s="9" t="s">
        <v>20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2">
        <f t="shared" si="4"/>
        <v>0</v>
      </c>
    </row>
    <row r="33" spans="1:15" x14ac:dyDescent="0.2">
      <c r="A33" s="9" t="s">
        <v>21</v>
      </c>
      <c r="B33" s="10">
        <v>0</v>
      </c>
      <c r="C33" s="10">
        <v>4800</v>
      </c>
      <c r="D33" s="10">
        <v>4800</v>
      </c>
      <c r="E33" s="10">
        <v>4800</v>
      </c>
      <c r="F33" s="10">
        <v>4800</v>
      </c>
      <c r="G33" s="10">
        <v>4800</v>
      </c>
      <c r="H33" s="10">
        <v>4800</v>
      </c>
      <c r="I33" s="10">
        <v>4800</v>
      </c>
      <c r="J33" s="10">
        <v>4800</v>
      </c>
      <c r="K33" s="10">
        <v>4800</v>
      </c>
      <c r="L33" s="10">
        <v>4800</v>
      </c>
      <c r="M33" s="10">
        <v>4800</v>
      </c>
      <c r="N33" s="10">
        <v>4800</v>
      </c>
      <c r="O33" s="12">
        <f t="shared" si="4"/>
        <v>57600</v>
      </c>
    </row>
    <row r="34" spans="1:15" x14ac:dyDescent="0.2">
      <c r="A34" s="9" t="s">
        <v>44</v>
      </c>
      <c r="B34" s="10">
        <v>0</v>
      </c>
      <c r="C34" s="10">
        <v>10000</v>
      </c>
      <c r="D34" s="10">
        <v>10000</v>
      </c>
      <c r="E34" s="10">
        <v>10000</v>
      </c>
      <c r="F34" s="10">
        <v>10000</v>
      </c>
      <c r="G34" s="10">
        <v>10000</v>
      </c>
      <c r="H34" s="10">
        <v>10000</v>
      </c>
      <c r="I34" s="10">
        <v>10000</v>
      </c>
      <c r="J34" s="10">
        <v>10000</v>
      </c>
      <c r="K34" s="10">
        <v>10000</v>
      </c>
      <c r="L34" s="10">
        <v>10000</v>
      </c>
      <c r="M34" s="10">
        <v>10000</v>
      </c>
      <c r="N34" s="10">
        <v>10000</v>
      </c>
      <c r="O34" s="12">
        <f t="shared" si="4"/>
        <v>120000</v>
      </c>
    </row>
    <row r="35" spans="1:15" ht="22.5" x14ac:dyDescent="0.2">
      <c r="A35" s="9" t="s">
        <v>45</v>
      </c>
      <c r="B35" s="10">
        <v>0</v>
      </c>
      <c r="C35" s="10">
        <v>2000</v>
      </c>
      <c r="D35" s="10">
        <v>2000</v>
      </c>
      <c r="E35" s="10">
        <v>2000</v>
      </c>
      <c r="F35" s="10">
        <v>2000</v>
      </c>
      <c r="G35" s="10">
        <v>2000</v>
      </c>
      <c r="H35" s="10">
        <v>2000</v>
      </c>
      <c r="I35" s="10">
        <v>2000</v>
      </c>
      <c r="J35" s="10">
        <v>2000</v>
      </c>
      <c r="K35" s="10">
        <v>2000</v>
      </c>
      <c r="L35" s="10">
        <v>2000</v>
      </c>
      <c r="M35" s="10">
        <v>2000</v>
      </c>
      <c r="N35" s="10">
        <v>2000</v>
      </c>
      <c r="O35" s="12">
        <f t="shared" si="4"/>
        <v>24000</v>
      </c>
    </row>
    <row r="36" spans="1:15" x14ac:dyDescent="0.2">
      <c r="A36" s="9" t="s">
        <v>46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2">
        <f t="shared" si="4"/>
        <v>0</v>
      </c>
    </row>
    <row r="37" spans="1:15" x14ac:dyDescent="0.2">
      <c r="A37" s="9" t="s">
        <v>22</v>
      </c>
      <c r="B37" s="10">
        <v>0</v>
      </c>
      <c r="C37" s="10">
        <v>15000</v>
      </c>
      <c r="D37" s="10">
        <v>15000</v>
      </c>
      <c r="E37" s="10">
        <v>15000</v>
      </c>
      <c r="F37" s="10">
        <v>15000</v>
      </c>
      <c r="G37" s="10">
        <v>15000</v>
      </c>
      <c r="H37" s="10">
        <v>15000</v>
      </c>
      <c r="I37" s="10">
        <v>15000</v>
      </c>
      <c r="J37" s="10">
        <v>15000</v>
      </c>
      <c r="K37" s="10">
        <v>15000</v>
      </c>
      <c r="L37" s="10">
        <v>15000</v>
      </c>
      <c r="M37" s="10">
        <v>15000</v>
      </c>
      <c r="N37" s="10">
        <v>15000</v>
      </c>
      <c r="O37" s="12">
        <f t="shared" si="4"/>
        <v>180000</v>
      </c>
    </row>
    <row r="38" spans="1:15" x14ac:dyDescent="0.2">
      <c r="A38" s="5" t="s">
        <v>23</v>
      </c>
      <c r="B38" s="10">
        <f>SUM(B17:B37)</f>
        <v>0</v>
      </c>
      <c r="C38" s="10">
        <f t="shared" ref="C38:O38" si="5">SUM(C17:C37)</f>
        <v>182598</v>
      </c>
      <c r="D38" s="10">
        <f t="shared" si="5"/>
        <v>182598</v>
      </c>
      <c r="E38" s="10">
        <f t="shared" si="5"/>
        <v>182598</v>
      </c>
      <c r="F38" s="10">
        <f t="shared" si="5"/>
        <v>212598</v>
      </c>
      <c r="G38" s="10">
        <f t="shared" si="5"/>
        <v>182598</v>
      </c>
      <c r="H38" s="10">
        <f t="shared" si="5"/>
        <v>182598</v>
      </c>
      <c r="I38" s="10">
        <f t="shared" si="5"/>
        <v>182598</v>
      </c>
      <c r="J38" s="10">
        <f t="shared" si="5"/>
        <v>212598</v>
      </c>
      <c r="K38" s="10">
        <f t="shared" si="5"/>
        <v>182598</v>
      </c>
      <c r="L38" s="10">
        <f t="shared" si="5"/>
        <v>182598</v>
      </c>
      <c r="M38" s="10">
        <f t="shared" si="5"/>
        <v>182598</v>
      </c>
      <c r="N38" s="10">
        <f t="shared" si="5"/>
        <v>212598</v>
      </c>
      <c r="O38" s="10">
        <f t="shared" si="5"/>
        <v>2281176</v>
      </c>
    </row>
    <row r="39" spans="1:15" x14ac:dyDescent="0.2">
      <c r="A39" s="9" t="s">
        <v>24</v>
      </c>
      <c r="B39" s="10">
        <v>0</v>
      </c>
      <c r="C39" s="39">
        <v>36547.79</v>
      </c>
      <c r="D39" s="39">
        <v>36547.79</v>
      </c>
      <c r="E39" s="39">
        <v>36547.79</v>
      </c>
      <c r="F39" s="39">
        <v>36547.79</v>
      </c>
      <c r="G39" s="39">
        <v>36547.79</v>
      </c>
      <c r="H39" s="39">
        <v>36547.79</v>
      </c>
      <c r="I39" s="39">
        <v>36547.79</v>
      </c>
      <c r="J39" s="39">
        <v>36547.79</v>
      </c>
      <c r="K39" s="39">
        <v>36547.79</v>
      </c>
      <c r="L39" s="39">
        <v>36547.79</v>
      </c>
      <c r="M39" s="39">
        <v>36547.79</v>
      </c>
      <c r="N39" s="39">
        <v>36547.79</v>
      </c>
      <c r="O39" s="10">
        <f>SUM(B39:N39)</f>
        <v>438573.47999999992</v>
      </c>
    </row>
    <row r="40" spans="1:15" ht="22.5" x14ac:dyDescent="0.2">
      <c r="A40" s="9" t="s">
        <v>25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f t="shared" ref="O40:O43" si="6">SUM(B40:N40)</f>
        <v>0</v>
      </c>
    </row>
    <row r="41" spans="1:15" x14ac:dyDescent="0.2">
      <c r="A41" s="9" t="s">
        <v>26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f t="shared" si="6"/>
        <v>0</v>
      </c>
    </row>
    <row r="42" spans="1:15" ht="22.5" x14ac:dyDescent="0.2">
      <c r="A42" s="9" t="s">
        <v>27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f t="shared" si="6"/>
        <v>0</v>
      </c>
    </row>
    <row r="43" spans="1:15" x14ac:dyDescent="0.2">
      <c r="A43" s="9" t="s">
        <v>39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f t="shared" si="6"/>
        <v>0</v>
      </c>
    </row>
    <row r="44" spans="1:15" ht="22.5" x14ac:dyDescent="0.2">
      <c r="A44" s="5" t="s">
        <v>28</v>
      </c>
      <c r="B44" s="10">
        <f>SUM(B38:B43)</f>
        <v>0</v>
      </c>
      <c r="C44" s="10">
        <f t="shared" ref="C44:O44" si="7">SUM(C38:C43)</f>
        <v>219145.79</v>
      </c>
      <c r="D44" s="10">
        <f t="shared" si="7"/>
        <v>219145.79</v>
      </c>
      <c r="E44" s="10">
        <f t="shared" si="7"/>
        <v>219145.79</v>
      </c>
      <c r="F44" s="10">
        <f t="shared" si="7"/>
        <v>249145.79</v>
      </c>
      <c r="G44" s="10">
        <f t="shared" si="7"/>
        <v>219145.79</v>
      </c>
      <c r="H44" s="10">
        <f t="shared" si="7"/>
        <v>219145.79</v>
      </c>
      <c r="I44" s="10">
        <f t="shared" si="7"/>
        <v>219145.79</v>
      </c>
      <c r="J44" s="10">
        <f t="shared" si="7"/>
        <v>249145.79</v>
      </c>
      <c r="K44" s="10">
        <f t="shared" si="7"/>
        <v>219145.79</v>
      </c>
      <c r="L44" s="10">
        <f t="shared" si="7"/>
        <v>219145.79</v>
      </c>
      <c r="M44" s="10">
        <f t="shared" si="7"/>
        <v>219145.79</v>
      </c>
      <c r="N44" s="10">
        <f t="shared" si="7"/>
        <v>249145.79</v>
      </c>
      <c r="O44" s="10">
        <f t="shared" si="7"/>
        <v>2719749.48</v>
      </c>
    </row>
    <row r="45" spans="1:15" ht="22.5" x14ac:dyDescent="0.2">
      <c r="A45" s="5" t="s">
        <v>1</v>
      </c>
      <c r="B45" s="14">
        <f>(B14-B44)</f>
        <v>11385903</v>
      </c>
      <c r="C45" s="14">
        <f t="shared" ref="C45:O45" si="8">(C14-C44)</f>
        <v>11982897.210000001</v>
      </c>
      <c r="D45" s="14">
        <f t="shared" si="8"/>
        <v>13014711.420000002</v>
      </c>
      <c r="E45" s="14">
        <f t="shared" si="8"/>
        <v>14264245.630000003</v>
      </c>
      <c r="F45" s="14">
        <f t="shared" si="8"/>
        <v>15916739.840000004</v>
      </c>
      <c r="G45" s="14">
        <f t="shared" si="8"/>
        <v>16721024.050000004</v>
      </c>
      <c r="H45" s="14">
        <f t="shared" si="8"/>
        <v>18212168.260000005</v>
      </c>
      <c r="I45" s="14">
        <f t="shared" si="8"/>
        <v>20453312.470000006</v>
      </c>
      <c r="J45" s="14">
        <f t="shared" si="8"/>
        <v>23640956.680000007</v>
      </c>
      <c r="K45" s="14">
        <f t="shared" si="8"/>
        <v>25198550.890000008</v>
      </c>
      <c r="L45" s="14">
        <f t="shared" si="8"/>
        <v>27927945.100000009</v>
      </c>
      <c r="M45" s="14">
        <f t="shared" si="8"/>
        <v>30657339.31000001</v>
      </c>
      <c r="N45" s="14">
        <f t="shared" si="8"/>
        <v>34526293.520000011</v>
      </c>
      <c r="O45" s="14">
        <f t="shared" si="8"/>
        <v>23140390.52</v>
      </c>
    </row>
    <row r="46" spans="1:15" x14ac:dyDescent="0.2">
      <c r="A46" s="15"/>
      <c r="B46" s="23"/>
      <c r="C46" s="23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3"/>
    </row>
    <row r="47" spans="1:15" x14ac:dyDescent="0.2">
      <c r="A47" s="30" t="s">
        <v>35</v>
      </c>
      <c r="B47" s="22"/>
      <c r="C47" s="24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9"/>
    </row>
    <row r="48" spans="1:15" x14ac:dyDescent="0.2">
      <c r="A48" s="9" t="s">
        <v>49</v>
      </c>
      <c r="B48" s="10"/>
      <c r="C48" s="10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">
      <c r="A49" s="9" t="s">
        <v>29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22.5" x14ac:dyDescent="0.2">
      <c r="A50" s="9" t="s">
        <v>30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22.5" x14ac:dyDescent="0.2">
      <c r="A51" s="9" t="s">
        <v>31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ht="22.5" x14ac:dyDescent="0.2">
      <c r="A52" s="9" t="s">
        <v>32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">
      <c r="A53" s="9" t="s">
        <v>36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3" sqref="A3"/>
    </sheetView>
  </sheetViews>
  <sheetFormatPr defaultRowHeight="11.25" x14ac:dyDescent="0.2"/>
  <cols>
    <col min="1" max="1" width="20.33203125" style="1" customWidth="1"/>
    <col min="2" max="15" width="9.83203125" customWidth="1"/>
  </cols>
  <sheetData>
    <row r="1" spans="1:16" s="2" customFormat="1" ht="20.25" x14ac:dyDescent="0.3">
      <c r="A1" s="38" t="s">
        <v>40</v>
      </c>
    </row>
    <row r="2" spans="1:16" s="2" customFormat="1" ht="15" x14ac:dyDescent="0.2">
      <c r="A2" s="3" t="s">
        <v>50</v>
      </c>
    </row>
    <row r="3" spans="1:16" s="2" customFormat="1" ht="15" x14ac:dyDescent="0.2">
      <c r="A3" s="3"/>
    </row>
    <row r="4" spans="1:16" s="2" customFormat="1" ht="12.75" x14ac:dyDescent="0.2">
      <c r="A4" s="32" t="s">
        <v>34</v>
      </c>
      <c r="B4" s="31">
        <v>42887</v>
      </c>
    </row>
    <row r="5" spans="1:16" s="2" customFormat="1" ht="15" x14ac:dyDescent="0.2">
      <c r="A5" s="3"/>
      <c r="G5" s="8"/>
      <c r="I5" s="7"/>
      <c r="J5" s="7"/>
      <c r="K5" s="7"/>
    </row>
    <row r="6" spans="1:16" s="37" customFormat="1" ht="33.75" x14ac:dyDescent="0.2">
      <c r="A6" s="4"/>
      <c r="B6" s="34" t="s">
        <v>33</v>
      </c>
      <c r="C6" s="35">
        <f>B4</f>
        <v>42887</v>
      </c>
      <c r="D6" s="35">
        <f>DATE(YEAR(C6),MONTH(C6)+1,1)</f>
        <v>42917</v>
      </c>
      <c r="E6" s="35">
        <f t="shared" ref="E6:N6" si="0">DATE(YEAR(D6),MONTH(D6)+1,1)</f>
        <v>42948</v>
      </c>
      <c r="F6" s="35">
        <f t="shared" si="0"/>
        <v>42979</v>
      </c>
      <c r="G6" s="35">
        <f t="shared" si="0"/>
        <v>43009</v>
      </c>
      <c r="H6" s="35">
        <f t="shared" si="0"/>
        <v>43040</v>
      </c>
      <c r="I6" s="35">
        <f t="shared" si="0"/>
        <v>43070</v>
      </c>
      <c r="J6" s="35">
        <f t="shared" si="0"/>
        <v>43101</v>
      </c>
      <c r="K6" s="35">
        <f t="shared" si="0"/>
        <v>43132</v>
      </c>
      <c r="L6" s="35">
        <f t="shared" si="0"/>
        <v>43160</v>
      </c>
      <c r="M6" s="35">
        <f t="shared" si="0"/>
        <v>43191</v>
      </c>
      <c r="N6" s="35">
        <f t="shared" si="0"/>
        <v>43221</v>
      </c>
      <c r="O6" s="36" t="s">
        <v>0</v>
      </c>
    </row>
    <row r="7" spans="1:16" ht="33.75" x14ac:dyDescent="0.2">
      <c r="A7" s="13" t="s">
        <v>2</v>
      </c>
      <c r="B7" s="14">
        <v>34526294</v>
      </c>
      <c r="C7" s="33">
        <f>B45</f>
        <v>34526294</v>
      </c>
      <c r="D7" s="33">
        <f t="shared" ref="D7:N7" si="1">C45</f>
        <v>35566976</v>
      </c>
      <c r="E7" s="33">
        <f t="shared" si="1"/>
        <v>37258958</v>
      </c>
      <c r="F7" s="33">
        <f t="shared" si="1"/>
        <v>39276900</v>
      </c>
      <c r="G7" s="33">
        <f t="shared" si="1"/>
        <v>41994882</v>
      </c>
      <c r="H7" s="33">
        <f t="shared" si="1"/>
        <v>43648754</v>
      </c>
      <c r="I7" s="33">
        <f t="shared" si="1"/>
        <v>46531686</v>
      </c>
      <c r="J7" s="33">
        <f t="shared" si="1"/>
        <v>50764618</v>
      </c>
      <c r="K7" s="33">
        <f t="shared" si="1"/>
        <v>56725250</v>
      </c>
      <c r="L7" s="33">
        <f t="shared" si="1"/>
        <v>59493432</v>
      </c>
      <c r="M7" s="33">
        <f t="shared" si="1"/>
        <v>64214614</v>
      </c>
      <c r="N7" s="33">
        <f t="shared" si="1"/>
        <v>68935796</v>
      </c>
      <c r="O7" s="33"/>
    </row>
    <row r="8" spans="1:16" x14ac:dyDescent="0.2">
      <c r="A8" s="2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7"/>
      <c r="P8" s="6"/>
    </row>
    <row r="9" spans="1:16" x14ac:dyDescent="0.2">
      <c r="A9" s="27" t="s">
        <v>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8"/>
    </row>
    <row r="10" spans="1:16" x14ac:dyDescent="0.2">
      <c r="A10" s="21" t="s">
        <v>4</v>
      </c>
      <c r="B10" s="12">
        <v>0</v>
      </c>
      <c r="C10" s="12">
        <v>1223280</v>
      </c>
      <c r="D10" s="12">
        <v>1874580</v>
      </c>
      <c r="E10" s="12">
        <v>2200540</v>
      </c>
      <c r="F10" s="12">
        <v>2930580</v>
      </c>
      <c r="G10" s="12">
        <v>1836470</v>
      </c>
      <c r="H10" s="12">
        <v>3065530</v>
      </c>
      <c r="I10" s="12">
        <v>4415530</v>
      </c>
      <c r="J10" s="12">
        <v>6173230</v>
      </c>
      <c r="K10" s="12">
        <v>2950780</v>
      </c>
      <c r="L10" s="12">
        <v>4903780</v>
      </c>
      <c r="M10" s="12">
        <v>4903780</v>
      </c>
      <c r="N10" s="12">
        <v>6854540</v>
      </c>
      <c r="O10" s="12">
        <f>SUM(C10:N10)</f>
        <v>43332620</v>
      </c>
    </row>
    <row r="11" spans="1:16" ht="22.5" x14ac:dyDescent="0.2">
      <c r="A11" s="9" t="s">
        <v>5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2">
        <f t="shared" ref="O11:O12" si="2">SUM(C11:N11)</f>
        <v>0</v>
      </c>
    </row>
    <row r="12" spans="1:16" x14ac:dyDescent="0.2">
      <c r="A12" s="9" t="s">
        <v>6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2">
        <f t="shared" si="2"/>
        <v>0</v>
      </c>
    </row>
    <row r="13" spans="1:16" ht="22.5" x14ac:dyDescent="0.2">
      <c r="A13" s="5" t="s">
        <v>7</v>
      </c>
      <c r="B13" s="10">
        <f>SUM(B10:B12)</f>
        <v>0</v>
      </c>
      <c r="C13" s="10">
        <f t="shared" ref="C13:O13" si="3">SUM(C10:C12)</f>
        <v>1223280</v>
      </c>
      <c r="D13" s="10">
        <f t="shared" si="3"/>
        <v>1874580</v>
      </c>
      <c r="E13" s="10">
        <f t="shared" si="3"/>
        <v>2200540</v>
      </c>
      <c r="F13" s="10">
        <f t="shared" si="3"/>
        <v>2930580</v>
      </c>
      <c r="G13" s="10">
        <f t="shared" si="3"/>
        <v>1836470</v>
      </c>
      <c r="H13" s="10">
        <f t="shared" si="3"/>
        <v>3065530</v>
      </c>
      <c r="I13" s="10">
        <f t="shared" si="3"/>
        <v>4415530</v>
      </c>
      <c r="J13" s="10">
        <f t="shared" si="3"/>
        <v>6173230</v>
      </c>
      <c r="K13" s="10">
        <f t="shared" si="3"/>
        <v>2950780</v>
      </c>
      <c r="L13" s="10">
        <f t="shared" si="3"/>
        <v>4903780</v>
      </c>
      <c r="M13" s="10">
        <f t="shared" si="3"/>
        <v>4903780</v>
      </c>
      <c r="N13" s="10">
        <f t="shared" si="3"/>
        <v>6854540</v>
      </c>
      <c r="O13" s="10">
        <f t="shared" si="3"/>
        <v>43332620</v>
      </c>
    </row>
    <row r="14" spans="1:16" ht="22.5" x14ac:dyDescent="0.2">
      <c r="A14" s="13" t="s">
        <v>8</v>
      </c>
      <c r="B14" s="14">
        <f>(B7+B13)</f>
        <v>34526294</v>
      </c>
      <c r="C14" s="14">
        <f t="shared" ref="C14:O14" si="4">(C7+C13)</f>
        <v>35749574</v>
      </c>
      <c r="D14" s="14">
        <f t="shared" si="4"/>
        <v>37441556</v>
      </c>
      <c r="E14" s="14">
        <f t="shared" si="4"/>
        <v>39459498</v>
      </c>
      <c r="F14" s="14">
        <f t="shared" si="4"/>
        <v>42207480</v>
      </c>
      <c r="G14" s="14">
        <f t="shared" si="4"/>
        <v>43831352</v>
      </c>
      <c r="H14" s="14">
        <f t="shared" si="4"/>
        <v>46714284</v>
      </c>
      <c r="I14" s="14">
        <f t="shared" si="4"/>
        <v>50947216</v>
      </c>
      <c r="J14" s="14">
        <f t="shared" si="4"/>
        <v>56937848</v>
      </c>
      <c r="K14" s="14">
        <f t="shared" si="4"/>
        <v>59676030</v>
      </c>
      <c r="L14" s="14">
        <f t="shared" si="4"/>
        <v>64397212</v>
      </c>
      <c r="M14" s="14">
        <f t="shared" si="4"/>
        <v>69118394</v>
      </c>
      <c r="N14" s="14">
        <f t="shared" si="4"/>
        <v>75790336</v>
      </c>
      <c r="O14" s="14">
        <f t="shared" si="4"/>
        <v>43332620</v>
      </c>
    </row>
    <row r="15" spans="1:16" s="6" customFormat="1" x14ac:dyDescent="0.2">
      <c r="A15" s="2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0"/>
    </row>
    <row r="16" spans="1:16" x14ac:dyDescent="0.2">
      <c r="A16" s="26" t="s">
        <v>9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7"/>
    </row>
    <row r="17" spans="1:15" ht="22.5" x14ac:dyDescent="0.2">
      <c r="A17" s="21" t="s">
        <v>10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</row>
    <row r="18" spans="1:15" x14ac:dyDescent="0.2">
      <c r="A18" s="9" t="s">
        <v>42</v>
      </c>
      <c r="B18" s="10">
        <v>0</v>
      </c>
      <c r="C18" s="10">
        <v>5000</v>
      </c>
      <c r="D18" s="10">
        <v>5000</v>
      </c>
      <c r="E18" s="10">
        <v>5000</v>
      </c>
      <c r="F18" s="10">
        <v>5000</v>
      </c>
      <c r="G18" s="10">
        <v>5000</v>
      </c>
      <c r="H18" s="10">
        <v>5000</v>
      </c>
      <c r="I18" s="10">
        <v>5000</v>
      </c>
      <c r="J18" s="10">
        <v>5000</v>
      </c>
      <c r="K18" s="10">
        <v>5000</v>
      </c>
      <c r="L18" s="10">
        <v>5000</v>
      </c>
      <c r="M18" s="10">
        <v>5000</v>
      </c>
      <c r="N18" s="10">
        <v>5000</v>
      </c>
      <c r="O18" s="10">
        <v>120000</v>
      </c>
    </row>
    <row r="19" spans="1:15" x14ac:dyDescent="0.2">
      <c r="A19" s="9" t="s">
        <v>43</v>
      </c>
      <c r="B19" s="10">
        <v>0</v>
      </c>
      <c r="C19" s="10">
        <v>2000</v>
      </c>
      <c r="D19" s="10">
        <v>2000</v>
      </c>
      <c r="E19" s="10">
        <v>2000</v>
      </c>
      <c r="F19" s="10">
        <v>2000</v>
      </c>
      <c r="G19" s="10">
        <v>2000</v>
      </c>
      <c r="H19" s="10">
        <v>2000</v>
      </c>
      <c r="I19" s="10">
        <v>2000</v>
      </c>
      <c r="J19" s="10">
        <v>2000</v>
      </c>
      <c r="K19" s="10">
        <v>2000</v>
      </c>
      <c r="L19" s="10">
        <v>2000</v>
      </c>
      <c r="M19" s="10">
        <v>2000</v>
      </c>
      <c r="N19" s="10">
        <v>2000</v>
      </c>
      <c r="O19" s="10">
        <v>60000</v>
      </c>
    </row>
    <row r="20" spans="1:15" ht="22.5" x14ac:dyDescent="0.2">
      <c r="A20" s="9" t="s">
        <v>37</v>
      </c>
      <c r="B20" s="10">
        <v>0</v>
      </c>
      <c r="C20" s="10">
        <v>120000</v>
      </c>
      <c r="D20" s="10">
        <v>120000</v>
      </c>
      <c r="E20" s="10">
        <v>120000</v>
      </c>
      <c r="F20" s="10">
        <v>120000</v>
      </c>
      <c r="G20" s="10">
        <v>120000</v>
      </c>
      <c r="H20" s="10">
        <v>120000</v>
      </c>
      <c r="I20" s="10">
        <v>120000</v>
      </c>
      <c r="J20" s="10">
        <v>120000</v>
      </c>
      <c r="K20" s="10">
        <v>120000</v>
      </c>
      <c r="L20" s="10">
        <v>120000</v>
      </c>
      <c r="M20" s="10">
        <v>120000</v>
      </c>
      <c r="N20" s="10">
        <v>120000</v>
      </c>
      <c r="O20" s="10">
        <v>1440000</v>
      </c>
    </row>
    <row r="21" spans="1:15" ht="22.5" x14ac:dyDescent="0.2">
      <c r="A21" s="9" t="s">
        <v>38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</row>
    <row r="22" spans="1:15" x14ac:dyDescent="0.2">
      <c r="A22" s="9" t="s">
        <v>11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</row>
    <row r="23" spans="1:15" ht="22.5" x14ac:dyDescent="0.2">
      <c r="A23" s="9" t="s">
        <v>12</v>
      </c>
      <c r="B23" s="10">
        <v>0</v>
      </c>
      <c r="C23" s="10">
        <v>2000</v>
      </c>
      <c r="D23" s="10">
        <v>2000</v>
      </c>
      <c r="E23" s="10">
        <v>2000</v>
      </c>
      <c r="F23" s="10">
        <v>2000</v>
      </c>
      <c r="G23" s="10">
        <v>2000</v>
      </c>
      <c r="H23" s="10">
        <v>2000</v>
      </c>
      <c r="I23" s="10">
        <v>2000</v>
      </c>
      <c r="J23" s="10">
        <v>2000</v>
      </c>
      <c r="K23" s="10">
        <v>2000</v>
      </c>
      <c r="L23" s="10">
        <v>2000</v>
      </c>
      <c r="M23" s="10">
        <v>2000</v>
      </c>
      <c r="N23" s="10">
        <v>2000</v>
      </c>
      <c r="O23" s="10">
        <v>24000</v>
      </c>
    </row>
    <row r="24" spans="1:15" x14ac:dyDescent="0.2">
      <c r="A24" s="9" t="s">
        <v>13</v>
      </c>
      <c r="B24" s="10">
        <v>0</v>
      </c>
      <c r="C24" s="10">
        <v>0</v>
      </c>
      <c r="D24" s="10">
        <v>0</v>
      </c>
      <c r="E24" s="10">
        <v>0</v>
      </c>
      <c r="F24" s="10">
        <v>5000</v>
      </c>
      <c r="G24" s="10">
        <v>0</v>
      </c>
      <c r="H24" s="10">
        <v>0</v>
      </c>
      <c r="I24" s="10">
        <v>0</v>
      </c>
      <c r="J24" s="10">
        <v>5000</v>
      </c>
      <c r="K24" s="10">
        <v>0</v>
      </c>
      <c r="L24" s="10">
        <v>0</v>
      </c>
      <c r="M24" s="10">
        <v>0</v>
      </c>
      <c r="N24" s="10">
        <v>5000</v>
      </c>
      <c r="O24" s="10">
        <v>15000</v>
      </c>
    </row>
    <row r="25" spans="1:15" x14ac:dyDescent="0.2">
      <c r="A25" s="9" t="s">
        <v>14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</row>
    <row r="26" spans="1:15" x14ac:dyDescent="0.2">
      <c r="A26" s="9" t="s">
        <v>15</v>
      </c>
      <c r="B26" s="10">
        <v>0</v>
      </c>
      <c r="C26" s="10">
        <v>1000</v>
      </c>
      <c r="D26" s="10">
        <v>1000</v>
      </c>
      <c r="E26" s="10">
        <v>1000</v>
      </c>
      <c r="F26" s="10">
        <v>1000</v>
      </c>
      <c r="G26" s="10">
        <v>1000</v>
      </c>
      <c r="H26" s="10">
        <v>1000</v>
      </c>
      <c r="I26" s="10">
        <v>1000</v>
      </c>
      <c r="J26" s="10">
        <v>1000</v>
      </c>
      <c r="K26" s="10">
        <v>1000</v>
      </c>
      <c r="L26" s="10">
        <v>1000</v>
      </c>
      <c r="M26" s="10">
        <v>1000</v>
      </c>
      <c r="N26" s="10">
        <v>1000</v>
      </c>
      <c r="O26" s="10">
        <v>12000</v>
      </c>
    </row>
    <row r="27" spans="1:15" x14ac:dyDescent="0.2">
      <c r="A27" s="9" t="s">
        <v>16</v>
      </c>
      <c r="B27" s="10">
        <v>0</v>
      </c>
      <c r="C27" s="10">
        <v>0</v>
      </c>
      <c r="D27" s="10">
        <v>0</v>
      </c>
      <c r="E27" s="10">
        <v>0</v>
      </c>
      <c r="F27" s="10">
        <v>25000</v>
      </c>
      <c r="G27" s="10">
        <v>0</v>
      </c>
      <c r="H27" s="10">
        <v>0</v>
      </c>
      <c r="I27" s="10">
        <v>0</v>
      </c>
      <c r="J27" s="10">
        <v>25000</v>
      </c>
      <c r="K27" s="10">
        <v>0</v>
      </c>
      <c r="L27" s="10">
        <v>0</v>
      </c>
      <c r="M27" s="10">
        <v>0</v>
      </c>
      <c r="N27" s="10">
        <v>25000</v>
      </c>
      <c r="O27" s="10">
        <v>75000</v>
      </c>
    </row>
    <row r="28" spans="1:15" x14ac:dyDescent="0.2">
      <c r="A28" s="9" t="s">
        <v>17</v>
      </c>
      <c r="B28" s="10">
        <v>0</v>
      </c>
      <c r="C28" s="10">
        <v>7999</v>
      </c>
      <c r="D28" s="10">
        <v>7999</v>
      </c>
      <c r="E28" s="10">
        <v>7999</v>
      </c>
      <c r="F28" s="10">
        <v>7999</v>
      </c>
      <c r="G28" s="10">
        <v>7999</v>
      </c>
      <c r="H28" s="10">
        <v>7999</v>
      </c>
      <c r="I28" s="10">
        <v>7999</v>
      </c>
      <c r="J28" s="10">
        <v>7999</v>
      </c>
      <c r="K28" s="10">
        <v>7999</v>
      </c>
      <c r="L28" s="10">
        <v>7999</v>
      </c>
      <c r="M28" s="10">
        <v>7999</v>
      </c>
      <c r="N28" s="10">
        <v>7999</v>
      </c>
      <c r="O28" s="10">
        <v>95988</v>
      </c>
    </row>
    <row r="29" spans="1:15" x14ac:dyDescent="0.2">
      <c r="A29" s="9" t="s">
        <v>41</v>
      </c>
      <c r="B29" s="10">
        <v>0</v>
      </c>
      <c r="C29" s="10">
        <v>1299</v>
      </c>
      <c r="D29" s="10">
        <v>1299</v>
      </c>
      <c r="E29" s="10">
        <v>1299</v>
      </c>
      <c r="F29" s="10">
        <v>1299</v>
      </c>
      <c r="G29" s="10">
        <v>1299</v>
      </c>
      <c r="H29" s="10">
        <v>1299</v>
      </c>
      <c r="I29" s="10">
        <v>1299</v>
      </c>
      <c r="J29" s="10">
        <v>1299</v>
      </c>
      <c r="K29" s="10">
        <v>1299</v>
      </c>
      <c r="L29" s="10">
        <v>1299</v>
      </c>
      <c r="M29" s="10">
        <v>1299</v>
      </c>
      <c r="N29" s="10">
        <v>1299</v>
      </c>
      <c r="O29" s="10">
        <v>15588</v>
      </c>
    </row>
    <row r="30" spans="1:15" x14ac:dyDescent="0.2">
      <c r="A30" s="9" t="s">
        <v>18</v>
      </c>
      <c r="B30" s="10">
        <v>0</v>
      </c>
      <c r="C30" s="10">
        <v>3500</v>
      </c>
      <c r="D30" s="10">
        <v>3500</v>
      </c>
      <c r="E30" s="10">
        <v>3500</v>
      </c>
      <c r="F30" s="10">
        <v>3500</v>
      </c>
      <c r="G30" s="10">
        <v>3500</v>
      </c>
      <c r="H30" s="10">
        <v>3500</v>
      </c>
      <c r="I30" s="10">
        <v>3500</v>
      </c>
      <c r="J30" s="10">
        <v>3500</v>
      </c>
      <c r="K30" s="10">
        <v>3500</v>
      </c>
      <c r="L30" s="10">
        <v>3500</v>
      </c>
      <c r="M30" s="10">
        <v>3500</v>
      </c>
      <c r="N30" s="10">
        <v>3500</v>
      </c>
      <c r="O30" s="10">
        <v>42000</v>
      </c>
    </row>
    <row r="31" spans="1:15" x14ac:dyDescent="0.2">
      <c r="A31" s="9" t="s">
        <v>19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</row>
    <row r="32" spans="1:15" ht="22.5" x14ac:dyDescent="0.2">
      <c r="A32" s="9" t="s">
        <v>20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</row>
    <row r="33" spans="1:15" x14ac:dyDescent="0.2">
      <c r="A33" s="9" t="s">
        <v>21</v>
      </c>
      <c r="B33" s="10">
        <v>0</v>
      </c>
      <c r="C33" s="10">
        <v>4800</v>
      </c>
      <c r="D33" s="10">
        <v>4800</v>
      </c>
      <c r="E33" s="10">
        <v>4800</v>
      </c>
      <c r="F33" s="10">
        <v>4800</v>
      </c>
      <c r="G33" s="10">
        <v>4800</v>
      </c>
      <c r="H33" s="10">
        <v>4800</v>
      </c>
      <c r="I33" s="10">
        <v>4800</v>
      </c>
      <c r="J33" s="10">
        <v>4800</v>
      </c>
      <c r="K33" s="10">
        <v>4800</v>
      </c>
      <c r="L33" s="10">
        <v>4800</v>
      </c>
      <c r="M33" s="10">
        <v>4800</v>
      </c>
      <c r="N33" s="10">
        <v>4800</v>
      </c>
      <c r="O33" s="10">
        <v>57600</v>
      </c>
    </row>
    <row r="34" spans="1:15" x14ac:dyDescent="0.2">
      <c r="A34" s="9" t="s">
        <v>44</v>
      </c>
      <c r="B34" s="10">
        <v>0</v>
      </c>
      <c r="C34" s="10">
        <v>10000</v>
      </c>
      <c r="D34" s="10">
        <v>10000</v>
      </c>
      <c r="E34" s="10">
        <v>10000</v>
      </c>
      <c r="F34" s="10">
        <v>10000</v>
      </c>
      <c r="G34" s="10">
        <v>10000</v>
      </c>
      <c r="H34" s="10">
        <v>10000</v>
      </c>
      <c r="I34" s="10">
        <v>10000</v>
      </c>
      <c r="J34" s="10">
        <v>10000</v>
      </c>
      <c r="K34" s="10">
        <v>10000</v>
      </c>
      <c r="L34" s="10">
        <v>10000</v>
      </c>
      <c r="M34" s="10">
        <v>10000</v>
      </c>
      <c r="N34" s="10">
        <v>10000</v>
      </c>
      <c r="O34" s="10">
        <v>120000</v>
      </c>
    </row>
    <row r="35" spans="1:15" ht="22.5" x14ac:dyDescent="0.2">
      <c r="A35" s="9" t="s">
        <v>45</v>
      </c>
      <c r="B35" s="10">
        <v>0</v>
      </c>
      <c r="C35" s="10">
        <v>2000</v>
      </c>
      <c r="D35" s="10">
        <v>2000</v>
      </c>
      <c r="E35" s="10">
        <v>2000</v>
      </c>
      <c r="F35" s="10">
        <v>2000</v>
      </c>
      <c r="G35" s="10">
        <v>2000</v>
      </c>
      <c r="H35" s="10">
        <v>2000</v>
      </c>
      <c r="I35" s="10">
        <v>2000</v>
      </c>
      <c r="J35" s="10">
        <v>2000</v>
      </c>
      <c r="K35" s="10">
        <v>2000</v>
      </c>
      <c r="L35" s="10">
        <v>2000</v>
      </c>
      <c r="M35" s="10">
        <v>2000</v>
      </c>
      <c r="N35" s="10">
        <v>2000</v>
      </c>
      <c r="O35" s="10">
        <v>24000</v>
      </c>
    </row>
    <row r="36" spans="1:15" x14ac:dyDescent="0.2">
      <c r="A36" s="9" t="s">
        <v>46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</row>
    <row r="37" spans="1:15" x14ac:dyDescent="0.2">
      <c r="A37" s="9" t="s">
        <v>22</v>
      </c>
      <c r="B37" s="10">
        <v>0</v>
      </c>
      <c r="C37" s="10">
        <v>15000</v>
      </c>
      <c r="D37" s="10">
        <v>15000</v>
      </c>
      <c r="E37" s="10">
        <v>15000</v>
      </c>
      <c r="F37" s="10">
        <v>15000</v>
      </c>
      <c r="G37" s="10">
        <v>15000</v>
      </c>
      <c r="H37" s="10">
        <v>15000</v>
      </c>
      <c r="I37" s="10">
        <v>15000</v>
      </c>
      <c r="J37" s="10">
        <v>15000</v>
      </c>
      <c r="K37" s="10">
        <v>15000</v>
      </c>
      <c r="L37" s="10">
        <v>15000</v>
      </c>
      <c r="M37" s="10">
        <v>15000</v>
      </c>
      <c r="N37" s="10">
        <v>15000</v>
      </c>
      <c r="O37" s="10">
        <v>180000</v>
      </c>
    </row>
    <row r="38" spans="1:15" x14ac:dyDescent="0.2">
      <c r="A38" s="5" t="s">
        <v>23</v>
      </c>
      <c r="B38" s="10">
        <v>0</v>
      </c>
      <c r="C38" s="10">
        <v>182598</v>
      </c>
      <c r="D38" s="10">
        <v>182598</v>
      </c>
      <c r="E38" s="10">
        <v>182598</v>
      </c>
      <c r="F38" s="10">
        <v>212598</v>
      </c>
      <c r="G38" s="10">
        <v>182598</v>
      </c>
      <c r="H38" s="10">
        <v>182598</v>
      </c>
      <c r="I38" s="10">
        <v>182598</v>
      </c>
      <c r="J38" s="10">
        <v>212598</v>
      </c>
      <c r="K38" s="10">
        <v>182598</v>
      </c>
      <c r="L38" s="10">
        <v>182598</v>
      </c>
      <c r="M38" s="10">
        <v>182598</v>
      </c>
      <c r="N38" s="10">
        <v>212598</v>
      </c>
      <c r="O38" s="10">
        <v>2281176</v>
      </c>
    </row>
    <row r="39" spans="1:15" x14ac:dyDescent="0.2">
      <c r="A39" s="9" t="s">
        <v>24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438573.47999999992</v>
      </c>
    </row>
    <row r="40" spans="1:15" ht="22.5" x14ac:dyDescent="0.2">
      <c r="A40" s="9" t="s">
        <v>25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</row>
    <row r="41" spans="1:15" x14ac:dyDescent="0.2">
      <c r="A41" s="9" t="s">
        <v>26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</row>
    <row r="42" spans="1:15" ht="22.5" x14ac:dyDescent="0.2">
      <c r="A42" s="9" t="s">
        <v>27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</row>
    <row r="43" spans="1:15" x14ac:dyDescent="0.2">
      <c r="A43" s="9" t="s">
        <v>39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</row>
    <row r="44" spans="1:15" ht="22.5" x14ac:dyDescent="0.2">
      <c r="A44" s="5" t="s">
        <v>28</v>
      </c>
      <c r="B44" s="10">
        <f>SUM(B38:B43)</f>
        <v>0</v>
      </c>
      <c r="C44" s="10">
        <f t="shared" ref="C44:O44" si="5">SUM(C38:C43)</f>
        <v>182598</v>
      </c>
      <c r="D44" s="10">
        <f t="shared" si="5"/>
        <v>182598</v>
      </c>
      <c r="E44" s="10">
        <f t="shared" si="5"/>
        <v>182598</v>
      </c>
      <c r="F44" s="10">
        <f t="shared" si="5"/>
        <v>212598</v>
      </c>
      <c r="G44" s="10">
        <f t="shared" si="5"/>
        <v>182598</v>
      </c>
      <c r="H44" s="10">
        <f t="shared" si="5"/>
        <v>182598</v>
      </c>
      <c r="I44" s="10">
        <f t="shared" si="5"/>
        <v>182598</v>
      </c>
      <c r="J44" s="10">
        <f t="shared" si="5"/>
        <v>212598</v>
      </c>
      <c r="K44" s="10">
        <f t="shared" si="5"/>
        <v>182598</v>
      </c>
      <c r="L44" s="10">
        <f t="shared" si="5"/>
        <v>182598</v>
      </c>
      <c r="M44" s="10">
        <f t="shared" si="5"/>
        <v>182598</v>
      </c>
      <c r="N44" s="10">
        <f t="shared" si="5"/>
        <v>212598</v>
      </c>
      <c r="O44" s="10">
        <f t="shared" si="5"/>
        <v>2719749.48</v>
      </c>
    </row>
    <row r="45" spans="1:15" ht="22.5" x14ac:dyDescent="0.2">
      <c r="A45" s="5" t="s">
        <v>1</v>
      </c>
      <c r="B45" s="14">
        <f>(B14-B44)</f>
        <v>34526294</v>
      </c>
      <c r="C45" s="14">
        <f t="shared" ref="C45:O45" si="6">(C14-C44)</f>
        <v>35566976</v>
      </c>
      <c r="D45" s="14">
        <f t="shared" si="6"/>
        <v>37258958</v>
      </c>
      <c r="E45" s="14">
        <f t="shared" si="6"/>
        <v>39276900</v>
      </c>
      <c r="F45" s="14">
        <f t="shared" si="6"/>
        <v>41994882</v>
      </c>
      <c r="G45" s="14">
        <f t="shared" si="6"/>
        <v>43648754</v>
      </c>
      <c r="H45" s="14">
        <f t="shared" si="6"/>
        <v>46531686</v>
      </c>
      <c r="I45" s="14">
        <f t="shared" si="6"/>
        <v>50764618</v>
      </c>
      <c r="J45" s="14">
        <f t="shared" si="6"/>
        <v>56725250</v>
      </c>
      <c r="K45" s="14">
        <f t="shared" si="6"/>
        <v>59493432</v>
      </c>
      <c r="L45" s="14">
        <f t="shared" si="6"/>
        <v>64214614</v>
      </c>
      <c r="M45" s="14">
        <f t="shared" si="6"/>
        <v>68935796</v>
      </c>
      <c r="N45" s="14">
        <f t="shared" si="6"/>
        <v>75577738</v>
      </c>
      <c r="O45" s="14">
        <f t="shared" si="6"/>
        <v>40612870.520000003</v>
      </c>
    </row>
    <row r="46" spans="1:15" x14ac:dyDescent="0.2">
      <c r="A46" s="15"/>
      <c r="B46" s="23"/>
      <c r="C46" s="23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3"/>
    </row>
    <row r="47" spans="1:15" x14ac:dyDescent="0.2">
      <c r="A47" s="30" t="s">
        <v>35</v>
      </c>
      <c r="B47" s="22"/>
      <c r="C47" s="24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9"/>
    </row>
    <row r="48" spans="1:15" x14ac:dyDescent="0.2">
      <c r="A48" s="9" t="s">
        <v>48</v>
      </c>
      <c r="B48" s="10"/>
      <c r="C48" s="10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">
      <c r="A49" s="9" t="s">
        <v>29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22.5" x14ac:dyDescent="0.2">
      <c r="A50" s="9" t="s">
        <v>30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22.5" x14ac:dyDescent="0.2">
      <c r="A51" s="9" t="s">
        <v>31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ht="22.5" x14ac:dyDescent="0.2">
      <c r="A52" s="9" t="s">
        <v>32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">
      <c r="A53" s="9" t="s">
        <v>36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3" sqref="A3"/>
    </sheetView>
  </sheetViews>
  <sheetFormatPr defaultRowHeight="11.25" x14ac:dyDescent="0.2"/>
  <cols>
    <col min="1" max="1" width="20.33203125" style="1" customWidth="1"/>
    <col min="2" max="8" width="9.83203125" customWidth="1"/>
    <col min="9" max="14" width="11.1640625" bestFit="1" customWidth="1"/>
    <col min="15" max="15" width="9.83203125" customWidth="1"/>
  </cols>
  <sheetData>
    <row r="1" spans="1:16" s="2" customFormat="1" ht="20.25" x14ac:dyDescent="0.3">
      <c r="A1" s="38" t="s">
        <v>40</v>
      </c>
    </row>
    <row r="2" spans="1:16" s="2" customFormat="1" ht="15" x14ac:dyDescent="0.2">
      <c r="A2" s="3" t="s">
        <v>50</v>
      </c>
    </row>
    <row r="3" spans="1:16" s="2" customFormat="1" ht="15" x14ac:dyDescent="0.2">
      <c r="A3" s="3"/>
    </row>
    <row r="4" spans="1:16" s="2" customFormat="1" ht="12.75" x14ac:dyDescent="0.2">
      <c r="A4" s="32" t="s">
        <v>34</v>
      </c>
      <c r="B4" s="31">
        <v>43252</v>
      </c>
    </row>
    <row r="5" spans="1:16" s="2" customFormat="1" ht="15" x14ac:dyDescent="0.2">
      <c r="A5" s="3"/>
      <c r="G5" s="8"/>
      <c r="I5" s="7"/>
      <c r="J5" s="7"/>
      <c r="K5" s="7"/>
    </row>
    <row r="6" spans="1:16" s="37" customFormat="1" ht="33.75" x14ac:dyDescent="0.2">
      <c r="A6" s="4"/>
      <c r="B6" s="34" t="s">
        <v>33</v>
      </c>
      <c r="C6" s="35">
        <f>B4</f>
        <v>43252</v>
      </c>
      <c r="D6" s="35">
        <f>DATE(YEAR(C6),MONTH(C6)+1,1)</f>
        <v>43282</v>
      </c>
      <c r="E6" s="35">
        <f t="shared" ref="E6:N6" si="0">DATE(YEAR(D6),MONTH(D6)+1,1)</f>
        <v>43313</v>
      </c>
      <c r="F6" s="35">
        <f t="shared" si="0"/>
        <v>43344</v>
      </c>
      <c r="G6" s="35">
        <f t="shared" si="0"/>
        <v>43374</v>
      </c>
      <c r="H6" s="35">
        <f t="shared" si="0"/>
        <v>43405</v>
      </c>
      <c r="I6" s="35">
        <f t="shared" si="0"/>
        <v>43435</v>
      </c>
      <c r="J6" s="35">
        <f t="shared" si="0"/>
        <v>43466</v>
      </c>
      <c r="K6" s="35">
        <f t="shared" si="0"/>
        <v>43497</v>
      </c>
      <c r="L6" s="35">
        <f t="shared" si="0"/>
        <v>43525</v>
      </c>
      <c r="M6" s="35">
        <f t="shared" si="0"/>
        <v>43556</v>
      </c>
      <c r="N6" s="35">
        <f t="shared" si="0"/>
        <v>43586</v>
      </c>
      <c r="O6" s="36" t="s">
        <v>0</v>
      </c>
    </row>
    <row r="7" spans="1:16" ht="33.75" x14ac:dyDescent="0.2">
      <c r="A7" s="13" t="s">
        <v>2</v>
      </c>
      <c r="B7" s="33">
        <v>75577738</v>
      </c>
      <c r="C7" s="33">
        <f>B45</f>
        <v>75577738</v>
      </c>
      <c r="D7" s="33">
        <f t="shared" ref="D7:N7" si="1">C45</f>
        <v>77431460</v>
      </c>
      <c r="E7" s="33">
        <f t="shared" si="1"/>
        <v>80369442</v>
      </c>
      <c r="F7" s="33">
        <f t="shared" si="1"/>
        <v>83849864</v>
      </c>
      <c r="G7" s="33">
        <f t="shared" si="1"/>
        <v>88382686</v>
      </c>
      <c r="H7" s="33">
        <f t="shared" si="1"/>
        <v>90748123</v>
      </c>
      <c r="I7" s="33">
        <f t="shared" si="1"/>
        <v>94817170</v>
      </c>
      <c r="J7" s="33">
        <f t="shared" si="1"/>
        <v>100761217</v>
      </c>
      <c r="K7" s="33">
        <f t="shared" si="1"/>
        <v>109116514</v>
      </c>
      <c r="L7" s="33">
        <f t="shared" si="1"/>
        <v>112912261</v>
      </c>
      <c r="M7" s="33">
        <f t="shared" si="1"/>
        <v>119344558</v>
      </c>
      <c r="N7" s="33">
        <f t="shared" si="1"/>
        <v>125776855</v>
      </c>
      <c r="O7" s="33"/>
    </row>
    <row r="8" spans="1:16" x14ac:dyDescent="0.2">
      <c r="A8" s="2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7"/>
      <c r="P8" s="6"/>
    </row>
    <row r="9" spans="1:16" x14ac:dyDescent="0.2">
      <c r="A9" s="27" t="s">
        <v>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8"/>
    </row>
    <row r="10" spans="1:16" x14ac:dyDescent="0.2">
      <c r="A10" s="21" t="s">
        <v>4</v>
      </c>
      <c r="B10" s="12">
        <v>0</v>
      </c>
      <c r="C10" s="12">
        <v>2036320</v>
      </c>
      <c r="D10" s="12">
        <v>3120580</v>
      </c>
      <c r="E10" s="12">
        <v>3663020</v>
      </c>
      <c r="F10" s="12">
        <v>4745420</v>
      </c>
      <c r="G10" s="12">
        <v>2548035</v>
      </c>
      <c r="H10" s="12">
        <v>4251645</v>
      </c>
      <c r="I10" s="12">
        <v>6126645</v>
      </c>
      <c r="J10" s="12">
        <v>8567895</v>
      </c>
      <c r="K10" s="12">
        <v>3978345</v>
      </c>
      <c r="L10" s="12">
        <v>6614895</v>
      </c>
      <c r="M10" s="12">
        <v>6614895</v>
      </c>
      <c r="N10" s="12">
        <v>9249204.9999999981</v>
      </c>
      <c r="O10" s="10">
        <f>SUM(C10:N10)</f>
        <v>61516900</v>
      </c>
    </row>
    <row r="11" spans="1:16" ht="22.5" x14ac:dyDescent="0.2">
      <c r="A11" s="9" t="s">
        <v>5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f>SUM(C11:N11)</f>
        <v>0</v>
      </c>
    </row>
    <row r="12" spans="1:16" x14ac:dyDescent="0.2">
      <c r="A12" s="9" t="s">
        <v>6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f>SUM(C12:N12)</f>
        <v>0</v>
      </c>
    </row>
    <row r="13" spans="1:16" ht="22.5" x14ac:dyDescent="0.2">
      <c r="A13" s="5" t="s">
        <v>7</v>
      </c>
      <c r="B13" s="10">
        <f>SUM(B10:B12)</f>
        <v>0</v>
      </c>
      <c r="C13" s="10">
        <f t="shared" ref="C13:N13" si="2">SUM(C10:C12)</f>
        <v>2036320</v>
      </c>
      <c r="D13" s="10">
        <f t="shared" si="2"/>
        <v>3120580</v>
      </c>
      <c r="E13" s="10">
        <f t="shared" si="2"/>
        <v>3663020</v>
      </c>
      <c r="F13" s="10">
        <f t="shared" si="2"/>
        <v>4745420</v>
      </c>
      <c r="G13" s="10">
        <f t="shared" si="2"/>
        <v>2548035</v>
      </c>
      <c r="H13" s="10">
        <f t="shared" si="2"/>
        <v>4251645</v>
      </c>
      <c r="I13" s="10">
        <f t="shared" si="2"/>
        <v>6126645</v>
      </c>
      <c r="J13" s="10">
        <f t="shared" si="2"/>
        <v>8567895</v>
      </c>
      <c r="K13" s="10">
        <f t="shared" si="2"/>
        <v>3978345</v>
      </c>
      <c r="L13" s="10">
        <f t="shared" si="2"/>
        <v>6614895</v>
      </c>
      <c r="M13" s="10">
        <f t="shared" si="2"/>
        <v>6614895</v>
      </c>
      <c r="N13" s="10">
        <f t="shared" si="2"/>
        <v>9249204.9999999981</v>
      </c>
      <c r="O13" s="10">
        <f>SUM(C13:N13)</f>
        <v>61516900</v>
      </c>
    </row>
    <row r="14" spans="1:16" ht="22.5" x14ac:dyDescent="0.2">
      <c r="A14" s="13" t="s">
        <v>8</v>
      </c>
      <c r="B14" s="14">
        <f>(B7+B13)</f>
        <v>75577738</v>
      </c>
      <c r="C14" s="14">
        <f t="shared" ref="C14:O14" si="3">(C7+C13)</f>
        <v>77614058</v>
      </c>
      <c r="D14" s="14">
        <f t="shared" si="3"/>
        <v>80552040</v>
      </c>
      <c r="E14" s="14">
        <f t="shared" si="3"/>
        <v>84032462</v>
      </c>
      <c r="F14" s="14">
        <f t="shared" si="3"/>
        <v>88595284</v>
      </c>
      <c r="G14" s="14">
        <f t="shared" si="3"/>
        <v>90930721</v>
      </c>
      <c r="H14" s="14">
        <f t="shared" si="3"/>
        <v>94999768</v>
      </c>
      <c r="I14" s="14">
        <f t="shared" si="3"/>
        <v>100943815</v>
      </c>
      <c r="J14" s="14">
        <f t="shared" si="3"/>
        <v>109329112</v>
      </c>
      <c r="K14" s="14">
        <f t="shared" si="3"/>
        <v>113094859</v>
      </c>
      <c r="L14" s="14">
        <f t="shared" si="3"/>
        <v>119527156</v>
      </c>
      <c r="M14" s="14">
        <f t="shared" si="3"/>
        <v>125959453</v>
      </c>
      <c r="N14" s="14">
        <f t="shared" si="3"/>
        <v>135026060</v>
      </c>
      <c r="O14" s="14">
        <f t="shared" si="3"/>
        <v>61516900</v>
      </c>
    </row>
    <row r="15" spans="1:16" s="6" customFormat="1" x14ac:dyDescent="0.2">
      <c r="A15" s="2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0"/>
    </row>
    <row r="16" spans="1:16" x14ac:dyDescent="0.2">
      <c r="A16" s="26" t="s">
        <v>9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7"/>
    </row>
    <row r="17" spans="1:15" ht="22.5" x14ac:dyDescent="0.2">
      <c r="A17" s="21" t="s">
        <v>10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</row>
    <row r="18" spans="1:15" x14ac:dyDescent="0.2">
      <c r="A18" s="9" t="s">
        <v>42</v>
      </c>
      <c r="B18" s="10">
        <v>0</v>
      </c>
      <c r="C18" s="10">
        <v>5000</v>
      </c>
      <c r="D18" s="10">
        <v>5000</v>
      </c>
      <c r="E18" s="10">
        <v>5000</v>
      </c>
      <c r="F18" s="10">
        <v>5000</v>
      </c>
      <c r="G18" s="10">
        <v>5000</v>
      </c>
      <c r="H18" s="10">
        <v>5000</v>
      </c>
      <c r="I18" s="10">
        <v>5000</v>
      </c>
      <c r="J18" s="10">
        <v>5000</v>
      </c>
      <c r="K18" s="10">
        <v>5000</v>
      </c>
      <c r="L18" s="10">
        <v>5000</v>
      </c>
      <c r="M18" s="10">
        <v>5000</v>
      </c>
      <c r="N18" s="10">
        <v>5000</v>
      </c>
      <c r="O18" s="10">
        <v>120000</v>
      </c>
    </row>
    <row r="19" spans="1:15" x14ac:dyDescent="0.2">
      <c r="A19" s="9" t="s">
        <v>43</v>
      </c>
      <c r="B19" s="10">
        <v>0</v>
      </c>
      <c r="C19" s="10">
        <v>2000</v>
      </c>
      <c r="D19" s="10">
        <v>2000</v>
      </c>
      <c r="E19" s="10">
        <v>2000</v>
      </c>
      <c r="F19" s="10">
        <v>2000</v>
      </c>
      <c r="G19" s="10">
        <v>2000</v>
      </c>
      <c r="H19" s="10">
        <v>2000</v>
      </c>
      <c r="I19" s="10">
        <v>2000</v>
      </c>
      <c r="J19" s="10">
        <v>2000</v>
      </c>
      <c r="K19" s="10">
        <v>2000</v>
      </c>
      <c r="L19" s="10">
        <v>2000</v>
      </c>
      <c r="M19" s="10">
        <v>2000</v>
      </c>
      <c r="N19" s="10">
        <v>2000</v>
      </c>
      <c r="O19" s="10">
        <v>60000</v>
      </c>
    </row>
    <row r="20" spans="1:15" ht="22.5" x14ac:dyDescent="0.2">
      <c r="A20" s="9" t="s">
        <v>37</v>
      </c>
      <c r="B20" s="10">
        <v>0</v>
      </c>
      <c r="C20" s="10">
        <v>120000</v>
      </c>
      <c r="D20" s="10">
        <v>120000</v>
      </c>
      <c r="E20" s="10">
        <v>120000</v>
      </c>
      <c r="F20" s="10">
        <v>120000</v>
      </c>
      <c r="G20" s="10">
        <v>120000</v>
      </c>
      <c r="H20" s="10">
        <v>120000</v>
      </c>
      <c r="I20" s="10">
        <v>120000</v>
      </c>
      <c r="J20" s="10">
        <v>120000</v>
      </c>
      <c r="K20" s="10">
        <v>120000</v>
      </c>
      <c r="L20" s="10">
        <v>120000</v>
      </c>
      <c r="M20" s="10">
        <v>120000</v>
      </c>
      <c r="N20" s="10">
        <v>120000</v>
      </c>
      <c r="O20" s="10">
        <v>1440000</v>
      </c>
    </row>
    <row r="21" spans="1:15" ht="22.5" x14ac:dyDescent="0.2">
      <c r="A21" s="9" t="s">
        <v>38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</row>
    <row r="22" spans="1:15" x14ac:dyDescent="0.2">
      <c r="A22" s="9" t="s">
        <v>11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</row>
    <row r="23" spans="1:15" ht="22.5" x14ac:dyDescent="0.2">
      <c r="A23" s="9" t="s">
        <v>12</v>
      </c>
      <c r="B23" s="10">
        <v>0</v>
      </c>
      <c r="C23" s="10">
        <v>2000</v>
      </c>
      <c r="D23" s="10">
        <v>2000</v>
      </c>
      <c r="E23" s="10">
        <v>2000</v>
      </c>
      <c r="F23" s="10">
        <v>2000</v>
      </c>
      <c r="G23" s="10">
        <v>2000</v>
      </c>
      <c r="H23" s="10">
        <v>2000</v>
      </c>
      <c r="I23" s="10">
        <v>2000</v>
      </c>
      <c r="J23" s="10">
        <v>2000</v>
      </c>
      <c r="K23" s="10">
        <v>2000</v>
      </c>
      <c r="L23" s="10">
        <v>2000</v>
      </c>
      <c r="M23" s="10">
        <v>2000</v>
      </c>
      <c r="N23" s="10">
        <v>2000</v>
      </c>
      <c r="O23" s="10">
        <v>24000</v>
      </c>
    </row>
    <row r="24" spans="1:15" x14ac:dyDescent="0.2">
      <c r="A24" s="9" t="s">
        <v>13</v>
      </c>
      <c r="B24" s="10">
        <v>0</v>
      </c>
      <c r="C24" s="10">
        <v>0</v>
      </c>
      <c r="D24" s="10">
        <v>0</v>
      </c>
      <c r="E24" s="10">
        <v>0</v>
      </c>
      <c r="F24" s="10">
        <v>5000</v>
      </c>
      <c r="G24" s="10">
        <v>0</v>
      </c>
      <c r="H24" s="10">
        <v>0</v>
      </c>
      <c r="I24" s="10">
        <v>0</v>
      </c>
      <c r="J24" s="10">
        <v>5000</v>
      </c>
      <c r="K24" s="10">
        <v>0</v>
      </c>
      <c r="L24" s="10">
        <v>0</v>
      </c>
      <c r="M24" s="10">
        <v>0</v>
      </c>
      <c r="N24" s="10">
        <v>5000</v>
      </c>
      <c r="O24" s="10">
        <v>15000</v>
      </c>
    </row>
    <row r="25" spans="1:15" x14ac:dyDescent="0.2">
      <c r="A25" s="9" t="s">
        <v>14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</row>
    <row r="26" spans="1:15" x14ac:dyDescent="0.2">
      <c r="A26" s="9" t="s">
        <v>15</v>
      </c>
      <c r="B26" s="10">
        <v>0</v>
      </c>
      <c r="C26" s="10">
        <v>1000</v>
      </c>
      <c r="D26" s="10">
        <v>1000</v>
      </c>
      <c r="E26" s="10">
        <v>1000</v>
      </c>
      <c r="F26" s="10">
        <v>1000</v>
      </c>
      <c r="G26" s="10">
        <v>1000</v>
      </c>
      <c r="H26" s="10">
        <v>1000</v>
      </c>
      <c r="I26" s="10">
        <v>1000</v>
      </c>
      <c r="J26" s="10">
        <v>1000</v>
      </c>
      <c r="K26" s="10">
        <v>1000</v>
      </c>
      <c r="L26" s="10">
        <v>1000</v>
      </c>
      <c r="M26" s="10">
        <v>1000</v>
      </c>
      <c r="N26" s="10">
        <v>1000</v>
      </c>
      <c r="O26" s="10">
        <v>12000</v>
      </c>
    </row>
    <row r="27" spans="1:15" x14ac:dyDescent="0.2">
      <c r="A27" s="9" t="s">
        <v>16</v>
      </c>
      <c r="B27" s="10">
        <v>0</v>
      </c>
      <c r="C27" s="10">
        <v>0</v>
      </c>
      <c r="D27" s="10">
        <v>0</v>
      </c>
      <c r="E27" s="10">
        <v>0</v>
      </c>
      <c r="F27" s="10">
        <v>25000</v>
      </c>
      <c r="G27" s="10">
        <v>0</v>
      </c>
      <c r="H27" s="10">
        <v>0</v>
      </c>
      <c r="I27" s="10">
        <v>0</v>
      </c>
      <c r="J27" s="10">
        <v>25000</v>
      </c>
      <c r="K27" s="10">
        <v>0</v>
      </c>
      <c r="L27" s="10">
        <v>0</v>
      </c>
      <c r="M27" s="10">
        <v>0</v>
      </c>
      <c r="N27" s="10">
        <v>25000</v>
      </c>
      <c r="O27" s="10">
        <v>75000</v>
      </c>
    </row>
    <row r="28" spans="1:15" x14ac:dyDescent="0.2">
      <c r="A28" s="9" t="s">
        <v>17</v>
      </c>
      <c r="B28" s="10">
        <v>0</v>
      </c>
      <c r="C28" s="10">
        <v>7999</v>
      </c>
      <c r="D28" s="10">
        <v>7999</v>
      </c>
      <c r="E28" s="10">
        <v>7999</v>
      </c>
      <c r="F28" s="10">
        <v>7999</v>
      </c>
      <c r="G28" s="10">
        <v>7999</v>
      </c>
      <c r="H28" s="10">
        <v>7999</v>
      </c>
      <c r="I28" s="10">
        <v>7999</v>
      </c>
      <c r="J28" s="10">
        <v>7999</v>
      </c>
      <c r="K28" s="10">
        <v>7999</v>
      </c>
      <c r="L28" s="10">
        <v>7999</v>
      </c>
      <c r="M28" s="10">
        <v>7999</v>
      </c>
      <c r="N28" s="10">
        <v>7999</v>
      </c>
      <c r="O28" s="10">
        <v>95988</v>
      </c>
    </row>
    <row r="29" spans="1:15" x14ac:dyDescent="0.2">
      <c r="A29" s="9" t="s">
        <v>41</v>
      </c>
      <c r="B29" s="10">
        <v>0</v>
      </c>
      <c r="C29" s="10">
        <v>1299</v>
      </c>
      <c r="D29" s="10">
        <v>1299</v>
      </c>
      <c r="E29" s="10">
        <v>1299</v>
      </c>
      <c r="F29" s="10">
        <v>1299</v>
      </c>
      <c r="G29" s="10">
        <v>1299</v>
      </c>
      <c r="H29" s="10">
        <v>1299</v>
      </c>
      <c r="I29" s="10">
        <v>1299</v>
      </c>
      <c r="J29" s="10">
        <v>1299</v>
      </c>
      <c r="K29" s="10">
        <v>1299</v>
      </c>
      <c r="L29" s="10">
        <v>1299</v>
      </c>
      <c r="M29" s="10">
        <v>1299</v>
      </c>
      <c r="N29" s="10">
        <v>1299</v>
      </c>
      <c r="O29" s="10">
        <v>15588</v>
      </c>
    </row>
    <row r="30" spans="1:15" x14ac:dyDescent="0.2">
      <c r="A30" s="9" t="s">
        <v>18</v>
      </c>
      <c r="B30" s="10">
        <v>0</v>
      </c>
      <c r="C30" s="10">
        <v>3500</v>
      </c>
      <c r="D30" s="10">
        <v>3500</v>
      </c>
      <c r="E30" s="10">
        <v>3500</v>
      </c>
      <c r="F30" s="10">
        <v>3500</v>
      </c>
      <c r="G30" s="10">
        <v>3500</v>
      </c>
      <c r="H30" s="10">
        <v>3500</v>
      </c>
      <c r="I30" s="10">
        <v>3500</v>
      </c>
      <c r="J30" s="10">
        <v>3500</v>
      </c>
      <c r="K30" s="10">
        <v>3500</v>
      </c>
      <c r="L30" s="10">
        <v>3500</v>
      </c>
      <c r="M30" s="10">
        <v>3500</v>
      </c>
      <c r="N30" s="10">
        <v>3500</v>
      </c>
      <c r="O30" s="10">
        <v>42000</v>
      </c>
    </row>
    <row r="31" spans="1:15" x14ac:dyDescent="0.2">
      <c r="A31" s="9" t="s">
        <v>19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</row>
    <row r="32" spans="1:15" ht="22.5" x14ac:dyDescent="0.2">
      <c r="A32" s="9" t="s">
        <v>20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</row>
    <row r="33" spans="1:15" x14ac:dyDescent="0.2">
      <c r="A33" s="9" t="s">
        <v>21</v>
      </c>
      <c r="B33" s="10">
        <v>0</v>
      </c>
      <c r="C33" s="10">
        <v>4800</v>
      </c>
      <c r="D33" s="10">
        <v>4800</v>
      </c>
      <c r="E33" s="10">
        <v>4800</v>
      </c>
      <c r="F33" s="10">
        <v>4800</v>
      </c>
      <c r="G33" s="10">
        <v>4800</v>
      </c>
      <c r="H33" s="10">
        <v>4800</v>
      </c>
      <c r="I33" s="10">
        <v>4800</v>
      </c>
      <c r="J33" s="10">
        <v>4800</v>
      </c>
      <c r="K33" s="10">
        <v>4800</v>
      </c>
      <c r="L33" s="10">
        <v>4800</v>
      </c>
      <c r="M33" s="10">
        <v>4800</v>
      </c>
      <c r="N33" s="10">
        <v>4800</v>
      </c>
      <c r="O33" s="10">
        <v>57600</v>
      </c>
    </row>
    <row r="34" spans="1:15" x14ac:dyDescent="0.2">
      <c r="A34" s="9" t="s">
        <v>44</v>
      </c>
      <c r="B34" s="10">
        <v>0</v>
      </c>
      <c r="C34" s="10">
        <v>10000</v>
      </c>
      <c r="D34" s="10">
        <v>10000</v>
      </c>
      <c r="E34" s="10">
        <v>10000</v>
      </c>
      <c r="F34" s="10">
        <v>10000</v>
      </c>
      <c r="G34" s="10">
        <v>10000</v>
      </c>
      <c r="H34" s="10">
        <v>10000</v>
      </c>
      <c r="I34" s="10">
        <v>10000</v>
      </c>
      <c r="J34" s="10">
        <v>10000</v>
      </c>
      <c r="K34" s="10">
        <v>10000</v>
      </c>
      <c r="L34" s="10">
        <v>10000</v>
      </c>
      <c r="M34" s="10">
        <v>10000</v>
      </c>
      <c r="N34" s="10">
        <v>10000</v>
      </c>
      <c r="O34" s="10">
        <v>120000</v>
      </c>
    </row>
    <row r="35" spans="1:15" ht="22.5" x14ac:dyDescent="0.2">
      <c r="A35" s="9" t="s">
        <v>45</v>
      </c>
      <c r="B35" s="10">
        <v>0</v>
      </c>
      <c r="C35" s="10">
        <v>2000</v>
      </c>
      <c r="D35" s="10">
        <v>2000</v>
      </c>
      <c r="E35" s="10">
        <v>2000</v>
      </c>
      <c r="F35" s="10">
        <v>2000</v>
      </c>
      <c r="G35" s="10">
        <v>2000</v>
      </c>
      <c r="H35" s="10">
        <v>2000</v>
      </c>
      <c r="I35" s="10">
        <v>2000</v>
      </c>
      <c r="J35" s="10">
        <v>2000</v>
      </c>
      <c r="K35" s="10">
        <v>2000</v>
      </c>
      <c r="L35" s="10">
        <v>2000</v>
      </c>
      <c r="M35" s="10">
        <v>2000</v>
      </c>
      <c r="N35" s="10">
        <v>2000</v>
      </c>
      <c r="O35" s="10">
        <v>24000</v>
      </c>
    </row>
    <row r="36" spans="1:15" x14ac:dyDescent="0.2">
      <c r="A36" s="9" t="s">
        <v>46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</row>
    <row r="37" spans="1:15" x14ac:dyDescent="0.2">
      <c r="A37" s="9" t="s">
        <v>22</v>
      </c>
      <c r="B37" s="10">
        <v>0</v>
      </c>
      <c r="C37" s="10">
        <v>15000</v>
      </c>
      <c r="D37" s="10">
        <v>15000</v>
      </c>
      <c r="E37" s="10">
        <v>15000</v>
      </c>
      <c r="F37" s="10">
        <v>15000</v>
      </c>
      <c r="G37" s="10">
        <v>15000</v>
      </c>
      <c r="H37" s="10">
        <v>15000</v>
      </c>
      <c r="I37" s="10">
        <v>15000</v>
      </c>
      <c r="J37" s="10">
        <v>15000</v>
      </c>
      <c r="K37" s="10">
        <v>15000</v>
      </c>
      <c r="L37" s="10">
        <v>15000</v>
      </c>
      <c r="M37" s="10">
        <v>15000</v>
      </c>
      <c r="N37" s="10">
        <v>15000</v>
      </c>
      <c r="O37" s="10">
        <v>180000</v>
      </c>
    </row>
    <row r="38" spans="1:15" x14ac:dyDescent="0.2">
      <c r="A38" s="5" t="s">
        <v>23</v>
      </c>
      <c r="B38" s="10">
        <v>0</v>
      </c>
      <c r="C38" s="10">
        <v>182598</v>
      </c>
      <c r="D38" s="10">
        <v>182598</v>
      </c>
      <c r="E38" s="10">
        <v>182598</v>
      </c>
      <c r="F38" s="10">
        <v>212598</v>
      </c>
      <c r="G38" s="10">
        <v>182598</v>
      </c>
      <c r="H38" s="10">
        <v>182598</v>
      </c>
      <c r="I38" s="10">
        <v>182598</v>
      </c>
      <c r="J38" s="10">
        <v>212598</v>
      </c>
      <c r="K38" s="10">
        <v>182598</v>
      </c>
      <c r="L38" s="10">
        <v>182598</v>
      </c>
      <c r="M38" s="10">
        <v>182598</v>
      </c>
      <c r="N38" s="10">
        <v>212598</v>
      </c>
      <c r="O38" s="10">
        <v>2281176</v>
      </c>
    </row>
    <row r="39" spans="1:15" x14ac:dyDescent="0.2">
      <c r="A39" s="9" t="s">
        <v>24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438573.47999999992</v>
      </c>
    </row>
    <row r="40" spans="1:15" ht="22.5" x14ac:dyDescent="0.2">
      <c r="A40" s="9" t="s">
        <v>25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</row>
    <row r="41" spans="1:15" x14ac:dyDescent="0.2">
      <c r="A41" s="9" t="s">
        <v>26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</row>
    <row r="42" spans="1:15" ht="22.5" x14ac:dyDescent="0.2">
      <c r="A42" s="9" t="s">
        <v>27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</row>
    <row r="43" spans="1:15" x14ac:dyDescent="0.2">
      <c r="A43" s="9" t="s">
        <v>39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</row>
    <row r="44" spans="1:15" ht="22.5" x14ac:dyDescent="0.2">
      <c r="A44" s="5" t="s">
        <v>28</v>
      </c>
      <c r="B44" s="10">
        <f>SUM(B38:B43)</f>
        <v>0</v>
      </c>
      <c r="C44" s="10">
        <f t="shared" ref="C44:O44" si="4">SUM(C38:C43)</f>
        <v>182598</v>
      </c>
      <c r="D44" s="10">
        <f t="shared" si="4"/>
        <v>182598</v>
      </c>
      <c r="E44" s="10">
        <f t="shared" si="4"/>
        <v>182598</v>
      </c>
      <c r="F44" s="10">
        <f t="shared" si="4"/>
        <v>212598</v>
      </c>
      <c r="G44" s="10">
        <f t="shared" si="4"/>
        <v>182598</v>
      </c>
      <c r="H44" s="10">
        <f t="shared" si="4"/>
        <v>182598</v>
      </c>
      <c r="I44" s="10">
        <f t="shared" si="4"/>
        <v>182598</v>
      </c>
      <c r="J44" s="10">
        <f t="shared" si="4"/>
        <v>212598</v>
      </c>
      <c r="K44" s="10">
        <f t="shared" si="4"/>
        <v>182598</v>
      </c>
      <c r="L44" s="10">
        <f t="shared" si="4"/>
        <v>182598</v>
      </c>
      <c r="M44" s="10">
        <f t="shared" si="4"/>
        <v>182598</v>
      </c>
      <c r="N44" s="10">
        <f t="shared" si="4"/>
        <v>212598</v>
      </c>
      <c r="O44" s="10">
        <f t="shared" si="4"/>
        <v>2719749.48</v>
      </c>
    </row>
    <row r="45" spans="1:15" ht="22.5" x14ac:dyDescent="0.2">
      <c r="A45" s="5" t="s">
        <v>1</v>
      </c>
      <c r="B45" s="14">
        <f>(B14-B44)</f>
        <v>75577738</v>
      </c>
      <c r="C45" s="14">
        <f t="shared" ref="C45:O45" si="5">(C14-C44)</f>
        <v>77431460</v>
      </c>
      <c r="D45" s="14">
        <f t="shared" si="5"/>
        <v>80369442</v>
      </c>
      <c r="E45" s="14">
        <f t="shared" si="5"/>
        <v>83849864</v>
      </c>
      <c r="F45" s="14">
        <f t="shared" si="5"/>
        <v>88382686</v>
      </c>
      <c r="G45" s="14">
        <f t="shared" si="5"/>
        <v>90748123</v>
      </c>
      <c r="H45" s="14">
        <f t="shared" si="5"/>
        <v>94817170</v>
      </c>
      <c r="I45" s="14">
        <f t="shared" si="5"/>
        <v>100761217</v>
      </c>
      <c r="J45" s="14">
        <f t="shared" si="5"/>
        <v>109116514</v>
      </c>
      <c r="K45" s="14">
        <f t="shared" si="5"/>
        <v>112912261</v>
      </c>
      <c r="L45" s="14">
        <f t="shared" si="5"/>
        <v>119344558</v>
      </c>
      <c r="M45" s="14">
        <f t="shared" si="5"/>
        <v>125776855</v>
      </c>
      <c r="N45" s="14">
        <f t="shared" si="5"/>
        <v>134813462</v>
      </c>
      <c r="O45" s="14">
        <f t="shared" si="5"/>
        <v>58797150.520000003</v>
      </c>
    </row>
    <row r="46" spans="1:15" x14ac:dyDescent="0.2">
      <c r="A46" s="15"/>
      <c r="B46" s="23"/>
      <c r="C46" s="23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3"/>
    </row>
    <row r="47" spans="1:15" x14ac:dyDescent="0.2">
      <c r="A47" s="30" t="s">
        <v>35</v>
      </c>
      <c r="B47" s="22"/>
      <c r="C47" s="24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9"/>
    </row>
    <row r="48" spans="1:15" x14ac:dyDescent="0.2">
      <c r="A48" s="9" t="s">
        <v>48</v>
      </c>
      <c r="B48" s="10"/>
      <c r="C48" s="10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">
      <c r="A49" s="9" t="s">
        <v>29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22.5" x14ac:dyDescent="0.2">
      <c r="A50" s="9" t="s">
        <v>30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22.5" x14ac:dyDescent="0.2">
      <c r="A51" s="9" t="s">
        <v>31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ht="22.5" x14ac:dyDescent="0.2">
      <c r="A52" s="9" t="s">
        <v>32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">
      <c r="A53" s="9" t="s">
        <v>36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Cash Flow (Year 1)</vt:lpstr>
      <vt:lpstr>Cash Flow (Year 2)</vt:lpstr>
      <vt:lpstr>Cash Flow (Year 3)</vt:lpstr>
      <vt:lpstr>Cash Flow (Year 4)</vt:lpstr>
      <vt:lpstr>'Cash Flow (Year 1)'!Print_Titles</vt:lpstr>
    </vt:vector>
  </TitlesOfParts>
  <Company>SCORE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</dc:title>
  <dc:creator>SCORE</dc:creator>
  <cp:lastModifiedBy>ELIZONDO</cp:lastModifiedBy>
  <cp:lastPrinted>2001-03-21T04:22:50Z</cp:lastPrinted>
  <dcterms:created xsi:type="dcterms:W3CDTF">2001-02-13T23:13:55Z</dcterms:created>
  <dcterms:modified xsi:type="dcterms:W3CDTF">2015-03-27T02:01:18Z</dcterms:modified>
</cp:coreProperties>
</file>